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검사일보\2020년 검사일보\검사일보 12월\"/>
    </mc:Choice>
  </mc:AlternateContent>
  <bookViews>
    <workbookView xWindow="-120" yWindow="-120" windowWidth="29040" windowHeight="17640" firstSheet="1" activeTab="3"/>
  </bookViews>
  <sheets>
    <sheet name="데이터" sheetId="4" state="hidden" r:id="rId1"/>
    <sheet name="12월7일" sheetId="39" r:id="rId2"/>
    <sheet name="12월8일" sheetId="42" r:id="rId3"/>
    <sheet name="12월9일" sheetId="43" r:id="rId4"/>
    <sheet name="12월10일" sheetId="44" r:id="rId5"/>
    <sheet name="12월11일" sheetId="45" r:id="rId6"/>
  </sheets>
  <externalReferences>
    <externalReference r:id="rId7"/>
  </externalReferences>
  <definedNames>
    <definedName name="_xlnm.Print_Area" localSheetId="4">'12월10일'!$A$1:$AF$48</definedName>
    <definedName name="_xlnm.Print_Area" localSheetId="5">'12월11일'!$A$1:$AF$48</definedName>
    <definedName name="_xlnm.Print_Area" localSheetId="1">'12월7일'!$A$1:$AD$48</definedName>
    <definedName name="_xlnm.Print_Area" localSheetId="2">'12월8일'!$A$1:$AD$48</definedName>
    <definedName name="_xlnm.Print_Area" localSheetId="3">'12월9일'!$A$1:$AF$46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3" i="45" l="1"/>
  <c r="L63" i="45"/>
  <c r="K63" i="45"/>
  <c r="I63" i="45"/>
  <c r="AD62" i="45"/>
  <c r="K62" i="45"/>
  <c r="I62" i="45"/>
  <c r="K61" i="45"/>
  <c r="L60" i="45"/>
  <c r="K60" i="45"/>
  <c r="I60" i="45" s="1"/>
  <c r="K59" i="45"/>
  <c r="K58" i="45"/>
  <c r="I58" i="45"/>
  <c r="K57" i="45"/>
  <c r="L56" i="45"/>
  <c r="K56" i="45"/>
  <c r="I56" i="45"/>
  <c r="K55" i="45"/>
  <c r="K54" i="45"/>
  <c r="I54" i="45"/>
  <c r="L54" i="45" s="1"/>
  <c r="K53" i="45"/>
  <c r="L52" i="45"/>
  <c r="K52" i="45"/>
  <c r="I52" i="45"/>
  <c r="K51" i="45"/>
  <c r="C51" i="45"/>
  <c r="C52" i="45" s="1"/>
  <c r="C53" i="45" s="1"/>
  <c r="C54" i="45" s="1"/>
  <c r="C55" i="45" s="1"/>
  <c r="C56" i="45" s="1"/>
  <c r="C57" i="45" s="1"/>
  <c r="C58" i="45" s="1"/>
  <c r="C59" i="45" s="1"/>
  <c r="C60" i="45" s="1"/>
  <c r="C61" i="45" s="1"/>
  <c r="C62" i="45" s="1"/>
  <c r="C63" i="45" s="1"/>
  <c r="C64" i="45" s="1"/>
  <c r="C65" i="45" s="1"/>
  <c r="C66" i="45" s="1"/>
  <c r="C67" i="45" s="1"/>
  <c r="C68" i="45" s="1"/>
  <c r="C69" i="45" s="1"/>
  <c r="C70" i="45" s="1"/>
  <c r="C71" i="45" s="1"/>
  <c r="C72" i="45" s="1"/>
  <c r="C73" i="45" s="1"/>
  <c r="C74" i="45" s="1"/>
  <c r="K50" i="45"/>
  <c r="I50" i="45"/>
  <c r="L50" i="45" s="1"/>
  <c r="C50" i="45"/>
  <c r="B50" i="45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69" i="45" s="1"/>
  <c r="B70" i="45" s="1"/>
  <c r="B71" i="45" s="1"/>
  <c r="B72" i="45" s="1"/>
  <c r="B73" i="45" s="1"/>
  <c r="B74" i="45" s="1"/>
  <c r="K49" i="45"/>
  <c r="Z47" i="45"/>
  <c r="Y47" i="45"/>
  <c r="X47" i="45"/>
  <c r="W47" i="45"/>
  <c r="V47" i="45"/>
  <c r="U47" i="45"/>
  <c r="T47" i="45"/>
  <c r="S47" i="45"/>
  <c r="R47" i="45"/>
  <c r="Q47" i="45"/>
  <c r="P47" i="45"/>
  <c r="O47" i="45"/>
  <c r="N47" i="45"/>
  <c r="M47" i="45"/>
  <c r="J47" i="45"/>
  <c r="AD46" i="45"/>
  <c r="K46" i="45"/>
  <c r="AD45" i="45"/>
  <c r="K45" i="45"/>
  <c r="AD44" i="45"/>
  <c r="K44" i="45"/>
  <c r="AD43" i="45"/>
  <c r="K43" i="45"/>
  <c r="AD42" i="45"/>
  <c r="K42" i="45"/>
  <c r="AD41" i="45"/>
  <c r="K41" i="45"/>
  <c r="AD40" i="45"/>
  <c r="K40" i="45"/>
  <c r="AD39" i="45"/>
  <c r="K39" i="45"/>
  <c r="AD38" i="45"/>
  <c r="K38" i="45"/>
  <c r="AD37" i="45"/>
  <c r="K37" i="45"/>
  <c r="AD36" i="45"/>
  <c r="K36" i="45"/>
  <c r="AD35" i="45"/>
  <c r="K35" i="45"/>
  <c r="AD34" i="45"/>
  <c r="K34" i="45"/>
  <c r="AD33" i="45"/>
  <c r="K33" i="45"/>
  <c r="AD32" i="45"/>
  <c r="K32" i="45"/>
  <c r="AD31" i="45"/>
  <c r="K31" i="45"/>
  <c r="AD30" i="45"/>
  <c r="K30" i="45"/>
  <c r="AD29" i="45"/>
  <c r="K29" i="45"/>
  <c r="AD28" i="45"/>
  <c r="K28" i="45"/>
  <c r="AD27" i="45"/>
  <c r="K27" i="45"/>
  <c r="AD26" i="45"/>
  <c r="K26" i="45"/>
  <c r="AD25" i="45"/>
  <c r="K25" i="45"/>
  <c r="AD24" i="45"/>
  <c r="K24" i="45"/>
  <c r="AD23" i="45"/>
  <c r="K23" i="45"/>
  <c r="AD22" i="45"/>
  <c r="K22" i="45"/>
  <c r="AD21" i="45"/>
  <c r="K21" i="45"/>
  <c r="AD20" i="45"/>
  <c r="K20" i="45"/>
  <c r="AD19" i="45"/>
  <c r="K19" i="45"/>
  <c r="AD18" i="45"/>
  <c r="K18" i="45"/>
  <c r="AD17" i="45"/>
  <c r="K17" i="45"/>
  <c r="AD16" i="45"/>
  <c r="K16" i="45"/>
  <c r="AD15" i="45"/>
  <c r="K15" i="45"/>
  <c r="AD14" i="45"/>
  <c r="K14" i="45"/>
  <c r="AD13" i="45"/>
  <c r="K13" i="45"/>
  <c r="AD12" i="45"/>
  <c r="K12" i="45"/>
  <c r="AD11" i="45"/>
  <c r="K11" i="45"/>
  <c r="AD10" i="45"/>
  <c r="K10" i="45"/>
  <c r="AD9" i="45"/>
  <c r="K9" i="45"/>
  <c r="AD8" i="45"/>
  <c r="K8" i="45"/>
  <c r="C8" i="45"/>
  <c r="C9" i="45" s="1"/>
  <c r="C10" i="45" s="1"/>
  <c r="C11" i="45" s="1"/>
  <c r="C12" i="45" s="1"/>
  <c r="C13" i="45" s="1"/>
  <c r="C14" i="45" s="1"/>
  <c r="C15" i="45" s="1"/>
  <c r="C16" i="45" s="1"/>
  <c r="C17" i="45" s="1"/>
  <c r="C18" i="45" s="1"/>
  <c r="C19" i="45" s="1"/>
  <c r="C20" i="45" s="1"/>
  <c r="C21" i="45" s="1"/>
  <c r="C22" i="45" s="1"/>
  <c r="C23" i="45" s="1"/>
  <c r="C24" i="45" s="1"/>
  <c r="C25" i="45" s="1"/>
  <c r="C26" i="45" s="1"/>
  <c r="C27" i="45" s="1"/>
  <c r="C28" i="45" s="1"/>
  <c r="C29" i="45" s="1"/>
  <c r="C30" i="45" s="1"/>
  <c r="C31" i="45" s="1"/>
  <c r="C32" i="45" s="1"/>
  <c r="C33" i="45" s="1"/>
  <c r="C34" i="45" s="1"/>
  <c r="C35" i="45" s="1"/>
  <c r="C36" i="45" s="1"/>
  <c r="C37" i="45" s="1"/>
  <c r="C38" i="45" s="1"/>
  <c r="C39" i="45" s="1"/>
  <c r="C40" i="45" s="1"/>
  <c r="C41" i="45" s="1"/>
  <c r="C42" i="45" s="1"/>
  <c r="C43" i="45" s="1"/>
  <c r="C44" i="45" s="1"/>
  <c r="C45" i="45" s="1"/>
  <c r="C46" i="45" s="1"/>
  <c r="B8" i="45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B36" i="45" s="1"/>
  <c r="B37" i="45" s="1"/>
  <c r="B38" i="45" s="1"/>
  <c r="B39" i="45" s="1"/>
  <c r="B40" i="45" s="1"/>
  <c r="B41" i="45" s="1"/>
  <c r="B42" i="45" s="1"/>
  <c r="B43" i="45" s="1"/>
  <c r="B44" i="45" s="1"/>
  <c r="B45" i="45" s="1"/>
  <c r="B46" i="45" s="1"/>
  <c r="AD7" i="45"/>
  <c r="K7" i="45"/>
  <c r="C5" i="45"/>
  <c r="I12" i="45" l="1"/>
  <c r="L12" i="45" s="1"/>
  <c r="I15" i="45"/>
  <c r="L15" i="45"/>
  <c r="I23" i="45"/>
  <c r="L23" i="45" s="1"/>
  <c r="I39" i="45"/>
  <c r="L39" i="45" s="1"/>
  <c r="I49" i="45"/>
  <c r="L49" i="45"/>
  <c r="I57" i="45"/>
  <c r="L57" i="45"/>
  <c r="I61" i="45"/>
  <c r="L61" i="45" s="1"/>
  <c r="I11" i="45"/>
  <c r="L11" i="45" s="1"/>
  <c r="I17" i="45"/>
  <c r="L17" i="45" s="1"/>
  <c r="L20" i="45"/>
  <c r="I25" i="45"/>
  <c r="L25" i="45"/>
  <c r="L28" i="45"/>
  <c r="I33" i="45"/>
  <c r="L33" i="45" s="1"/>
  <c r="L36" i="45"/>
  <c r="I41" i="45"/>
  <c r="L41" i="45"/>
  <c r="L10" i="45"/>
  <c r="I10" i="45"/>
  <c r="L14" i="45"/>
  <c r="I19" i="45"/>
  <c r="L19" i="45"/>
  <c r="I27" i="45"/>
  <c r="L27" i="45" s="1"/>
  <c r="I35" i="45"/>
  <c r="L35" i="45"/>
  <c r="I43" i="45"/>
  <c r="L43" i="45" s="1"/>
  <c r="L46" i="45"/>
  <c r="L58" i="45"/>
  <c r="L62" i="45"/>
  <c r="K47" i="45"/>
  <c r="I7" i="45"/>
  <c r="L7" i="45"/>
  <c r="I8" i="45"/>
  <c r="L8" i="45" s="1"/>
  <c r="I31" i="45"/>
  <c r="L31" i="45"/>
  <c r="I9" i="45"/>
  <c r="L9" i="45"/>
  <c r="I13" i="45"/>
  <c r="L13" i="45"/>
  <c r="I21" i="45"/>
  <c r="L21" i="45" s="1"/>
  <c r="L24" i="45"/>
  <c r="I29" i="45"/>
  <c r="L29" i="45"/>
  <c r="I37" i="45"/>
  <c r="L37" i="45" s="1"/>
  <c r="L40" i="45"/>
  <c r="I45" i="45"/>
  <c r="L45" i="45"/>
  <c r="I53" i="45"/>
  <c r="L53" i="45"/>
  <c r="I14" i="45"/>
  <c r="I16" i="45"/>
  <c r="L16" i="45" s="1"/>
  <c r="I18" i="45"/>
  <c r="L18" i="45" s="1"/>
  <c r="I20" i="45"/>
  <c r="I22" i="45"/>
  <c r="L22" i="45" s="1"/>
  <c r="I24" i="45"/>
  <c r="I26" i="45"/>
  <c r="L26" i="45" s="1"/>
  <c r="I28" i="45"/>
  <c r="I30" i="45"/>
  <c r="L30" i="45" s="1"/>
  <c r="I32" i="45"/>
  <c r="L32" i="45" s="1"/>
  <c r="I34" i="45"/>
  <c r="L34" i="45" s="1"/>
  <c r="I36" i="45"/>
  <c r="I38" i="45"/>
  <c r="L38" i="45" s="1"/>
  <c r="I40" i="45"/>
  <c r="I42" i="45"/>
  <c r="L42" i="45" s="1"/>
  <c r="I44" i="45"/>
  <c r="L44" i="45" s="1"/>
  <c r="I46" i="45"/>
  <c r="I51" i="45"/>
  <c r="L51" i="45" s="1"/>
  <c r="I55" i="45"/>
  <c r="L55" i="45" s="1"/>
  <c r="I59" i="45"/>
  <c r="L59" i="45" s="1"/>
  <c r="L47" i="45" l="1"/>
  <c r="I47" i="45"/>
  <c r="C30" i="43" l="1"/>
  <c r="C31" i="43" s="1"/>
  <c r="C32" i="43" s="1"/>
  <c r="C33" i="43" s="1"/>
  <c r="C34" i="43" s="1"/>
  <c r="C35" i="43" s="1"/>
  <c r="B30" i="43"/>
  <c r="B31" i="43" s="1"/>
  <c r="B32" i="43" s="1"/>
  <c r="B33" i="43" s="1"/>
  <c r="B34" i="43" s="1"/>
  <c r="B35" i="43" s="1"/>
  <c r="C15" i="43"/>
  <c r="C16" i="43" s="1"/>
  <c r="C17" i="43" s="1"/>
  <c r="C18" i="43" s="1"/>
  <c r="C19" i="43" s="1"/>
  <c r="C20" i="43" s="1"/>
  <c r="B15" i="43"/>
  <c r="B16" i="43" s="1"/>
  <c r="B17" i="43" s="1"/>
  <c r="B18" i="43" s="1"/>
  <c r="B19" i="43" s="1"/>
  <c r="B20" i="43" s="1"/>
  <c r="AD53" i="43" l="1"/>
  <c r="AD63" i="44" l="1"/>
  <c r="K63" i="44"/>
  <c r="I63" i="44" s="1"/>
  <c r="L63" i="44" s="1"/>
  <c r="C63" i="44"/>
  <c r="B63" i="44"/>
  <c r="AD62" i="44"/>
  <c r="K62" i="44"/>
  <c r="I62" i="44"/>
  <c r="C62" i="44"/>
  <c r="B62" i="44"/>
  <c r="K61" i="44"/>
  <c r="C61" i="44"/>
  <c r="B61" i="44"/>
  <c r="K60" i="44"/>
  <c r="C60" i="44"/>
  <c r="B60" i="44"/>
  <c r="K59" i="44"/>
  <c r="I59" i="44" s="1"/>
  <c r="C59" i="44"/>
  <c r="B59" i="44"/>
  <c r="K58" i="44"/>
  <c r="I58" i="44" s="1"/>
  <c r="C58" i="44"/>
  <c r="B58" i="44"/>
  <c r="K57" i="44"/>
  <c r="C57" i="44"/>
  <c r="B57" i="44"/>
  <c r="K56" i="44"/>
  <c r="I56" i="44" s="1"/>
  <c r="C56" i="44"/>
  <c r="B56" i="44"/>
  <c r="K55" i="44"/>
  <c r="I55" i="44" s="1"/>
  <c r="C55" i="44"/>
  <c r="B55" i="44"/>
  <c r="AD54" i="44"/>
  <c r="K54" i="44"/>
  <c r="I54" i="44" s="1"/>
  <c r="C54" i="44"/>
  <c r="B54" i="44"/>
  <c r="AD53" i="44"/>
  <c r="K53" i="44"/>
  <c r="I53" i="44" s="1"/>
  <c r="C53" i="44"/>
  <c r="B53" i="44"/>
  <c r="AD52" i="44"/>
  <c r="K52" i="44"/>
  <c r="C52" i="44"/>
  <c r="B52" i="44"/>
  <c r="AD51" i="44"/>
  <c r="K51" i="44"/>
  <c r="I51" i="44" s="1"/>
  <c r="C51" i="44"/>
  <c r="B51" i="44"/>
  <c r="AD50" i="44"/>
  <c r="K50" i="44"/>
  <c r="I50" i="44" s="1"/>
  <c r="C50" i="44"/>
  <c r="B50" i="44"/>
  <c r="AD49" i="44"/>
  <c r="K49" i="44"/>
  <c r="I49" i="44" s="1"/>
  <c r="C49" i="44"/>
  <c r="B49" i="44"/>
  <c r="Z47" i="44"/>
  <c r="Y47" i="44"/>
  <c r="X47" i="44"/>
  <c r="W47" i="44"/>
  <c r="V47" i="44"/>
  <c r="U47" i="44"/>
  <c r="T47" i="44"/>
  <c r="S47" i="44"/>
  <c r="R47" i="44"/>
  <c r="Q47" i="44"/>
  <c r="P47" i="44"/>
  <c r="O47" i="44"/>
  <c r="N47" i="44"/>
  <c r="M47" i="44"/>
  <c r="J47" i="44"/>
  <c r="AD46" i="44"/>
  <c r="K46" i="44"/>
  <c r="I46" i="44" s="1"/>
  <c r="AD45" i="44"/>
  <c r="K45" i="44"/>
  <c r="AD44" i="44"/>
  <c r="K44" i="44"/>
  <c r="I44" i="44" s="1"/>
  <c r="AD43" i="44"/>
  <c r="K43" i="44"/>
  <c r="AD42" i="44"/>
  <c r="K42" i="44"/>
  <c r="I42" i="44" s="1"/>
  <c r="AD41" i="44"/>
  <c r="K41" i="44"/>
  <c r="AD40" i="44"/>
  <c r="K40" i="44"/>
  <c r="I40" i="44" s="1"/>
  <c r="AD39" i="44"/>
  <c r="K39" i="44"/>
  <c r="AD38" i="44"/>
  <c r="K38" i="44"/>
  <c r="I38" i="44" s="1"/>
  <c r="AD37" i="44"/>
  <c r="K37" i="44"/>
  <c r="AD36" i="44"/>
  <c r="K36" i="44"/>
  <c r="I36" i="44" s="1"/>
  <c r="AD35" i="44"/>
  <c r="K35" i="44"/>
  <c r="AD34" i="44"/>
  <c r="K34" i="44"/>
  <c r="I34" i="44" s="1"/>
  <c r="AD33" i="44"/>
  <c r="K33" i="44"/>
  <c r="AD32" i="44"/>
  <c r="K32" i="44"/>
  <c r="I32" i="44" s="1"/>
  <c r="AD31" i="44"/>
  <c r="K31" i="44"/>
  <c r="AD30" i="44"/>
  <c r="K30" i="44"/>
  <c r="I30" i="44" s="1"/>
  <c r="AD29" i="44"/>
  <c r="K29" i="44"/>
  <c r="I29" i="44" s="1"/>
  <c r="AD28" i="44"/>
  <c r="K28" i="44"/>
  <c r="I28" i="44" s="1"/>
  <c r="AD27" i="44"/>
  <c r="K27" i="44"/>
  <c r="I27" i="44" s="1"/>
  <c r="AD26" i="44"/>
  <c r="K26" i="44"/>
  <c r="I26" i="44" s="1"/>
  <c r="AD25" i="44"/>
  <c r="K25" i="44"/>
  <c r="I25" i="44" s="1"/>
  <c r="AD24" i="44"/>
  <c r="K24" i="44"/>
  <c r="I24" i="44" s="1"/>
  <c r="AD23" i="44"/>
  <c r="K23" i="44"/>
  <c r="I23" i="44" s="1"/>
  <c r="AD22" i="44"/>
  <c r="K22" i="44"/>
  <c r="I22" i="44" s="1"/>
  <c r="AD21" i="44"/>
  <c r="K21" i="44"/>
  <c r="I21" i="44" s="1"/>
  <c r="AD20" i="44"/>
  <c r="K20" i="44"/>
  <c r="I20" i="44" s="1"/>
  <c r="AD19" i="44"/>
  <c r="K19" i="44"/>
  <c r="I19" i="44" s="1"/>
  <c r="AD18" i="44"/>
  <c r="K18" i="44"/>
  <c r="I18" i="44" s="1"/>
  <c r="AD17" i="44"/>
  <c r="K17" i="44"/>
  <c r="I17" i="44" s="1"/>
  <c r="AD16" i="44"/>
  <c r="K16" i="44"/>
  <c r="I16" i="44" s="1"/>
  <c r="AD15" i="44"/>
  <c r="K15" i="44"/>
  <c r="I15" i="44" s="1"/>
  <c r="AD14" i="44"/>
  <c r="K14" i="44"/>
  <c r="I14" i="44" s="1"/>
  <c r="AD13" i="44"/>
  <c r="K13" i="44"/>
  <c r="I13" i="44" s="1"/>
  <c r="AD12" i="44"/>
  <c r="K12" i="44"/>
  <c r="I12" i="44" s="1"/>
  <c r="AD11" i="44"/>
  <c r="K11" i="44"/>
  <c r="I11" i="44" s="1"/>
  <c r="AD10" i="44"/>
  <c r="K10" i="44"/>
  <c r="I10" i="44" s="1"/>
  <c r="AD9" i="44"/>
  <c r="K9" i="44"/>
  <c r="I9" i="44" s="1"/>
  <c r="AD8" i="44"/>
  <c r="K8" i="44"/>
  <c r="I8" i="44" s="1"/>
  <c r="C8" i="44"/>
  <c r="C9" i="44" s="1"/>
  <c r="C10" i="44" s="1"/>
  <c r="C11" i="44" s="1"/>
  <c r="C12" i="44" s="1"/>
  <c r="C13" i="44" s="1"/>
  <c r="C14" i="44" s="1"/>
  <c r="C15" i="44" s="1"/>
  <c r="C16" i="44" s="1"/>
  <c r="C17" i="44" s="1"/>
  <c r="C18" i="44" s="1"/>
  <c r="C19" i="44" s="1"/>
  <c r="C20" i="44" s="1"/>
  <c r="C21" i="44" s="1"/>
  <c r="C22" i="44" s="1"/>
  <c r="C23" i="44" s="1"/>
  <c r="C24" i="44" s="1"/>
  <c r="C25" i="44" s="1"/>
  <c r="C26" i="44" s="1"/>
  <c r="C27" i="44" s="1"/>
  <c r="C28" i="44" s="1"/>
  <c r="C29" i="44" s="1"/>
  <c r="C30" i="44" s="1"/>
  <c r="C31" i="44" s="1"/>
  <c r="C32" i="44" s="1"/>
  <c r="C33" i="44" s="1"/>
  <c r="C34" i="44" s="1"/>
  <c r="C35" i="44" s="1"/>
  <c r="C36" i="44" s="1"/>
  <c r="C37" i="44" s="1"/>
  <c r="C38" i="44" s="1"/>
  <c r="C39" i="44" s="1"/>
  <c r="C40" i="44" s="1"/>
  <c r="C41" i="44" s="1"/>
  <c r="C42" i="44" s="1"/>
  <c r="C43" i="44" s="1"/>
  <c r="C44" i="44" s="1"/>
  <c r="C45" i="44" s="1"/>
  <c r="C46" i="44" s="1"/>
  <c r="B8" i="44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B35" i="44" s="1"/>
  <c r="B36" i="44" s="1"/>
  <c r="B37" i="44" s="1"/>
  <c r="B38" i="44" s="1"/>
  <c r="B39" i="44" s="1"/>
  <c r="B40" i="44" s="1"/>
  <c r="B41" i="44" s="1"/>
  <c r="B42" i="44" s="1"/>
  <c r="B43" i="44" s="1"/>
  <c r="B44" i="44" s="1"/>
  <c r="B45" i="44" s="1"/>
  <c r="B46" i="44" s="1"/>
  <c r="AD7" i="44"/>
  <c r="K7" i="44"/>
  <c r="I7" i="44" s="1"/>
  <c r="C5" i="44"/>
  <c r="L58" i="44" l="1"/>
  <c r="L62" i="44"/>
  <c r="L50" i="44"/>
  <c r="L60" i="44"/>
  <c r="I52" i="44"/>
  <c r="L52" i="44" s="1"/>
  <c r="I60" i="44"/>
  <c r="L54" i="44"/>
  <c r="I57" i="44"/>
  <c r="L57" i="44" s="1"/>
  <c r="I61" i="44"/>
  <c r="L61" i="44" s="1"/>
  <c r="L56" i="44"/>
  <c r="L27" i="44"/>
  <c r="L11" i="44"/>
  <c r="L19" i="44"/>
  <c r="L8" i="44"/>
  <c r="L9" i="44"/>
  <c r="L10" i="44"/>
  <c r="L12" i="44"/>
  <c r="L13" i="44"/>
  <c r="L14" i="44"/>
  <c r="L15" i="44"/>
  <c r="L16" i="44"/>
  <c r="L17" i="44"/>
  <c r="L18" i="44"/>
  <c r="L20" i="44"/>
  <c r="L21" i="44"/>
  <c r="L22" i="44"/>
  <c r="L23" i="44"/>
  <c r="L24" i="44"/>
  <c r="L25" i="44"/>
  <c r="L26" i="44"/>
  <c r="L28" i="44"/>
  <c r="L29" i="44"/>
  <c r="L30" i="44"/>
  <c r="I31" i="44"/>
  <c r="L31" i="44" s="1"/>
  <c r="L32" i="44"/>
  <c r="I33" i="44"/>
  <c r="L33" i="44" s="1"/>
  <c r="L34" i="44"/>
  <c r="I35" i="44"/>
  <c r="L35" i="44" s="1"/>
  <c r="L36" i="44"/>
  <c r="I37" i="44"/>
  <c r="L37" i="44" s="1"/>
  <c r="L38" i="44"/>
  <c r="I39" i="44"/>
  <c r="L39" i="44" s="1"/>
  <c r="L40" i="44"/>
  <c r="I41" i="44"/>
  <c r="L41" i="44" s="1"/>
  <c r="L42" i="44"/>
  <c r="I43" i="44"/>
  <c r="L43" i="44" s="1"/>
  <c r="L44" i="44"/>
  <c r="I45" i="44"/>
  <c r="L45" i="44" s="1"/>
  <c r="L46" i="44"/>
  <c r="K47" i="44"/>
  <c r="L49" i="44"/>
  <c r="L51" i="44"/>
  <c r="L53" i="44"/>
  <c r="L55" i="44"/>
  <c r="L59" i="44"/>
  <c r="AD52" i="43"/>
  <c r="I47" i="44" l="1"/>
  <c r="L7" i="44"/>
  <c r="L47" i="44" s="1"/>
  <c r="AD51" i="43"/>
  <c r="AD50" i="43"/>
  <c r="AD49" i="43"/>
  <c r="AD48" i="43"/>
  <c r="AD47" i="43"/>
  <c r="AB53" i="42" l="1"/>
  <c r="AB52" i="42"/>
  <c r="AB51" i="42"/>
  <c r="AB50" i="42"/>
  <c r="AB49" i="42"/>
  <c r="Y45" i="43"/>
  <c r="S45" i="43"/>
  <c r="Q45" i="43"/>
  <c r="AB46" i="42"/>
  <c r="AB45" i="42"/>
  <c r="AB44" i="42"/>
  <c r="AB43" i="42"/>
  <c r="AB42" i="42"/>
  <c r="AB41" i="42"/>
  <c r="AB40" i="42"/>
  <c r="AB39" i="42"/>
  <c r="AB38" i="42"/>
  <c r="AB37" i="42"/>
  <c r="AB36" i="42"/>
  <c r="AB35" i="42"/>
  <c r="AB34" i="42"/>
  <c r="AB33" i="42"/>
  <c r="AB32" i="42"/>
  <c r="AB31" i="42"/>
  <c r="AB30" i="42"/>
  <c r="AB29" i="42"/>
  <c r="AB28" i="42"/>
  <c r="AB27" i="42"/>
  <c r="AB26" i="42"/>
  <c r="AB25" i="42"/>
  <c r="AB24" i="42"/>
  <c r="AB23" i="42"/>
  <c r="AB22" i="42"/>
  <c r="AB21" i="42"/>
  <c r="AB20" i="42"/>
  <c r="AB19" i="42"/>
  <c r="AB18" i="42"/>
  <c r="AB17" i="42"/>
  <c r="AB16" i="42"/>
  <c r="AB15" i="42"/>
  <c r="AB14" i="42"/>
  <c r="AB13" i="42"/>
  <c r="AB12" i="42"/>
  <c r="AB11" i="42"/>
  <c r="AB10" i="42"/>
  <c r="AB9" i="42"/>
  <c r="AB8" i="42"/>
  <c r="AB7" i="42"/>
  <c r="AD61" i="43"/>
  <c r="K61" i="43"/>
  <c r="C61" i="43"/>
  <c r="B61" i="43"/>
  <c r="AD60" i="43"/>
  <c r="K60" i="43"/>
  <c r="I60" i="43" s="1"/>
  <c r="C60" i="43"/>
  <c r="B60" i="43"/>
  <c r="K59" i="43"/>
  <c r="I59" i="43" s="1"/>
  <c r="C59" i="43"/>
  <c r="B59" i="43"/>
  <c r="K58" i="43"/>
  <c r="C58" i="43"/>
  <c r="B58" i="43"/>
  <c r="K57" i="43"/>
  <c r="I57" i="43" s="1"/>
  <c r="L57" i="43" s="1"/>
  <c r="C57" i="43"/>
  <c r="B57" i="43"/>
  <c r="K56" i="43"/>
  <c r="I56" i="43" s="1"/>
  <c r="C56" i="43"/>
  <c r="B56" i="43"/>
  <c r="K55" i="43"/>
  <c r="I55" i="43"/>
  <c r="C55" i="43"/>
  <c r="B55" i="43"/>
  <c r="K54" i="43"/>
  <c r="C54" i="43"/>
  <c r="B54" i="43"/>
  <c r="K53" i="43"/>
  <c r="I53" i="43" s="1"/>
  <c r="L53" i="43" s="1"/>
  <c r="C53" i="43"/>
  <c r="B53" i="43"/>
  <c r="K52" i="43"/>
  <c r="I52" i="43" s="1"/>
  <c r="C52" i="43"/>
  <c r="B52" i="43"/>
  <c r="K51" i="43"/>
  <c r="I51" i="43" s="1"/>
  <c r="C51" i="43"/>
  <c r="B51" i="43"/>
  <c r="K50" i="43"/>
  <c r="C50" i="43"/>
  <c r="B50" i="43"/>
  <c r="K49" i="43"/>
  <c r="I49" i="43" s="1"/>
  <c r="L49" i="43" s="1"/>
  <c r="C49" i="43"/>
  <c r="B49" i="43"/>
  <c r="K48" i="43"/>
  <c r="I48" i="43" s="1"/>
  <c r="C48" i="43"/>
  <c r="B48" i="43"/>
  <c r="K47" i="43"/>
  <c r="I47" i="43"/>
  <c r="L47" i="43" s="1"/>
  <c r="C47" i="43"/>
  <c r="B47" i="43"/>
  <c r="Z45" i="43"/>
  <c r="X45" i="43"/>
  <c r="W45" i="43"/>
  <c r="V45" i="43"/>
  <c r="U45" i="43"/>
  <c r="T45" i="43"/>
  <c r="R45" i="43"/>
  <c r="P45" i="43"/>
  <c r="O45" i="43"/>
  <c r="N45" i="43"/>
  <c r="M45" i="43"/>
  <c r="J45" i="43"/>
  <c r="AD44" i="43"/>
  <c r="K44" i="43"/>
  <c r="AD43" i="43"/>
  <c r="K43" i="43"/>
  <c r="I43" i="43" s="1"/>
  <c r="AD42" i="43"/>
  <c r="K42" i="43"/>
  <c r="AD41" i="43"/>
  <c r="K41" i="43"/>
  <c r="I41" i="43" s="1"/>
  <c r="AD40" i="43"/>
  <c r="K40" i="43"/>
  <c r="AD39" i="43"/>
  <c r="K39" i="43"/>
  <c r="I39" i="43" s="1"/>
  <c r="AD38" i="43"/>
  <c r="K38" i="43"/>
  <c r="AD37" i="43"/>
  <c r="K37" i="43"/>
  <c r="I37" i="43" s="1"/>
  <c r="AD36" i="43"/>
  <c r="K36" i="43"/>
  <c r="AD35" i="43"/>
  <c r="K35" i="43"/>
  <c r="I35" i="43" s="1"/>
  <c r="AD34" i="43"/>
  <c r="K34" i="43"/>
  <c r="AD33" i="43"/>
  <c r="K33" i="43"/>
  <c r="I33" i="43" s="1"/>
  <c r="AD32" i="43"/>
  <c r="K32" i="43"/>
  <c r="AD31" i="43"/>
  <c r="K31" i="43"/>
  <c r="I31" i="43" s="1"/>
  <c r="AD30" i="43"/>
  <c r="K30" i="43"/>
  <c r="AD29" i="43"/>
  <c r="K29" i="43"/>
  <c r="I29" i="43" s="1"/>
  <c r="AD28" i="43"/>
  <c r="K28" i="43"/>
  <c r="I28" i="43" s="1"/>
  <c r="AD27" i="43"/>
  <c r="K27" i="43"/>
  <c r="AD26" i="43"/>
  <c r="K26" i="43"/>
  <c r="I26" i="43" s="1"/>
  <c r="AD25" i="43"/>
  <c r="K25" i="43"/>
  <c r="AD24" i="43"/>
  <c r="K24" i="43"/>
  <c r="I24" i="43" s="1"/>
  <c r="AD23" i="43"/>
  <c r="K23" i="43"/>
  <c r="AD22" i="43"/>
  <c r="K22" i="43"/>
  <c r="I22" i="43" s="1"/>
  <c r="AD21" i="43"/>
  <c r="K21" i="43"/>
  <c r="AD20" i="43"/>
  <c r="K20" i="43"/>
  <c r="I20" i="43" s="1"/>
  <c r="AD19" i="43"/>
  <c r="K19" i="43"/>
  <c r="AD18" i="43"/>
  <c r="K18" i="43"/>
  <c r="I18" i="43" s="1"/>
  <c r="AD17" i="43"/>
  <c r="K17" i="43"/>
  <c r="AD16" i="43"/>
  <c r="K16" i="43"/>
  <c r="I16" i="43" s="1"/>
  <c r="AD15" i="43"/>
  <c r="K15" i="43"/>
  <c r="AD14" i="43"/>
  <c r="K14" i="43"/>
  <c r="I14" i="43" s="1"/>
  <c r="AD13" i="43"/>
  <c r="K13" i="43"/>
  <c r="I13" i="43" s="1"/>
  <c r="AD12" i="43"/>
  <c r="K12" i="43"/>
  <c r="I12" i="43" s="1"/>
  <c r="L12" i="43" s="1"/>
  <c r="AD11" i="43"/>
  <c r="K11" i="43"/>
  <c r="I11" i="43" s="1"/>
  <c r="L11" i="43" s="1"/>
  <c r="AD10" i="43"/>
  <c r="K10" i="43"/>
  <c r="I10" i="43" s="1"/>
  <c r="L10" i="43" s="1"/>
  <c r="AD9" i="43"/>
  <c r="K9" i="43"/>
  <c r="I9" i="43" s="1"/>
  <c r="L9" i="43" s="1"/>
  <c r="AD8" i="43"/>
  <c r="K8" i="43"/>
  <c r="I8" i="43" s="1"/>
  <c r="C8" i="43"/>
  <c r="C9" i="43" s="1"/>
  <c r="C10" i="43" s="1"/>
  <c r="C11" i="43" s="1"/>
  <c r="C12" i="43" s="1"/>
  <c r="C13" i="43" s="1"/>
  <c r="C21" i="43" s="1"/>
  <c r="C22" i="43" s="1"/>
  <c r="C23" i="43" s="1"/>
  <c r="C24" i="43" s="1"/>
  <c r="C25" i="43" s="1"/>
  <c r="C26" i="43" s="1"/>
  <c r="C27" i="43" s="1"/>
  <c r="C28" i="43" s="1"/>
  <c r="C36" i="43" s="1"/>
  <c r="C37" i="43" s="1"/>
  <c r="C38" i="43" s="1"/>
  <c r="C39" i="43" s="1"/>
  <c r="C40" i="43" s="1"/>
  <c r="C41" i="43" s="1"/>
  <c r="C42" i="43" s="1"/>
  <c r="C43" i="43" s="1"/>
  <c r="C44" i="43" s="1"/>
  <c r="B8" i="43"/>
  <c r="B9" i="43" s="1"/>
  <c r="B10" i="43" s="1"/>
  <c r="B11" i="43" s="1"/>
  <c r="B12" i="43" s="1"/>
  <c r="B13" i="43" s="1"/>
  <c r="B21" i="43" s="1"/>
  <c r="B22" i="43" s="1"/>
  <c r="B23" i="43" s="1"/>
  <c r="B24" i="43" s="1"/>
  <c r="B25" i="43" s="1"/>
  <c r="B26" i="43" s="1"/>
  <c r="B27" i="43" s="1"/>
  <c r="B28" i="43" s="1"/>
  <c r="B36" i="43" s="1"/>
  <c r="B37" i="43" s="1"/>
  <c r="B38" i="43" s="1"/>
  <c r="B39" i="43" s="1"/>
  <c r="B40" i="43" s="1"/>
  <c r="B41" i="43" s="1"/>
  <c r="B42" i="43" s="1"/>
  <c r="B43" i="43" s="1"/>
  <c r="B44" i="43" s="1"/>
  <c r="AD7" i="43"/>
  <c r="K7" i="43"/>
  <c r="I7" i="43" s="1"/>
  <c r="L7" i="43" s="1"/>
  <c r="C5" i="43"/>
  <c r="L55" i="43" l="1"/>
  <c r="L51" i="43"/>
  <c r="L59" i="43"/>
  <c r="L8" i="43"/>
  <c r="K45" i="43"/>
  <c r="L13" i="43"/>
  <c r="L14" i="43"/>
  <c r="I15" i="43"/>
  <c r="L15" i="43" s="1"/>
  <c r="L16" i="43"/>
  <c r="I17" i="43"/>
  <c r="L17" i="43" s="1"/>
  <c r="L18" i="43"/>
  <c r="I19" i="43"/>
  <c r="L19" i="43" s="1"/>
  <c r="L20" i="43"/>
  <c r="I21" i="43"/>
  <c r="L21" i="43" s="1"/>
  <c r="L22" i="43"/>
  <c r="I23" i="43"/>
  <c r="L23" i="43" s="1"/>
  <c r="L24" i="43"/>
  <c r="I25" i="43"/>
  <c r="L25" i="43" s="1"/>
  <c r="L26" i="43"/>
  <c r="I27" i="43"/>
  <c r="L27" i="43" s="1"/>
  <c r="L28" i="43"/>
  <c r="L29" i="43"/>
  <c r="I30" i="43"/>
  <c r="L30" i="43" s="1"/>
  <c r="L31" i="43"/>
  <c r="I32" i="43"/>
  <c r="L32" i="43" s="1"/>
  <c r="L33" i="43"/>
  <c r="I34" i="43"/>
  <c r="L34" i="43" s="1"/>
  <c r="L35" i="43"/>
  <c r="I36" i="43"/>
  <c r="L36" i="43" s="1"/>
  <c r="L37" i="43"/>
  <c r="I38" i="43"/>
  <c r="L38" i="43" s="1"/>
  <c r="L39" i="43"/>
  <c r="I40" i="43"/>
  <c r="L40" i="43" s="1"/>
  <c r="L41" i="43"/>
  <c r="I42" i="43"/>
  <c r="L42" i="43" s="1"/>
  <c r="L43" i="43"/>
  <c r="I44" i="43"/>
  <c r="L44" i="43" s="1"/>
  <c r="L48" i="43"/>
  <c r="I50" i="43"/>
  <c r="L50" i="43" s="1"/>
  <c r="L52" i="43"/>
  <c r="I54" i="43"/>
  <c r="L54" i="43" s="1"/>
  <c r="L56" i="43"/>
  <c r="I58" i="43"/>
  <c r="L58" i="43" s="1"/>
  <c r="L60" i="43"/>
  <c r="I61" i="43"/>
  <c r="L61" i="43" s="1"/>
  <c r="L45" i="43" l="1"/>
  <c r="I45" i="43"/>
  <c r="AB63" i="42" l="1"/>
  <c r="K63" i="42"/>
  <c r="I63" i="42" s="1"/>
  <c r="L63" i="42" s="1"/>
  <c r="C63" i="42"/>
  <c r="B63" i="42"/>
  <c r="AB62" i="42"/>
  <c r="K62" i="42"/>
  <c r="I62" i="42" s="1"/>
  <c r="C62" i="42"/>
  <c r="B62" i="42"/>
  <c r="K61" i="42"/>
  <c r="I61" i="42" s="1"/>
  <c r="L61" i="42" s="1"/>
  <c r="C61" i="42"/>
  <c r="B61" i="42"/>
  <c r="K60" i="42"/>
  <c r="I60" i="42" s="1"/>
  <c r="L60" i="42" s="1"/>
  <c r="C60" i="42"/>
  <c r="B60" i="42"/>
  <c r="K59" i="42"/>
  <c r="I59" i="42" s="1"/>
  <c r="C59" i="42"/>
  <c r="B59" i="42"/>
  <c r="K58" i="42"/>
  <c r="I58" i="42" s="1"/>
  <c r="C58" i="42"/>
  <c r="B58" i="42"/>
  <c r="K57" i="42"/>
  <c r="I57" i="42" s="1"/>
  <c r="L57" i="42" s="1"/>
  <c r="C57" i="42"/>
  <c r="B57" i="42"/>
  <c r="K56" i="42"/>
  <c r="I56" i="42" s="1"/>
  <c r="L56" i="42" s="1"/>
  <c r="C56" i="42"/>
  <c r="B56" i="42"/>
  <c r="K55" i="42"/>
  <c r="I55" i="42" s="1"/>
  <c r="C55" i="42"/>
  <c r="B55" i="42"/>
  <c r="K54" i="42"/>
  <c r="I54" i="42" s="1"/>
  <c r="C54" i="42"/>
  <c r="B54" i="42"/>
  <c r="K53" i="42"/>
  <c r="I53" i="42" s="1"/>
  <c r="L53" i="42" s="1"/>
  <c r="C53" i="42"/>
  <c r="B53" i="42"/>
  <c r="K52" i="42"/>
  <c r="I52" i="42" s="1"/>
  <c r="L52" i="42" s="1"/>
  <c r="C52" i="42"/>
  <c r="B52" i="42"/>
  <c r="K51" i="42"/>
  <c r="I51" i="42" s="1"/>
  <c r="C51" i="42"/>
  <c r="B51" i="42"/>
  <c r="K50" i="42"/>
  <c r="I50" i="42" s="1"/>
  <c r="C50" i="42"/>
  <c r="B50" i="42"/>
  <c r="K49" i="42"/>
  <c r="I49" i="42" s="1"/>
  <c r="L49" i="42" s="1"/>
  <c r="C49" i="42"/>
  <c r="B49" i="42"/>
  <c r="X47" i="42"/>
  <c r="W47" i="42"/>
  <c r="V47" i="42"/>
  <c r="U47" i="42"/>
  <c r="T47" i="42"/>
  <c r="S47" i="42"/>
  <c r="Q47" i="42"/>
  <c r="P47" i="42"/>
  <c r="O47" i="42"/>
  <c r="N47" i="42"/>
  <c r="M47" i="42"/>
  <c r="J47" i="42"/>
  <c r="K46" i="42"/>
  <c r="I46" i="42" s="1"/>
  <c r="L46" i="42" s="1"/>
  <c r="K45" i="42"/>
  <c r="I45" i="42" s="1"/>
  <c r="K44" i="42"/>
  <c r="I44" i="42" s="1"/>
  <c r="L44" i="42" s="1"/>
  <c r="K43" i="42"/>
  <c r="I43" i="42" s="1"/>
  <c r="K42" i="42"/>
  <c r="I42" i="42" s="1"/>
  <c r="K41" i="42"/>
  <c r="I41" i="42" s="1"/>
  <c r="K40" i="42"/>
  <c r="K39" i="42"/>
  <c r="I39" i="42" s="1"/>
  <c r="K38" i="42"/>
  <c r="K37" i="42"/>
  <c r="I37" i="42" s="1"/>
  <c r="K36" i="42"/>
  <c r="K35" i="42"/>
  <c r="I35" i="42" s="1"/>
  <c r="K34" i="42"/>
  <c r="K33" i="42"/>
  <c r="I33" i="42" s="1"/>
  <c r="K32" i="42"/>
  <c r="K31" i="42"/>
  <c r="I31" i="42" s="1"/>
  <c r="K30" i="42"/>
  <c r="K29" i="42"/>
  <c r="I29" i="42" s="1"/>
  <c r="K28" i="42"/>
  <c r="K27" i="42"/>
  <c r="I27" i="42" s="1"/>
  <c r="K26" i="42"/>
  <c r="K25" i="42"/>
  <c r="I25" i="42" s="1"/>
  <c r="K24" i="42"/>
  <c r="K23" i="42"/>
  <c r="I23" i="42" s="1"/>
  <c r="K22" i="42"/>
  <c r="K21" i="42"/>
  <c r="I21" i="42" s="1"/>
  <c r="K20" i="42"/>
  <c r="K19" i="42"/>
  <c r="I19" i="42" s="1"/>
  <c r="K18" i="42"/>
  <c r="K17" i="42"/>
  <c r="I17" i="42" s="1"/>
  <c r="K16" i="42"/>
  <c r="K15" i="42"/>
  <c r="I15" i="42" s="1"/>
  <c r="K14" i="42"/>
  <c r="K13" i="42"/>
  <c r="I13" i="42" s="1"/>
  <c r="K12" i="42"/>
  <c r="I12" i="42" s="1"/>
  <c r="L12" i="42" s="1"/>
  <c r="K11" i="42"/>
  <c r="I11" i="42" s="1"/>
  <c r="L11" i="42" s="1"/>
  <c r="K10" i="42"/>
  <c r="I10" i="42" s="1"/>
  <c r="K9" i="42"/>
  <c r="I9" i="42" s="1"/>
  <c r="L9" i="42" s="1"/>
  <c r="K8" i="42"/>
  <c r="I8" i="42" s="1"/>
  <c r="L8" i="42" s="1"/>
  <c r="C8" i="42"/>
  <c r="C9" i="42" s="1"/>
  <c r="C10" i="42" s="1"/>
  <c r="C11" i="42" s="1"/>
  <c r="C12" i="42" s="1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B8" i="42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K7" i="42"/>
  <c r="C5" i="42"/>
  <c r="K47" i="42" l="1"/>
  <c r="L10" i="42"/>
  <c r="L55" i="42"/>
  <c r="L42" i="42"/>
  <c r="I7" i="42"/>
  <c r="L7" i="42" s="1"/>
  <c r="L51" i="42"/>
  <c r="L59" i="42"/>
  <c r="L13" i="42"/>
  <c r="I14" i="42"/>
  <c r="L14" i="42" s="1"/>
  <c r="L15" i="42"/>
  <c r="I16" i="42"/>
  <c r="L16" i="42" s="1"/>
  <c r="L17" i="42"/>
  <c r="I18" i="42"/>
  <c r="L18" i="42" s="1"/>
  <c r="L19" i="42"/>
  <c r="I20" i="42"/>
  <c r="L20" i="42" s="1"/>
  <c r="L21" i="42"/>
  <c r="I22" i="42"/>
  <c r="L22" i="42" s="1"/>
  <c r="L23" i="42"/>
  <c r="I24" i="42"/>
  <c r="L24" i="42" s="1"/>
  <c r="L25" i="42"/>
  <c r="I26" i="42"/>
  <c r="L26" i="42" s="1"/>
  <c r="L27" i="42"/>
  <c r="I28" i="42"/>
  <c r="L28" i="42" s="1"/>
  <c r="L29" i="42"/>
  <c r="I30" i="42"/>
  <c r="L30" i="42" s="1"/>
  <c r="L31" i="42"/>
  <c r="I32" i="42"/>
  <c r="L32" i="42" s="1"/>
  <c r="L33" i="42"/>
  <c r="I34" i="42"/>
  <c r="L34" i="42" s="1"/>
  <c r="L35" i="42"/>
  <c r="I36" i="42"/>
  <c r="L36" i="42" s="1"/>
  <c r="L37" i="42"/>
  <c r="I38" i="42"/>
  <c r="L38" i="42" s="1"/>
  <c r="L39" i="42"/>
  <c r="I40" i="42"/>
  <c r="L40" i="42" s="1"/>
  <c r="L41" i="42"/>
  <c r="L43" i="42"/>
  <c r="L45" i="42"/>
  <c r="L50" i="42"/>
  <c r="L54" i="42"/>
  <c r="L58" i="42"/>
  <c r="L62" i="42"/>
  <c r="L47" i="42" l="1"/>
  <c r="I47" i="42"/>
  <c r="AB17" i="39" l="1"/>
  <c r="K17" i="39"/>
  <c r="I17" i="39" s="1"/>
  <c r="AB16" i="39"/>
  <c r="K16" i="39"/>
  <c r="AB15" i="39"/>
  <c r="K15" i="39"/>
  <c r="AB14" i="39"/>
  <c r="K14" i="39"/>
  <c r="AB13" i="39"/>
  <c r="K13" i="39"/>
  <c r="I13" i="39" s="1"/>
  <c r="AB12" i="39"/>
  <c r="K12" i="39"/>
  <c r="I12" i="39" s="1"/>
  <c r="AB11" i="39"/>
  <c r="K11" i="39"/>
  <c r="I11" i="39"/>
  <c r="AB10" i="39"/>
  <c r="K10" i="39"/>
  <c r="I10" i="39" s="1"/>
  <c r="AB9" i="39"/>
  <c r="K9" i="39"/>
  <c r="AB8" i="39"/>
  <c r="K8" i="39"/>
  <c r="I8" i="39" s="1"/>
  <c r="AB7" i="39"/>
  <c r="K7" i="39"/>
  <c r="I7" i="39" s="1"/>
  <c r="L12" i="39" l="1"/>
  <c r="L7" i="39"/>
  <c r="L11" i="39"/>
  <c r="L8" i="39"/>
  <c r="I9" i="39"/>
  <c r="L9" i="39" s="1"/>
  <c r="L10" i="39"/>
  <c r="L17" i="39"/>
  <c r="I16" i="39"/>
  <c r="L16" i="39" s="1"/>
  <c r="I15" i="39"/>
  <c r="L15" i="39" s="1"/>
  <c r="I14" i="39"/>
  <c r="L14" i="39" s="1"/>
  <c r="L13" i="39"/>
  <c r="AB46" i="39"/>
  <c r="AB45" i="39"/>
  <c r="AB44" i="39"/>
  <c r="AB43" i="39"/>
  <c r="AB42" i="39"/>
  <c r="AB41" i="39"/>
  <c r="AB40" i="39"/>
  <c r="AB39" i="39"/>
  <c r="AB38" i="39"/>
  <c r="AB37" i="39"/>
  <c r="AB36" i="39"/>
  <c r="AB35" i="39"/>
  <c r="AB34" i="39"/>
  <c r="AB33" i="39"/>
  <c r="AB32" i="39"/>
  <c r="AB31" i="39"/>
  <c r="AB30" i="39"/>
  <c r="AB29" i="39"/>
  <c r="AB28" i="39"/>
  <c r="AB27" i="39"/>
  <c r="AB26" i="39"/>
  <c r="AB25" i="39"/>
  <c r="AB24" i="39"/>
  <c r="AB23" i="39"/>
  <c r="AB22" i="39"/>
  <c r="AB21" i="39"/>
  <c r="AB20" i="39"/>
  <c r="AB19" i="39"/>
  <c r="AB18" i="39"/>
  <c r="AB63" i="39" l="1"/>
  <c r="K63" i="39"/>
  <c r="I63" i="39"/>
  <c r="L63" i="39" s="1"/>
  <c r="C63" i="39"/>
  <c r="B63" i="39"/>
  <c r="AB62" i="39"/>
  <c r="K62" i="39"/>
  <c r="I62" i="39" s="1"/>
  <c r="C62" i="39"/>
  <c r="B62" i="39"/>
  <c r="K61" i="39"/>
  <c r="I61" i="39"/>
  <c r="L61" i="39" s="1"/>
  <c r="C61" i="39"/>
  <c r="B61" i="39"/>
  <c r="K60" i="39"/>
  <c r="C60" i="39"/>
  <c r="B60" i="39"/>
  <c r="K59" i="39"/>
  <c r="I59" i="39" s="1"/>
  <c r="C59" i="39"/>
  <c r="B59" i="39"/>
  <c r="K58" i="39"/>
  <c r="I58" i="39" s="1"/>
  <c r="C58" i="39"/>
  <c r="B58" i="39"/>
  <c r="K57" i="39"/>
  <c r="I57" i="39" s="1"/>
  <c r="L57" i="39" s="1"/>
  <c r="C57" i="39"/>
  <c r="B57" i="39"/>
  <c r="K56" i="39"/>
  <c r="C56" i="39"/>
  <c r="B56" i="39"/>
  <c r="K55" i="39"/>
  <c r="I55" i="39" s="1"/>
  <c r="C55" i="39"/>
  <c r="B55" i="39"/>
  <c r="K54" i="39"/>
  <c r="I54" i="39" s="1"/>
  <c r="C54" i="39"/>
  <c r="B54" i="39"/>
  <c r="K53" i="39"/>
  <c r="I53" i="39" s="1"/>
  <c r="L53" i="39" s="1"/>
  <c r="C53" i="39"/>
  <c r="B53" i="39"/>
  <c r="K52" i="39"/>
  <c r="C52" i="39"/>
  <c r="B52" i="39"/>
  <c r="K51" i="39"/>
  <c r="I51" i="39" s="1"/>
  <c r="C51" i="39"/>
  <c r="B51" i="39"/>
  <c r="K50" i="39"/>
  <c r="I50" i="39" s="1"/>
  <c r="C50" i="39"/>
  <c r="B50" i="39"/>
  <c r="K49" i="39"/>
  <c r="I49" i="39" s="1"/>
  <c r="L49" i="39" s="1"/>
  <c r="C49" i="39"/>
  <c r="B49" i="39"/>
  <c r="X47" i="39"/>
  <c r="W47" i="39"/>
  <c r="V47" i="39"/>
  <c r="U47" i="39"/>
  <c r="T47" i="39"/>
  <c r="S47" i="39"/>
  <c r="Q47" i="39"/>
  <c r="P47" i="39"/>
  <c r="O47" i="39"/>
  <c r="N47" i="39"/>
  <c r="M47" i="39"/>
  <c r="J47" i="39"/>
  <c r="K46" i="39"/>
  <c r="K45" i="39"/>
  <c r="I45" i="39" s="1"/>
  <c r="K44" i="39"/>
  <c r="K43" i="39"/>
  <c r="I43" i="39" s="1"/>
  <c r="K42" i="39"/>
  <c r="K41" i="39"/>
  <c r="I41" i="39" s="1"/>
  <c r="K40" i="39"/>
  <c r="K39" i="39"/>
  <c r="I39" i="39" s="1"/>
  <c r="K38" i="39"/>
  <c r="K37" i="39"/>
  <c r="I37" i="39" s="1"/>
  <c r="K36" i="39"/>
  <c r="K35" i="39"/>
  <c r="I35" i="39" s="1"/>
  <c r="K34" i="39"/>
  <c r="K33" i="39"/>
  <c r="I33" i="39" s="1"/>
  <c r="K32" i="39"/>
  <c r="I32" i="39" s="1"/>
  <c r="K31" i="39"/>
  <c r="I31" i="39" s="1"/>
  <c r="K30" i="39"/>
  <c r="I30" i="39" s="1"/>
  <c r="L30" i="39" s="1"/>
  <c r="K29" i="39"/>
  <c r="K28" i="39"/>
  <c r="I28" i="39" s="1"/>
  <c r="K27" i="39"/>
  <c r="I27" i="39" s="1"/>
  <c r="K26" i="39"/>
  <c r="I26" i="39" s="1"/>
  <c r="L26" i="39" s="1"/>
  <c r="K25" i="39"/>
  <c r="K24" i="39"/>
  <c r="I24" i="39" s="1"/>
  <c r="K23" i="39"/>
  <c r="I23" i="39" s="1"/>
  <c r="K22" i="39"/>
  <c r="I22" i="39" s="1"/>
  <c r="K21" i="39"/>
  <c r="I21" i="39" s="1"/>
  <c r="K20" i="39"/>
  <c r="I20" i="39" s="1"/>
  <c r="K19" i="39"/>
  <c r="I19" i="39" s="1"/>
  <c r="K18" i="39"/>
  <c r="I18" i="39" s="1"/>
  <c r="C8" i="39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B8" i="39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C5" i="39"/>
  <c r="L18" i="39" l="1"/>
  <c r="L22" i="39"/>
  <c r="L20" i="39"/>
  <c r="L55" i="39"/>
  <c r="L28" i="39"/>
  <c r="L59" i="39"/>
  <c r="L24" i="39"/>
  <c r="K47" i="39"/>
  <c r="L51" i="39"/>
  <c r="L19" i="39"/>
  <c r="L21" i="39"/>
  <c r="L23" i="39"/>
  <c r="I25" i="39"/>
  <c r="L25" i="39" s="1"/>
  <c r="L27" i="39"/>
  <c r="I29" i="39"/>
  <c r="L29" i="39" s="1"/>
  <c r="L31" i="39"/>
  <c r="L32" i="39"/>
  <c r="L33" i="39"/>
  <c r="I34" i="39"/>
  <c r="L34" i="39" s="1"/>
  <c r="L35" i="39"/>
  <c r="I36" i="39"/>
  <c r="L36" i="39" s="1"/>
  <c r="L37" i="39"/>
  <c r="I38" i="39"/>
  <c r="L38" i="39" s="1"/>
  <c r="L39" i="39"/>
  <c r="I40" i="39"/>
  <c r="L40" i="39" s="1"/>
  <c r="L41" i="39"/>
  <c r="I42" i="39"/>
  <c r="L42" i="39" s="1"/>
  <c r="L43" i="39"/>
  <c r="I44" i="39"/>
  <c r="L44" i="39" s="1"/>
  <c r="L45" i="39"/>
  <c r="I46" i="39"/>
  <c r="L46" i="39" s="1"/>
  <c r="L50" i="39"/>
  <c r="I52" i="39"/>
  <c r="L52" i="39" s="1"/>
  <c r="L54" i="39"/>
  <c r="I56" i="39"/>
  <c r="L56" i="39" s="1"/>
  <c r="L58" i="39"/>
  <c r="I60" i="39"/>
  <c r="L60" i="39" s="1"/>
  <c r="L62" i="39"/>
  <c r="L47" i="39" l="1"/>
  <c r="I47" i="39"/>
</calcChain>
</file>

<file path=xl/sharedStrings.xml><?xml version="1.0" encoding="utf-8"?>
<sst xmlns="http://schemas.openxmlformats.org/spreadsheetml/2006/main" count="1262" uniqueCount="230">
  <si>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</si>
  <si>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</si>
  <si>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</si>
  <si>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</si>
  <si>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</si>
  <si>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</si>
  <si>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</si>
  <si>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</si>
  <si>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</si>
  <si>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</si>
  <si>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</si>
  <si>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</si>
  <si>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</si>
  <si>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</si>
  <si>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</si>
  <si>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</si>
  <si>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</si>
  <si>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</si>
  <si>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</si>
  <si>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</si>
  <si>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흑점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</si>
  <si>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</si>
  <si>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</si>
  <si>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</si>
  <si>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</si>
  <si>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</si>
  <si>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</si>
  <si>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</si>
  <si>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</si>
  <si>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</si>
  <si>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</si>
  <si>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</si>
  <si>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</si>
  <si>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</si>
  <si>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</si>
  <si>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</si>
  <si>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</si>
  <si>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</si>
  <si>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</si>
  <si>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</si>
  <si>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</si>
  <si>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</si>
  <si>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</si>
  <si>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</si>
  <si>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</si>
  <si>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</si>
  <si>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</si>
  <si>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이물
(기름)</t>
    <phoneticPr fontId="8" type="noConversion"/>
  </si>
  <si>
    <t>단차
(빨림)</t>
    <phoneticPr fontId="8" type="noConversion"/>
  </si>
  <si>
    <t>파손
(후크)</t>
    <phoneticPr fontId="8" type="noConversion"/>
  </si>
  <si>
    <t>파손
(코아)</t>
    <phoneticPr fontId="8" type="noConversion"/>
  </si>
  <si>
    <t>크랙</t>
    <phoneticPr fontId="4" type="noConversion"/>
  </si>
  <si>
    <t>B/K</t>
    <phoneticPr fontId="4" type="noConversion"/>
  </si>
  <si>
    <t>지아</t>
  </si>
  <si>
    <t>SGF2030</t>
    <phoneticPr fontId="4" type="noConversion"/>
  </si>
  <si>
    <t>BASE</t>
    <phoneticPr fontId="4" type="noConversion"/>
  </si>
  <si>
    <t>HIC</t>
    <phoneticPr fontId="4" type="noConversion"/>
  </si>
  <si>
    <t>수연</t>
  </si>
  <si>
    <t>SST</t>
    <phoneticPr fontId="4" type="noConversion"/>
  </si>
  <si>
    <t>STOPPER</t>
    <phoneticPr fontId="4" type="noConversion"/>
  </si>
  <si>
    <t>K-JR01903-D180ZA(증)</t>
    <phoneticPr fontId="4" type="noConversion"/>
  </si>
  <si>
    <t>SGP2020R</t>
    <phoneticPr fontId="4" type="noConversion"/>
  </si>
  <si>
    <t>박소연</t>
  </si>
  <si>
    <t>AAM0818D-KAB-R3</t>
    <phoneticPr fontId="4" type="noConversion"/>
  </si>
  <si>
    <t>GN2330</t>
    <phoneticPr fontId="4" type="noConversion"/>
  </si>
  <si>
    <t>LATCH</t>
    <phoneticPr fontId="4" type="noConversion"/>
  </si>
  <si>
    <t>김춘화</t>
  </si>
  <si>
    <t>이은실</t>
  </si>
  <si>
    <t>K-JR01734-E092TA</t>
    <phoneticPr fontId="4" type="noConversion"/>
  </si>
  <si>
    <t>RIVER</t>
    <phoneticPr fontId="4" type="noConversion"/>
  </si>
  <si>
    <t xml:space="preserve">RTP </t>
    <phoneticPr fontId="4" type="noConversion"/>
  </si>
  <si>
    <t>Y/L</t>
    <phoneticPr fontId="4" type="noConversion"/>
  </si>
  <si>
    <t>RV1.0-1.2HD-1.15A1</t>
    <phoneticPr fontId="4" type="noConversion"/>
  </si>
  <si>
    <t>12월 7일</t>
    <phoneticPr fontId="4" type="noConversion"/>
  </si>
  <si>
    <t>12월 8일</t>
    <phoneticPr fontId="4" type="noConversion"/>
  </si>
  <si>
    <t>A</t>
    <phoneticPr fontId="4" type="noConversion"/>
  </si>
  <si>
    <t>B</t>
    <phoneticPr fontId="4" type="noConversion"/>
  </si>
  <si>
    <t>AMB0355A-KAA-R2</t>
    <phoneticPr fontId="4" type="noConversion"/>
  </si>
  <si>
    <t>SGF2030</t>
    <phoneticPr fontId="4" type="noConversion"/>
  </si>
  <si>
    <t>COVER</t>
    <phoneticPr fontId="4" type="noConversion"/>
  </si>
  <si>
    <t>NP413-77549#IN-B</t>
    <phoneticPr fontId="4" type="noConversion"/>
  </si>
  <si>
    <t>AYE</t>
    <phoneticPr fontId="4" type="noConversion"/>
  </si>
  <si>
    <t>SGF2033</t>
    <phoneticPr fontId="4" type="noConversion"/>
  </si>
  <si>
    <t>AMB0230A-KAA-R1</t>
    <phoneticPr fontId="4" type="noConversion"/>
  </si>
  <si>
    <t>SF2255</t>
    <phoneticPr fontId="4" type="noConversion"/>
  </si>
  <si>
    <t>게이트 사상</t>
    <phoneticPr fontId="4" type="noConversion"/>
  </si>
  <si>
    <t>KR6458AB456CA</t>
    <phoneticPr fontId="4" type="noConversion"/>
  </si>
  <si>
    <t>SF2033</t>
    <phoneticPr fontId="4" type="noConversion"/>
  </si>
  <si>
    <t>SLIDER</t>
    <phoneticPr fontId="4" type="noConversion"/>
  </si>
  <si>
    <t>KR6422AA496YA</t>
    <phoneticPr fontId="4" type="noConversion"/>
  </si>
  <si>
    <t>SGF2050</t>
    <phoneticPr fontId="4" type="noConversion"/>
  </si>
  <si>
    <t>KR6197-GR254PNB</t>
    <phoneticPr fontId="4" type="noConversion"/>
  </si>
  <si>
    <t xml:space="preserve">SF2250EPR </t>
    <phoneticPr fontId="4" type="noConversion"/>
  </si>
  <si>
    <t>ADAPTER</t>
    <phoneticPr fontId="4" type="noConversion"/>
  </si>
  <si>
    <t>MCS</t>
    <phoneticPr fontId="4" type="noConversion"/>
  </si>
  <si>
    <t>HR03B-406A1</t>
    <phoneticPr fontId="4" type="noConversion"/>
  </si>
  <si>
    <t>김선화</t>
    <phoneticPr fontId="4" type="noConversion"/>
  </si>
  <si>
    <t>김화</t>
    <phoneticPr fontId="4" type="noConversion"/>
  </si>
  <si>
    <t>KR6170BD740UB</t>
    <phoneticPr fontId="4" type="noConversion"/>
  </si>
  <si>
    <t>12월 9일</t>
    <phoneticPr fontId="4" type="noConversion"/>
  </si>
  <si>
    <t>A</t>
    <phoneticPr fontId="4" type="noConversion"/>
  </si>
  <si>
    <t>버사상</t>
    <phoneticPr fontId="4" type="noConversion"/>
  </si>
  <si>
    <t>B</t>
    <phoneticPr fontId="4" type="noConversion"/>
  </si>
  <si>
    <t>KR6166CB299UA</t>
    <phoneticPr fontId="4" type="noConversion"/>
  </si>
  <si>
    <t>NP628-1056-001#IN-B</t>
    <phoneticPr fontId="4" type="noConversion"/>
  </si>
  <si>
    <t>AYE</t>
    <phoneticPr fontId="4" type="noConversion"/>
  </si>
  <si>
    <t>LG35</t>
    <phoneticPr fontId="4" type="noConversion"/>
  </si>
  <si>
    <t>긁힘</t>
    <phoneticPr fontId="4" type="noConversion"/>
  </si>
  <si>
    <r>
      <t xml:space="preserve">흑점
</t>
    </r>
    <r>
      <rPr>
        <b/>
        <sz val="7"/>
        <rFont val="맑은 고딕"/>
        <family val="3"/>
        <charset val="129"/>
      </rPr>
      <t>색상상이</t>
    </r>
    <phoneticPr fontId="8" type="noConversion"/>
  </si>
  <si>
    <t>게이트
막힘</t>
    <phoneticPr fontId="4" type="noConversion"/>
  </si>
  <si>
    <t>AMB0355A-KAA-R2</t>
    <phoneticPr fontId="4" type="noConversion"/>
  </si>
  <si>
    <t>SGF2030</t>
    <phoneticPr fontId="4" type="noConversion"/>
  </si>
  <si>
    <t>COVER</t>
    <phoneticPr fontId="4" type="noConversion"/>
  </si>
  <si>
    <t>BODY</t>
    <phoneticPr fontId="4" type="noConversion"/>
  </si>
  <si>
    <t>AM0148E-K-R2</t>
    <phoneticPr fontId="4" type="noConversion"/>
  </si>
  <si>
    <t>ACTUATOR</t>
    <phoneticPr fontId="4" type="noConversion"/>
  </si>
  <si>
    <t>AMB1901D-JAA-R2</t>
    <phoneticPr fontId="4" type="noConversion"/>
  </si>
  <si>
    <t>MCS</t>
    <phoneticPr fontId="4" type="noConversion"/>
  </si>
  <si>
    <t>BASE</t>
    <phoneticPr fontId="4" type="noConversion"/>
  </si>
  <si>
    <t>AMB0172A-KAA-R2</t>
    <phoneticPr fontId="4" type="noConversion"/>
  </si>
  <si>
    <t>SGF2033</t>
    <phoneticPr fontId="4" type="noConversion"/>
  </si>
  <si>
    <t>샘플</t>
    <phoneticPr fontId="4" type="noConversion"/>
  </si>
  <si>
    <t>NP413-77549#IN-B</t>
    <phoneticPr fontId="4" type="noConversion"/>
  </si>
  <si>
    <t>A</t>
    <phoneticPr fontId="4" type="noConversion"/>
  </si>
  <si>
    <t>AMM0892A-KAA-R1</t>
    <phoneticPr fontId="4" type="noConversion"/>
  </si>
  <si>
    <t>(GRAY)10:1</t>
    <phoneticPr fontId="4" type="noConversion"/>
  </si>
  <si>
    <t>G/L</t>
    <phoneticPr fontId="4" type="noConversion"/>
  </si>
  <si>
    <t>버사상</t>
    <phoneticPr fontId="4" type="noConversion"/>
  </si>
  <si>
    <t>B</t>
    <phoneticPr fontId="4" type="noConversion"/>
  </si>
  <si>
    <t>COVER</t>
    <phoneticPr fontId="4" type="noConversion"/>
  </si>
  <si>
    <t>HSA08-M03A1(2c)</t>
    <phoneticPr fontId="4" type="noConversion"/>
  </si>
  <si>
    <t>JD4901</t>
    <phoneticPr fontId="4" type="noConversion"/>
  </si>
  <si>
    <t>SLIDER</t>
    <phoneticPr fontId="4" type="noConversion"/>
  </si>
  <si>
    <t>KR6156BA841YA</t>
    <phoneticPr fontId="4" type="noConversion"/>
  </si>
  <si>
    <t>SGF2050</t>
    <phoneticPr fontId="4" type="noConversion"/>
  </si>
  <si>
    <t>AM0148E-K-R2</t>
    <phoneticPr fontId="4" type="noConversion"/>
  </si>
  <si>
    <t>NP635-315-006#IN-A</t>
    <phoneticPr fontId="4" type="noConversion"/>
  </si>
  <si>
    <t>SGF2033</t>
    <phoneticPr fontId="4" type="noConversion"/>
  </si>
  <si>
    <t>A</t>
    <phoneticPr fontId="4" type="noConversion"/>
  </si>
  <si>
    <t>NP635-315-006#IN-B</t>
    <phoneticPr fontId="4" type="noConversion"/>
  </si>
  <si>
    <t>BASE</t>
    <phoneticPr fontId="4" type="noConversion"/>
  </si>
  <si>
    <t>김화</t>
    <phoneticPr fontId="4" type="noConversion"/>
  </si>
  <si>
    <t>B</t>
    <phoneticPr fontId="4" type="noConversion"/>
  </si>
  <si>
    <t>HSA08-M03A1(2c)</t>
    <phoneticPr fontId="4" type="noConversion"/>
  </si>
  <si>
    <t>JD4901</t>
    <phoneticPr fontId="4" type="noConversion"/>
  </si>
  <si>
    <t>Pattern Cover-1</t>
    <phoneticPr fontId="4" type="noConversion"/>
  </si>
  <si>
    <t>LCP ESD</t>
    <phoneticPr fontId="4" type="noConversion"/>
  </si>
  <si>
    <t>아람</t>
    <phoneticPr fontId="4" type="noConversion"/>
  </si>
  <si>
    <t>K-AR3545-1A</t>
    <phoneticPr fontId="4" type="noConversion"/>
  </si>
  <si>
    <t>SLIDER</t>
    <phoneticPr fontId="4" type="noConversion"/>
  </si>
  <si>
    <t>#1 cavity 막고 진행조치함</t>
    <phoneticPr fontId="4" type="noConversion"/>
  </si>
  <si>
    <t>core 파손 캐비티 막고 진행함.</t>
    <phoneticPr fontId="4" type="noConversion"/>
  </si>
  <si>
    <t>B</t>
    <phoneticPr fontId="4" type="noConversion"/>
  </si>
  <si>
    <t>A</t>
    <phoneticPr fontId="4" type="noConversion"/>
  </si>
  <si>
    <t>SHAFT</t>
    <phoneticPr fontId="4" type="noConversion"/>
  </si>
  <si>
    <t>KR6197-06KA</t>
    <phoneticPr fontId="4" type="noConversion"/>
  </si>
  <si>
    <t>JCL3030)</t>
    <phoneticPr fontId="4" type="noConversion"/>
  </si>
  <si>
    <t>SLIDER</t>
    <phoneticPr fontId="4" type="noConversion"/>
  </si>
  <si>
    <t>SST</t>
    <phoneticPr fontId="4" type="noConversion"/>
  </si>
  <si>
    <t>KR6156HA841YA</t>
    <phoneticPr fontId="4" type="noConversion"/>
  </si>
  <si>
    <t>샘플</t>
    <phoneticPr fontId="4" type="noConversion"/>
  </si>
  <si>
    <t>SGF2050</t>
    <phoneticPr fontId="4" type="noConversion"/>
  </si>
  <si>
    <t>AMM08006A-KAA-R1</t>
    <phoneticPr fontId="4" type="noConversion"/>
  </si>
  <si>
    <t>BASE</t>
    <phoneticPr fontId="4" type="noConversion"/>
  </si>
  <si>
    <t>ACTUATOR</t>
    <phoneticPr fontId="4" type="noConversion"/>
  </si>
  <si>
    <t>AMB1901B-JAA-R1</t>
    <phoneticPr fontId="4" type="noConversion"/>
  </si>
  <si>
    <t>ADAPTER</t>
    <phoneticPr fontId="4" type="noConversion"/>
  </si>
  <si>
    <t>CAM</t>
    <phoneticPr fontId="4" type="noConversion"/>
  </si>
  <si>
    <t>AMM08007A-KAA-R1</t>
    <phoneticPr fontId="4" type="noConversion"/>
  </si>
  <si>
    <t>GN2330</t>
    <phoneticPr fontId="4" type="noConversion"/>
  </si>
  <si>
    <t>AMB20E4A-KAA-R7</t>
    <phoneticPr fontId="4" type="noConversion"/>
  </si>
  <si>
    <t>SGF2033</t>
    <phoneticPr fontId="4" type="noConversion"/>
  </si>
  <si>
    <t>K-AR3552-1A</t>
    <phoneticPr fontId="4" type="noConversion"/>
  </si>
  <si>
    <t>SGF2030</t>
    <phoneticPr fontId="4" type="noConversion"/>
  </si>
  <si>
    <t>I/V</t>
    <phoneticPr fontId="4" type="noConversion"/>
  </si>
  <si>
    <t>K-AR3553-1A</t>
    <phoneticPr fontId="4" type="noConversion"/>
  </si>
  <si>
    <t>N/P</t>
    <phoneticPr fontId="4" type="noConversion"/>
  </si>
  <si>
    <t>1.2 샘플</t>
    <phoneticPr fontId="4" type="noConversion"/>
  </si>
  <si>
    <t>SGF2033</t>
    <phoneticPr fontId="4" type="noConversion"/>
  </si>
  <si>
    <t>기름이물.딱음</t>
    <phoneticPr fontId="4" type="noConversion"/>
  </si>
  <si>
    <t>AMB0182A-KAA-R1</t>
    <phoneticPr fontId="4" type="noConversion"/>
  </si>
  <si>
    <t>SF2255</t>
    <phoneticPr fontId="4" type="noConversion"/>
  </si>
  <si>
    <t>BASE</t>
    <phoneticPr fontId="4" type="noConversion"/>
  </si>
  <si>
    <t>B</t>
    <phoneticPr fontId="4" type="noConversion"/>
  </si>
  <si>
    <t>A</t>
    <phoneticPr fontId="4" type="noConversion"/>
  </si>
  <si>
    <t>ADAPTER</t>
    <phoneticPr fontId="4" type="noConversion"/>
  </si>
  <si>
    <t>KR6166-GAB178QA</t>
    <phoneticPr fontId="4" type="noConversion"/>
  </si>
  <si>
    <t>AMB0230A-KAA-R1</t>
    <phoneticPr fontId="4" type="noConversion"/>
  </si>
  <si>
    <t>STOPPER</t>
    <phoneticPr fontId="4" type="noConversion"/>
  </si>
  <si>
    <t>KR6458AB456CA</t>
    <phoneticPr fontId="4" type="noConversion"/>
  </si>
  <si>
    <t>SF2250EPR</t>
    <phoneticPr fontId="4" type="noConversion"/>
  </si>
  <si>
    <t>K-AR3545-1A</t>
    <phoneticPr fontId="4" type="noConversion"/>
  </si>
  <si>
    <t>김화</t>
    <phoneticPr fontId="4" type="noConversion"/>
  </si>
  <si>
    <t>SGF2033</t>
    <phoneticPr fontId="4" type="noConversion"/>
  </si>
  <si>
    <t>GUIDE WALL</t>
    <phoneticPr fontId="4" type="noConversion"/>
  </si>
  <si>
    <t>SGF2030</t>
    <phoneticPr fontId="4" type="noConversion"/>
  </si>
  <si>
    <t>A</t>
    <phoneticPr fontId="4" type="noConversion"/>
  </si>
  <si>
    <t>B</t>
    <phoneticPr fontId="4" type="noConversion"/>
  </si>
  <si>
    <t>K-AR3548-1A</t>
    <phoneticPr fontId="4" type="noConversion"/>
  </si>
  <si>
    <t>SGF2033</t>
    <phoneticPr fontId="4" type="noConversion"/>
  </si>
  <si>
    <t>BASE</t>
    <phoneticPr fontId="4" type="noConversion"/>
  </si>
  <si>
    <t>SST</t>
    <phoneticPr fontId="4" type="noConversion"/>
  </si>
  <si>
    <t>N/P</t>
    <phoneticPr fontId="4" type="noConversion"/>
  </si>
  <si>
    <t>K-AR3550-1A</t>
    <phoneticPr fontId="4" type="noConversion"/>
  </si>
  <si>
    <t>COVER</t>
    <phoneticPr fontId="4" type="noConversion"/>
  </si>
  <si>
    <t>샘플</t>
    <phoneticPr fontId="4" type="noConversion"/>
  </si>
  <si>
    <t>12월 10일</t>
    <phoneticPr fontId="4" type="noConversion"/>
  </si>
  <si>
    <t>CAM</t>
    <phoneticPr fontId="4" type="noConversion"/>
  </si>
  <si>
    <t>K-AR3553-1A</t>
    <phoneticPr fontId="4" type="noConversion"/>
  </si>
  <si>
    <t>SGF2030</t>
    <phoneticPr fontId="4" type="noConversion"/>
  </si>
  <si>
    <t>K-AR3552-1A</t>
    <phoneticPr fontId="4" type="noConversion"/>
  </si>
  <si>
    <t>ADAPTER</t>
    <phoneticPr fontId="4" type="noConversion"/>
  </si>
  <si>
    <t>6166-GAB198QA</t>
    <phoneticPr fontId="4" type="noConversion"/>
  </si>
  <si>
    <t>NP413-082-092#GP</t>
    <phoneticPr fontId="4" type="noConversion"/>
  </si>
  <si>
    <t xml:space="preserve">SGP2030R </t>
    <phoneticPr fontId="4" type="noConversion"/>
  </si>
  <si>
    <t>AYE</t>
    <phoneticPr fontId="4" type="noConversion"/>
  </si>
  <si>
    <t>SF2255</t>
    <phoneticPr fontId="4" type="noConversion"/>
  </si>
  <si>
    <t>I/V</t>
    <phoneticPr fontId="4" type="noConversion"/>
  </si>
  <si>
    <t>김화</t>
    <phoneticPr fontId="4" type="noConversion"/>
  </si>
  <si>
    <t>오전 출근 후 조치 완료 함</t>
    <phoneticPr fontId="4" type="noConversion"/>
  </si>
  <si>
    <t>A</t>
  </si>
  <si>
    <t>SHETC-L2</t>
    <phoneticPr fontId="4" type="noConversion"/>
  </si>
  <si>
    <t>SGP2030R</t>
    <phoneticPr fontId="4" type="noConversion"/>
  </si>
  <si>
    <t>K-AR3544-1A</t>
    <phoneticPr fontId="4" type="noConversion"/>
  </si>
  <si>
    <t>KR6166-B299VA</t>
    <phoneticPr fontId="4" type="noConversion"/>
  </si>
  <si>
    <t>FRONT</t>
    <phoneticPr fontId="4" type="noConversion"/>
  </si>
  <si>
    <t>07401-10300-41</t>
    <phoneticPr fontId="4" type="noConversion"/>
  </si>
  <si>
    <t>SGF2041</t>
    <phoneticPr fontId="4" type="noConversion"/>
  </si>
  <si>
    <t>07401-10301-41</t>
    <phoneticPr fontId="4" type="noConversion"/>
  </si>
  <si>
    <t>12월 11일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</si>
</sst>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%"/>
    <numFmt numFmtId="177" formatCode="General&quot;P&quot;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sz val="12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8" fillId="4" borderId="15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6" borderId="16" xfId="0" applyFont="1" applyFill="1" applyBorder="1" applyAlignment="1" applyProtection="1">
      <alignment horizontal="center" vertical="center" shrinkToFit="1"/>
      <protection locked="0"/>
    </xf>
    <xf numFmtId="0" fontId="21" fillId="0" borderId="16" xfId="0" applyFont="1" applyBorder="1" applyAlignment="1" applyProtection="1">
      <alignment horizontal="center" vertical="center" shrinkToFit="1"/>
      <protection locked="0"/>
    </xf>
    <xf numFmtId="0" fontId="11" fillId="0" borderId="16" xfId="0" applyFont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0" fillId="2" borderId="16" xfId="3" applyFont="1" applyFill="1" applyBorder="1" applyAlignment="1" applyProtection="1">
      <alignment horizontal="center" vertical="center" wrapText="1" shrinkToFit="1"/>
      <protection locked="0"/>
    </xf>
    <xf numFmtId="0" fontId="10" fillId="2" borderId="16" xfId="0" applyFont="1" applyFill="1" applyBorder="1" applyAlignment="1" applyProtection="1">
      <alignment horizontal="center" vertical="center" shrinkToFit="1"/>
      <protection locked="0"/>
    </xf>
    <xf numFmtId="41" fontId="10" fillId="2" borderId="16" xfId="4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23" fillId="0" borderId="16" xfId="0" applyNumberFormat="1" applyFont="1" applyBorder="1" applyAlignment="1">
      <alignment horizontal="center" vertical="center" shrinkToFit="1"/>
    </xf>
    <xf numFmtId="41" fontId="22" fillId="0" borderId="16" xfId="0" applyNumberFormat="1" applyFont="1" applyBorder="1" applyAlignment="1">
      <alignment horizontal="center" vertical="center" shrinkToFit="1"/>
    </xf>
    <xf numFmtId="41" fontId="23" fillId="0" borderId="16" xfId="0" quotePrefix="1" applyNumberFormat="1" applyFont="1" applyBorder="1" applyAlignment="1">
      <alignment horizontal="center" vertical="center" shrinkToFit="1"/>
    </xf>
    <xf numFmtId="0" fontId="24" fillId="0" borderId="0" xfId="0" applyFont="1" applyAlignment="1">
      <alignment horizontal="center" vertical="center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22" fillId="4" borderId="12" xfId="3" applyFont="1" applyFill="1" applyBorder="1" applyAlignment="1" applyProtection="1">
      <alignment horizontal="center" vertical="center" shrinkToFit="1"/>
      <protection locked="0"/>
    </xf>
    <xf numFmtId="0" fontId="22" fillId="4" borderId="14" xfId="3" applyFont="1" applyFill="1" applyBorder="1" applyAlignment="1" applyProtection="1">
      <alignment horizontal="center" vertical="center" shrinkToFit="1"/>
      <protection locked="0"/>
    </xf>
    <xf numFmtId="41" fontId="23" fillId="4" borderId="18" xfId="1" applyFont="1" applyFill="1" applyBorder="1" applyAlignment="1" applyProtection="1">
      <alignment horizontal="center" vertical="center" shrinkToFit="1"/>
    </xf>
  </cellXfs>
  <cellStyles count="5">
    <cellStyle name="백분율" xfId="2" builtinId="5"/>
    <cellStyle name="쉼표 [0]" xfId="1" builtinId="6"/>
    <cellStyle name="쉼표 [0] 2" xfId="4"/>
    <cellStyle name="표준" xfId="0" builtinId="0"/>
    <cellStyle name="표준 2" xfId="3"/>
  </cellStyles>
  <dxfs count="195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4160;&#49324;&#51068;&#48372;%2012&#50900;%20&#52395;&#51704;&#51452;%20(12.1~12.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1일"/>
      <sheetName val="12월2일"/>
      <sheetName val="12월3일"/>
      <sheetName val="12월4일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24</v>
      </c>
      <c r="C3" s="18" t="s">
        <v>25</v>
      </c>
    </row>
    <row r="4" spans="2:3" ht="15" customHeight="1" x14ac:dyDescent="0.3">
      <c r="B4" s="20"/>
      <c r="C4" s="20" t="s">
        <v>31</v>
      </c>
    </row>
    <row r="5" spans="2:3" ht="15" customHeight="1" x14ac:dyDescent="0.3">
      <c r="B5" s="20" t="s">
        <v>26</v>
      </c>
      <c r="C5" s="20" t="s">
        <v>27</v>
      </c>
    </row>
    <row r="6" spans="2:3" ht="15" customHeight="1" x14ac:dyDescent="0.3">
      <c r="B6" s="20" t="s">
        <v>28</v>
      </c>
      <c r="C6" s="20" t="s">
        <v>29</v>
      </c>
    </row>
    <row r="7" spans="2:3" ht="15" customHeight="1" x14ac:dyDescent="0.3">
      <c r="B7" s="20" t="s">
        <v>30</v>
      </c>
      <c r="C7" s="20" t="s">
        <v>33</v>
      </c>
    </row>
    <row r="8" spans="2:3" ht="15" customHeight="1" x14ac:dyDescent="0.3">
      <c r="B8" s="20" t="s">
        <v>32</v>
      </c>
      <c r="C8" s="20" t="s">
        <v>35</v>
      </c>
    </row>
    <row r="9" spans="2:3" ht="15" customHeight="1" x14ac:dyDescent="0.3">
      <c r="B9" s="20" t="s">
        <v>34</v>
      </c>
      <c r="C9" s="20" t="s">
        <v>37</v>
      </c>
    </row>
    <row r="10" spans="2:3" ht="15" customHeight="1" x14ac:dyDescent="0.3">
      <c r="B10" s="20" t="s">
        <v>36</v>
      </c>
      <c r="C10" s="20"/>
    </row>
    <row r="11" spans="2:3" ht="15" customHeight="1" x14ac:dyDescent="0.3">
      <c r="B11" s="20" t="s">
        <v>38</v>
      </c>
      <c r="C11" s="20"/>
    </row>
    <row r="12" spans="2:3" ht="15" customHeight="1" x14ac:dyDescent="0.3">
      <c r="B12" s="20" t="s">
        <v>39</v>
      </c>
      <c r="C12" s="20"/>
    </row>
    <row r="13" spans="2:3" ht="15" customHeight="1" x14ac:dyDescent="0.3">
      <c r="B13" s="20" t="s">
        <v>40</v>
      </c>
      <c r="C13" s="20"/>
    </row>
    <row r="14" spans="2:3" ht="15" customHeight="1" x14ac:dyDescent="0.3">
      <c r="B14" s="20" t="s">
        <v>41</v>
      </c>
      <c r="C14" s="20"/>
    </row>
    <row r="15" spans="2:3" ht="15" customHeight="1" x14ac:dyDescent="0.3">
      <c r="B15" s="20" t="s">
        <v>44</v>
      </c>
      <c r="C15" s="20"/>
    </row>
    <row r="16" spans="2:3" ht="15" customHeight="1" x14ac:dyDescent="0.3">
      <c r="B16" s="20" t="s">
        <v>45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zoomScale="85" zoomScaleNormal="85" workbookViewId="0">
      <pane ySplit="6" topLeftCell="A7" activePane="bottomLeft" state="frozen"/>
      <selection activeCell="A4" sqref="A4:AC4"/>
      <selection pane="bottomLeft" activeCell="D21" sqref="D21:H21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4" width="5.875" style="16" customWidth="1"/>
    <col min="25" max="25" width="9.875" style="16" customWidth="1"/>
    <col min="26" max="27" width="5.375" style="16" customWidth="1"/>
    <col min="28" max="28" width="9" style="16" customWidth="1"/>
    <col min="29" max="29" width="10.25" style="16" customWidth="1"/>
    <col min="30" max="30" width="33.75" style="16" bestFit="1" customWidth="1"/>
    <col min="31" max="16384" width="9" style="16"/>
  </cols>
  <sheetData>
    <row r="1" spans="1:30" s="1" customFormat="1" ht="13.5" customHeight="1" x14ac:dyDescent="0.3">
      <c r="A1" s="51" t="s">
        <v>73</v>
      </c>
      <c r="B1" s="52"/>
      <c r="C1" s="52"/>
      <c r="D1" s="52"/>
      <c r="E1" s="57" t="s">
        <v>0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8"/>
    </row>
    <row r="2" spans="1:30" s="1" customFormat="1" ht="13.5" customHeight="1" x14ac:dyDescent="0.3">
      <c r="A2" s="53"/>
      <c r="B2" s="54"/>
      <c r="C2" s="54"/>
      <c r="D2" s="54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60"/>
    </row>
    <row r="3" spans="1:30" s="1" customFormat="1" ht="13.5" customHeight="1" x14ac:dyDescent="0.3">
      <c r="A3" s="55"/>
      <c r="B3" s="56"/>
      <c r="C3" s="56"/>
      <c r="D3" s="5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</row>
    <row r="4" spans="1:30" s="1" customFormat="1" ht="9.9499999999999993" customHeight="1" thickBot="1" x14ac:dyDescent="0.3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5"/>
    </row>
    <row r="5" spans="1:30" s="2" customFormat="1" ht="17.25" thickTop="1" x14ac:dyDescent="0.3">
      <c r="A5" s="45" t="s">
        <v>1</v>
      </c>
      <c r="B5" s="66" t="s">
        <v>46</v>
      </c>
      <c r="C5" s="66" t="str">
        <f>RIGHT($A$1,1)</f>
        <v>일</v>
      </c>
      <c r="D5" s="45" t="s">
        <v>2</v>
      </c>
      <c r="E5" s="45" t="s">
        <v>3</v>
      </c>
      <c r="F5" s="45" t="s">
        <v>4</v>
      </c>
      <c r="G5" s="45" t="s">
        <v>5</v>
      </c>
      <c r="H5" s="43" t="s">
        <v>6</v>
      </c>
      <c r="I5" s="45" t="s">
        <v>7</v>
      </c>
      <c r="J5" s="45" t="s">
        <v>8</v>
      </c>
      <c r="K5" s="45" t="s">
        <v>9</v>
      </c>
      <c r="L5" s="46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 t="s">
        <v>12</v>
      </c>
      <c r="Z5" s="48"/>
      <c r="AA5" s="48"/>
      <c r="AB5" s="48" t="s">
        <v>13</v>
      </c>
      <c r="AC5" s="48" t="s">
        <v>14</v>
      </c>
      <c r="AD5" s="69" t="s">
        <v>15</v>
      </c>
    </row>
    <row r="6" spans="1:30" s="2" customFormat="1" ht="25.5" customHeight="1" thickBot="1" x14ac:dyDescent="0.35">
      <c r="A6" s="44"/>
      <c r="B6" s="67"/>
      <c r="C6" s="67"/>
      <c r="D6" s="44"/>
      <c r="E6" s="44"/>
      <c r="F6" s="44"/>
      <c r="G6" s="44"/>
      <c r="H6" s="44"/>
      <c r="I6" s="44"/>
      <c r="J6" s="44"/>
      <c r="K6" s="44"/>
      <c r="L6" s="47"/>
      <c r="M6" s="23" t="s">
        <v>16</v>
      </c>
      <c r="N6" s="23" t="s">
        <v>17</v>
      </c>
      <c r="O6" s="23" t="s">
        <v>18</v>
      </c>
      <c r="P6" s="23" t="s">
        <v>19</v>
      </c>
      <c r="Q6" s="21" t="s">
        <v>47</v>
      </c>
      <c r="R6" s="21" t="s">
        <v>48</v>
      </c>
      <c r="S6" s="23" t="s">
        <v>20</v>
      </c>
      <c r="T6" s="21" t="s">
        <v>49</v>
      </c>
      <c r="U6" s="21" t="s">
        <v>50</v>
      </c>
      <c r="V6" s="3" t="s">
        <v>51</v>
      </c>
      <c r="W6" s="3" t="s">
        <v>42</v>
      </c>
      <c r="X6" s="3" t="s">
        <v>43</v>
      </c>
      <c r="Y6" s="23" t="s">
        <v>21</v>
      </c>
      <c r="Z6" s="23" t="s">
        <v>22</v>
      </c>
      <c r="AA6" s="23" t="s">
        <v>23</v>
      </c>
      <c r="AB6" s="68"/>
      <c r="AC6" s="68"/>
      <c r="AD6" s="68"/>
    </row>
    <row r="7" spans="1:30" s="13" customFormat="1" ht="20.100000000000001" customHeight="1" thickTop="1" x14ac:dyDescent="0.3">
      <c r="A7" s="4">
        <v>1</v>
      </c>
      <c r="B7" s="5">
        <v>12</v>
      </c>
      <c r="C7" s="5">
        <v>7</v>
      </c>
      <c r="D7" s="6" t="s">
        <v>26</v>
      </c>
      <c r="E7" s="6" t="s">
        <v>55</v>
      </c>
      <c r="F7" s="6" t="s">
        <v>63</v>
      </c>
      <c r="G7" s="4" t="s">
        <v>64</v>
      </c>
      <c r="H7" s="4" t="s">
        <v>52</v>
      </c>
      <c r="I7" s="7">
        <f t="shared" ref="I7:I23" si="0">J7+K7</f>
        <v>450</v>
      </c>
      <c r="J7" s="8">
        <v>409</v>
      </c>
      <c r="K7" s="7">
        <f t="shared" ref="K7:K17" si="1">SUM(M7:X7)</f>
        <v>41</v>
      </c>
      <c r="L7" s="9">
        <f t="shared" ref="L7:L17" si="2">K7/I7</f>
        <v>9.1111111111111115E-2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>
        <v>41</v>
      </c>
      <c r="Y7" s="11">
        <v>20201207</v>
      </c>
      <c r="Z7" s="11">
        <v>9</v>
      </c>
      <c r="AA7" s="5" t="s">
        <v>75</v>
      </c>
      <c r="AB7" s="11" t="str">
        <f t="shared" ref="AB7:AB46" si="3">IF($AA7="A","하선동",IF($AA7="B","이형준",""))</f>
        <v>하선동</v>
      </c>
      <c r="AC7" s="4" t="s">
        <v>53</v>
      </c>
      <c r="AD7" s="12"/>
    </row>
    <row r="8" spans="1:30" s="13" customFormat="1" ht="20.100000000000001" customHeight="1" x14ac:dyDescent="0.3">
      <c r="A8" s="4">
        <v>2</v>
      </c>
      <c r="B8" s="5">
        <f>B7</f>
        <v>12</v>
      </c>
      <c r="C8" s="5">
        <f>C7</f>
        <v>7</v>
      </c>
      <c r="D8" s="6" t="s">
        <v>58</v>
      </c>
      <c r="E8" s="6" t="s">
        <v>59</v>
      </c>
      <c r="F8" s="6" t="s">
        <v>60</v>
      </c>
      <c r="G8" s="4" t="s">
        <v>61</v>
      </c>
      <c r="H8" s="4" t="s">
        <v>52</v>
      </c>
      <c r="I8" s="7">
        <f t="shared" si="0"/>
        <v>2030</v>
      </c>
      <c r="J8" s="8">
        <v>2030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>
        <v>20201207</v>
      </c>
      <c r="Z8" s="11">
        <v>4</v>
      </c>
      <c r="AA8" s="5" t="s">
        <v>76</v>
      </c>
      <c r="AB8" s="11" t="str">
        <f t="shared" si="3"/>
        <v>이형준</v>
      </c>
      <c r="AC8" s="4" t="s">
        <v>53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7</v>
      </c>
      <c r="D9" s="6" t="s">
        <v>56</v>
      </c>
      <c r="E9" s="6" t="s">
        <v>69</v>
      </c>
      <c r="F9" s="6" t="s">
        <v>72</v>
      </c>
      <c r="G9" s="4" t="s">
        <v>70</v>
      </c>
      <c r="H9" s="4" t="s">
        <v>71</v>
      </c>
      <c r="I9" s="7">
        <f t="shared" si="0"/>
        <v>10057</v>
      </c>
      <c r="J9" s="8">
        <v>10000</v>
      </c>
      <c r="K9" s="7">
        <f t="shared" si="1"/>
        <v>57</v>
      </c>
      <c r="L9" s="9">
        <f t="shared" si="2"/>
        <v>5.6676941433827189E-3</v>
      </c>
      <c r="M9" s="10">
        <v>39</v>
      </c>
      <c r="N9" s="10"/>
      <c r="O9" s="10"/>
      <c r="P9" s="10"/>
      <c r="Q9" s="10">
        <v>18</v>
      </c>
      <c r="R9" s="10"/>
      <c r="S9" s="10"/>
      <c r="T9" s="10"/>
      <c r="U9" s="10"/>
      <c r="V9" s="10"/>
      <c r="W9" s="10"/>
      <c r="X9" s="10"/>
      <c r="Y9" s="11">
        <v>20201020</v>
      </c>
      <c r="Z9" s="11">
        <v>2</v>
      </c>
      <c r="AA9" s="5" t="s">
        <v>76</v>
      </c>
      <c r="AB9" s="11" t="str">
        <f t="shared" si="3"/>
        <v>이형준</v>
      </c>
      <c r="AC9" s="4" t="s">
        <v>53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7</v>
      </c>
      <c r="D10" s="6" t="s">
        <v>56</v>
      </c>
      <c r="E10" s="6" t="s">
        <v>69</v>
      </c>
      <c r="F10" s="6" t="s">
        <v>72</v>
      </c>
      <c r="G10" s="4" t="s">
        <v>70</v>
      </c>
      <c r="H10" s="4" t="s">
        <v>71</v>
      </c>
      <c r="I10" s="7">
        <f t="shared" si="0"/>
        <v>14283</v>
      </c>
      <c r="J10" s="8">
        <v>14000</v>
      </c>
      <c r="K10" s="7">
        <f t="shared" si="1"/>
        <v>283</v>
      </c>
      <c r="L10" s="9">
        <f t="shared" si="2"/>
        <v>1.9813764615276903E-2</v>
      </c>
      <c r="M10" s="10">
        <v>283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>
        <v>20201207</v>
      </c>
      <c r="Z10" s="11">
        <v>10</v>
      </c>
      <c r="AA10" s="5" t="s">
        <v>76</v>
      </c>
      <c r="AB10" s="11" t="str">
        <f t="shared" si="3"/>
        <v>이형준</v>
      </c>
      <c r="AC10" s="4" t="s">
        <v>53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7</v>
      </c>
      <c r="D11" s="6" t="s">
        <v>58</v>
      </c>
      <c r="E11" s="4" t="s">
        <v>65</v>
      </c>
      <c r="F11" s="4" t="s">
        <v>68</v>
      </c>
      <c r="G11" s="4" t="s">
        <v>54</v>
      </c>
      <c r="H11" s="4" t="s">
        <v>52</v>
      </c>
      <c r="I11" s="7">
        <f t="shared" si="0"/>
        <v>7643</v>
      </c>
      <c r="J11" s="8">
        <v>7640</v>
      </c>
      <c r="K11" s="7">
        <f t="shared" si="1"/>
        <v>3</v>
      </c>
      <c r="L11" s="9">
        <f t="shared" si="2"/>
        <v>3.9251602773779929E-4</v>
      </c>
      <c r="M11" s="10"/>
      <c r="N11" s="10"/>
      <c r="O11" s="10"/>
      <c r="P11" s="10"/>
      <c r="Q11" s="10">
        <v>3</v>
      </c>
      <c r="R11" s="10"/>
      <c r="S11" s="10"/>
      <c r="T11" s="10"/>
      <c r="U11" s="10"/>
      <c r="V11" s="10"/>
      <c r="W11" s="10"/>
      <c r="X11" s="10"/>
      <c r="Y11" s="11">
        <v>20201207</v>
      </c>
      <c r="Z11" s="11">
        <v>11</v>
      </c>
      <c r="AA11" s="5" t="s">
        <v>75</v>
      </c>
      <c r="AB11" s="11" t="str">
        <f t="shared" si="3"/>
        <v>하선동</v>
      </c>
      <c r="AC11" s="4" t="s">
        <v>57</v>
      </c>
      <c r="AD11" s="12"/>
    </row>
    <row r="12" spans="1:30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7</v>
      </c>
      <c r="D12" s="6" t="s">
        <v>26</v>
      </c>
      <c r="E12" s="6" t="s">
        <v>79</v>
      </c>
      <c r="F12" s="6" t="s">
        <v>77</v>
      </c>
      <c r="G12" s="4" t="s">
        <v>78</v>
      </c>
      <c r="H12" s="4" t="s">
        <v>52</v>
      </c>
      <c r="I12" s="7">
        <f t="shared" si="0"/>
        <v>530</v>
      </c>
      <c r="J12" s="8">
        <v>530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>
        <v>20201207</v>
      </c>
      <c r="Z12" s="11">
        <v>6</v>
      </c>
      <c r="AA12" s="5" t="s">
        <v>75</v>
      </c>
      <c r="AB12" s="11" t="str">
        <f t="shared" si="3"/>
        <v>하선동</v>
      </c>
      <c r="AC12" s="4" t="s">
        <v>57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12</v>
      </c>
      <c r="C13" s="5">
        <f t="shared" si="4"/>
        <v>7</v>
      </c>
      <c r="D13" s="6" t="s">
        <v>26</v>
      </c>
      <c r="E13" s="6" t="s">
        <v>79</v>
      </c>
      <c r="F13" s="6" t="s">
        <v>77</v>
      </c>
      <c r="G13" s="4" t="s">
        <v>78</v>
      </c>
      <c r="H13" s="4" t="s">
        <v>52</v>
      </c>
      <c r="I13" s="7">
        <f t="shared" si="0"/>
        <v>3012</v>
      </c>
      <c r="J13" s="8">
        <v>3012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>
        <v>20201207</v>
      </c>
      <c r="Z13" s="11">
        <v>6</v>
      </c>
      <c r="AA13" s="5" t="s">
        <v>76</v>
      </c>
      <c r="AB13" s="11" t="str">
        <f t="shared" si="3"/>
        <v>이형준</v>
      </c>
      <c r="AC13" s="4" t="s">
        <v>57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12</v>
      </c>
      <c r="C14" s="5">
        <f t="shared" ref="C14:C24" si="5">C13</f>
        <v>7</v>
      </c>
      <c r="D14" s="6" t="s">
        <v>81</v>
      </c>
      <c r="E14" s="4" t="s">
        <v>55</v>
      </c>
      <c r="F14" s="6" t="s">
        <v>80</v>
      </c>
      <c r="G14" s="4" t="s">
        <v>82</v>
      </c>
      <c r="H14" s="4" t="s">
        <v>52</v>
      </c>
      <c r="I14" s="7">
        <f t="shared" si="0"/>
        <v>1904</v>
      </c>
      <c r="J14" s="8">
        <v>1696</v>
      </c>
      <c r="K14" s="7">
        <f t="shared" si="1"/>
        <v>208</v>
      </c>
      <c r="L14" s="9">
        <f t="shared" si="2"/>
        <v>0.1092436974789916</v>
      </c>
      <c r="M14" s="10">
        <v>96</v>
      </c>
      <c r="N14" s="10"/>
      <c r="O14" s="10"/>
      <c r="P14" s="10">
        <v>98</v>
      </c>
      <c r="Q14" s="10">
        <v>14</v>
      </c>
      <c r="R14" s="10"/>
      <c r="S14" s="10"/>
      <c r="T14" s="10"/>
      <c r="U14" s="10"/>
      <c r="V14" s="10"/>
      <c r="W14" s="10"/>
      <c r="X14" s="10"/>
      <c r="Y14" s="11">
        <v>20201029</v>
      </c>
      <c r="Z14" s="11">
        <v>3</v>
      </c>
      <c r="AA14" s="5" t="s">
        <v>75</v>
      </c>
      <c r="AB14" s="11" t="str">
        <f t="shared" si="3"/>
        <v>하선동</v>
      </c>
      <c r="AC14" s="4" t="s">
        <v>57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12</v>
      </c>
      <c r="C15" s="5">
        <f t="shared" si="5"/>
        <v>7</v>
      </c>
      <c r="D15" s="6" t="s">
        <v>81</v>
      </c>
      <c r="E15" s="4" t="s">
        <v>55</v>
      </c>
      <c r="F15" s="6" t="s">
        <v>80</v>
      </c>
      <c r="G15" s="4" t="s">
        <v>82</v>
      </c>
      <c r="H15" s="4" t="s">
        <v>52</v>
      </c>
      <c r="I15" s="7">
        <f t="shared" si="0"/>
        <v>2414</v>
      </c>
      <c r="J15" s="8">
        <v>2059</v>
      </c>
      <c r="K15" s="7">
        <f t="shared" si="1"/>
        <v>355</v>
      </c>
      <c r="L15" s="9">
        <f t="shared" si="2"/>
        <v>0.14705882352941177</v>
      </c>
      <c r="M15" s="10">
        <v>167</v>
      </c>
      <c r="N15" s="10"/>
      <c r="O15" s="10"/>
      <c r="P15" s="10">
        <v>177</v>
      </c>
      <c r="Q15" s="10">
        <v>11</v>
      </c>
      <c r="R15" s="10"/>
      <c r="S15" s="10"/>
      <c r="T15" s="10"/>
      <c r="U15" s="10"/>
      <c r="V15" s="10"/>
      <c r="W15" s="10"/>
      <c r="X15" s="10"/>
      <c r="Y15" s="11">
        <v>20201029</v>
      </c>
      <c r="Z15" s="11">
        <v>3</v>
      </c>
      <c r="AA15" s="5" t="s">
        <v>76</v>
      </c>
      <c r="AB15" s="11" t="str">
        <f t="shared" si="3"/>
        <v>이형준</v>
      </c>
      <c r="AC15" s="4" t="s">
        <v>57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12</v>
      </c>
      <c r="C16" s="5">
        <f t="shared" si="5"/>
        <v>7</v>
      </c>
      <c r="D16" s="6" t="s">
        <v>26</v>
      </c>
      <c r="E16" s="6" t="s">
        <v>59</v>
      </c>
      <c r="F16" s="6" t="s">
        <v>83</v>
      </c>
      <c r="G16" s="4" t="s">
        <v>84</v>
      </c>
      <c r="H16" s="4" t="s">
        <v>52</v>
      </c>
      <c r="I16" s="7">
        <f t="shared" si="0"/>
        <v>200</v>
      </c>
      <c r="J16" s="8">
        <v>200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>
        <v>20201207</v>
      </c>
      <c r="Z16" s="11">
        <v>8</v>
      </c>
      <c r="AA16" s="5" t="s">
        <v>76</v>
      </c>
      <c r="AB16" s="11" t="str">
        <f t="shared" si="3"/>
        <v>이형준</v>
      </c>
      <c r="AC16" s="4" t="s">
        <v>57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12</v>
      </c>
      <c r="C17" s="5">
        <f t="shared" si="5"/>
        <v>7</v>
      </c>
      <c r="D17" s="6" t="s">
        <v>58</v>
      </c>
      <c r="E17" s="6" t="s">
        <v>59</v>
      </c>
      <c r="F17" s="6" t="s">
        <v>60</v>
      </c>
      <c r="G17" s="4" t="s">
        <v>61</v>
      </c>
      <c r="H17" s="4" t="s">
        <v>52</v>
      </c>
      <c r="I17" s="7">
        <f t="shared" si="0"/>
        <v>219</v>
      </c>
      <c r="J17" s="8">
        <v>217</v>
      </c>
      <c r="K17" s="7">
        <f t="shared" si="1"/>
        <v>2</v>
      </c>
      <c r="L17" s="9">
        <f t="shared" si="2"/>
        <v>9.1324200913242004E-3</v>
      </c>
      <c r="M17" s="10"/>
      <c r="N17" s="10"/>
      <c r="O17" s="10"/>
      <c r="P17" s="10">
        <v>2</v>
      </c>
      <c r="Q17" s="10"/>
      <c r="R17" s="10"/>
      <c r="S17" s="10"/>
      <c r="T17" s="10"/>
      <c r="U17" s="10"/>
      <c r="V17" s="10"/>
      <c r="W17" s="10"/>
      <c r="X17" s="10"/>
      <c r="Y17" s="11">
        <v>20201204</v>
      </c>
      <c r="Z17" s="11">
        <v>4</v>
      </c>
      <c r="AA17" s="5" t="s">
        <v>76</v>
      </c>
      <c r="AB17" s="11" t="str">
        <f t="shared" si="3"/>
        <v>이형준</v>
      </c>
      <c r="AC17" s="4" t="s">
        <v>62</v>
      </c>
      <c r="AD17" s="12" t="s">
        <v>85</v>
      </c>
    </row>
    <row r="18" spans="1:30" s="13" customFormat="1" ht="20.100000000000001" customHeight="1" x14ac:dyDescent="0.3">
      <c r="A18" s="4">
        <v>12</v>
      </c>
      <c r="B18" s="5">
        <f t="shared" si="4"/>
        <v>12</v>
      </c>
      <c r="C18" s="5">
        <f t="shared" si="5"/>
        <v>7</v>
      </c>
      <c r="D18" s="6" t="s">
        <v>56</v>
      </c>
      <c r="E18" s="6" t="s">
        <v>69</v>
      </c>
      <c r="F18" s="6" t="s">
        <v>72</v>
      </c>
      <c r="G18" s="4" t="s">
        <v>70</v>
      </c>
      <c r="H18" s="4" t="s">
        <v>71</v>
      </c>
      <c r="I18" s="7">
        <f t="shared" si="0"/>
        <v>5013</v>
      </c>
      <c r="J18" s="8">
        <v>5000</v>
      </c>
      <c r="K18" s="7">
        <f t="shared" ref="K18:K46" si="6">SUM(M18:X18)</f>
        <v>13</v>
      </c>
      <c r="L18" s="9">
        <f t="shared" ref="L18:L46" si="7">K18/I18</f>
        <v>2.5932575304209058E-3</v>
      </c>
      <c r="M18" s="10">
        <v>7</v>
      </c>
      <c r="N18" s="10">
        <v>6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1">
        <v>20201016</v>
      </c>
      <c r="Z18" s="11">
        <v>2</v>
      </c>
      <c r="AA18" s="5" t="s">
        <v>76</v>
      </c>
      <c r="AB18" s="11" t="str">
        <f t="shared" si="3"/>
        <v>이형준</v>
      </c>
      <c r="AC18" s="4" t="s">
        <v>62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12</v>
      </c>
      <c r="C19" s="5">
        <f t="shared" si="5"/>
        <v>7</v>
      </c>
      <c r="D19" s="6" t="s">
        <v>56</v>
      </c>
      <c r="E19" s="6" t="s">
        <v>69</v>
      </c>
      <c r="F19" s="6" t="s">
        <v>72</v>
      </c>
      <c r="G19" s="4" t="s">
        <v>70</v>
      </c>
      <c r="H19" s="4" t="s">
        <v>71</v>
      </c>
      <c r="I19" s="7">
        <f t="shared" si="0"/>
        <v>25045</v>
      </c>
      <c r="J19" s="8">
        <v>25000</v>
      </c>
      <c r="K19" s="7">
        <f t="shared" si="6"/>
        <v>45</v>
      </c>
      <c r="L19" s="9">
        <f t="shared" si="7"/>
        <v>1.7967658215212617E-3</v>
      </c>
      <c r="M19" s="10">
        <v>20</v>
      </c>
      <c r="N19" s="10">
        <v>25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1">
        <v>20201021</v>
      </c>
      <c r="Z19" s="11">
        <v>2</v>
      </c>
      <c r="AA19" s="5" t="s">
        <v>76</v>
      </c>
      <c r="AB19" s="11" t="str">
        <f t="shared" si="3"/>
        <v>이형준</v>
      </c>
      <c r="AC19" s="4" t="s">
        <v>62</v>
      </c>
      <c r="AD19" s="12"/>
    </row>
    <row r="20" spans="1:30" s="13" customFormat="1" ht="20.100000000000001" customHeight="1" x14ac:dyDescent="0.3">
      <c r="A20" s="4">
        <v>14</v>
      </c>
      <c r="B20" s="5">
        <f t="shared" si="4"/>
        <v>12</v>
      </c>
      <c r="C20" s="5">
        <f t="shared" si="5"/>
        <v>7</v>
      </c>
      <c r="D20" s="6" t="s">
        <v>26</v>
      </c>
      <c r="E20" s="6" t="s">
        <v>55</v>
      </c>
      <c r="F20" s="6" t="s">
        <v>63</v>
      </c>
      <c r="G20" s="4" t="s">
        <v>64</v>
      </c>
      <c r="H20" s="4" t="s">
        <v>52</v>
      </c>
      <c r="I20" s="7">
        <f t="shared" si="0"/>
        <v>122</v>
      </c>
      <c r="J20" s="8">
        <v>122</v>
      </c>
      <c r="K20" s="7">
        <f t="shared" si="6"/>
        <v>0</v>
      </c>
      <c r="L20" s="9">
        <f t="shared" si="7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>
        <v>20201207</v>
      </c>
      <c r="Z20" s="11">
        <v>9</v>
      </c>
      <c r="AA20" s="5" t="s">
        <v>75</v>
      </c>
      <c r="AB20" s="11" t="str">
        <f t="shared" si="3"/>
        <v>하선동</v>
      </c>
      <c r="AC20" s="4" t="s">
        <v>62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12</v>
      </c>
      <c r="C21" s="5">
        <f t="shared" si="5"/>
        <v>7</v>
      </c>
      <c r="D21" s="6" t="s">
        <v>28</v>
      </c>
      <c r="E21" s="4" t="s">
        <v>55</v>
      </c>
      <c r="F21" s="4" t="s">
        <v>86</v>
      </c>
      <c r="G21" s="4" t="s">
        <v>87</v>
      </c>
      <c r="H21" s="4" t="s">
        <v>52</v>
      </c>
      <c r="I21" s="7">
        <f t="shared" si="0"/>
        <v>448</v>
      </c>
      <c r="J21" s="8">
        <v>435</v>
      </c>
      <c r="K21" s="7">
        <f t="shared" si="6"/>
        <v>13</v>
      </c>
      <c r="L21" s="9">
        <f t="shared" si="7"/>
        <v>2.9017857142857144E-2</v>
      </c>
      <c r="M21" s="10">
        <v>9</v>
      </c>
      <c r="N21" s="10"/>
      <c r="O21" s="10"/>
      <c r="P21" s="10">
        <v>4</v>
      </c>
      <c r="Q21" s="10"/>
      <c r="R21" s="10"/>
      <c r="S21" s="10"/>
      <c r="T21" s="10"/>
      <c r="U21" s="10"/>
      <c r="V21" s="10"/>
      <c r="W21" s="10"/>
      <c r="X21" s="10"/>
      <c r="Y21" s="11">
        <v>20201204</v>
      </c>
      <c r="Z21" s="11">
        <v>7</v>
      </c>
      <c r="AA21" s="5" t="s">
        <v>75</v>
      </c>
      <c r="AB21" s="11" t="str">
        <f t="shared" si="3"/>
        <v>하선동</v>
      </c>
      <c r="AC21" s="4" t="s">
        <v>66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12</v>
      </c>
      <c r="C22" s="5">
        <f t="shared" si="5"/>
        <v>7</v>
      </c>
      <c r="D22" s="6" t="s">
        <v>28</v>
      </c>
      <c r="E22" s="4" t="s">
        <v>55</v>
      </c>
      <c r="F22" s="4" t="s">
        <v>86</v>
      </c>
      <c r="G22" s="4" t="s">
        <v>87</v>
      </c>
      <c r="H22" s="4" t="s">
        <v>52</v>
      </c>
      <c r="I22" s="7">
        <f t="shared" si="0"/>
        <v>1878</v>
      </c>
      <c r="J22" s="8">
        <v>1803</v>
      </c>
      <c r="K22" s="7">
        <f t="shared" si="6"/>
        <v>75</v>
      </c>
      <c r="L22" s="9">
        <f t="shared" si="7"/>
        <v>3.9936102236421724E-2</v>
      </c>
      <c r="M22" s="10">
        <v>41</v>
      </c>
      <c r="N22" s="10"/>
      <c r="O22" s="10"/>
      <c r="P22" s="10">
        <v>33</v>
      </c>
      <c r="Q22" s="10">
        <v>1</v>
      </c>
      <c r="R22" s="10"/>
      <c r="S22" s="10"/>
      <c r="T22" s="10"/>
      <c r="U22" s="10"/>
      <c r="V22" s="10"/>
      <c r="W22" s="10"/>
      <c r="X22" s="10"/>
      <c r="Y22" s="11">
        <v>20201204</v>
      </c>
      <c r="Z22" s="11">
        <v>7</v>
      </c>
      <c r="AA22" s="5" t="s">
        <v>76</v>
      </c>
      <c r="AB22" s="11" t="str">
        <f t="shared" si="3"/>
        <v>이형준</v>
      </c>
      <c r="AC22" s="4" t="s">
        <v>66</v>
      </c>
      <c r="AD22" s="12"/>
    </row>
    <row r="23" spans="1:30" s="13" customFormat="1" ht="20.100000000000001" customHeight="1" x14ac:dyDescent="0.3">
      <c r="A23" s="4">
        <v>17</v>
      </c>
      <c r="B23" s="5">
        <f t="shared" si="4"/>
        <v>12</v>
      </c>
      <c r="C23" s="5">
        <f t="shared" si="5"/>
        <v>7</v>
      </c>
      <c r="D23" s="6" t="s">
        <v>58</v>
      </c>
      <c r="E23" s="6" t="s">
        <v>88</v>
      </c>
      <c r="F23" s="6" t="s">
        <v>89</v>
      </c>
      <c r="G23" s="4" t="s">
        <v>90</v>
      </c>
      <c r="H23" s="4" t="s">
        <v>52</v>
      </c>
      <c r="I23" s="7">
        <f t="shared" si="0"/>
        <v>455</v>
      </c>
      <c r="J23" s="8">
        <v>450</v>
      </c>
      <c r="K23" s="7">
        <f t="shared" si="6"/>
        <v>5</v>
      </c>
      <c r="L23" s="9">
        <f t="shared" si="7"/>
        <v>1.098901098901099E-2</v>
      </c>
      <c r="M23" s="10"/>
      <c r="N23" s="10"/>
      <c r="O23" s="10"/>
      <c r="P23" s="10">
        <v>3</v>
      </c>
      <c r="Q23" s="10">
        <v>2</v>
      </c>
      <c r="R23" s="10"/>
      <c r="S23" s="10"/>
      <c r="T23" s="10"/>
      <c r="U23" s="10"/>
      <c r="V23" s="10"/>
      <c r="W23" s="10"/>
      <c r="X23" s="10"/>
      <c r="Y23" s="11">
        <v>20201204</v>
      </c>
      <c r="Z23" s="11">
        <v>3</v>
      </c>
      <c r="AA23" s="5" t="s">
        <v>75</v>
      </c>
      <c r="AB23" s="11" t="str">
        <f t="shared" si="3"/>
        <v>하선동</v>
      </c>
      <c r="AC23" s="4" t="s">
        <v>66</v>
      </c>
      <c r="AD23" s="12"/>
    </row>
    <row r="24" spans="1:30" s="13" customFormat="1" ht="20.100000000000001" customHeight="1" x14ac:dyDescent="0.3">
      <c r="A24" s="4">
        <v>18</v>
      </c>
      <c r="B24" s="5">
        <f t="shared" si="4"/>
        <v>12</v>
      </c>
      <c r="C24" s="5">
        <f t="shared" si="5"/>
        <v>7</v>
      </c>
      <c r="D24" s="6" t="s">
        <v>58</v>
      </c>
      <c r="E24" s="6" t="s">
        <v>88</v>
      </c>
      <c r="F24" s="6" t="s">
        <v>89</v>
      </c>
      <c r="G24" s="4" t="s">
        <v>90</v>
      </c>
      <c r="H24" s="4" t="s">
        <v>52</v>
      </c>
      <c r="I24" s="7">
        <f t="shared" ref="I24:I46" si="8">J24+K24</f>
        <v>2796</v>
      </c>
      <c r="J24" s="8">
        <v>2578</v>
      </c>
      <c r="K24" s="7">
        <f t="shared" si="6"/>
        <v>218</v>
      </c>
      <c r="L24" s="9">
        <f t="shared" si="7"/>
        <v>7.7968526466380542E-2</v>
      </c>
      <c r="M24" s="10">
        <v>12</v>
      </c>
      <c r="N24" s="10"/>
      <c r="O24" s="10">
        <v>167</v>
      </c>
      <c r="P24" s="10">
        <v>34</v>
      </c>
      <c r="Q24" s="10">
        <v>5</v>
      </c>
      <c r="R24" s="10"/>
      <c r="S24" s="10"/>
      <c r="T24" s="10"/>
      <c r="U24" s="10"/>
      <c r="V24" s="10"/>
      <c r="W24" s="10"/>
      <c r="X24" s="10"/>
      <c r="Y24" s="11">
        <v>20201204</v>
      </c>
      <c r="Z24" s="11">
        <v>3</v>
      </c>
      <c r="AA24" s="5" t="s">
        <v>76</v>
      </c>
      <c r="AB24" s="11" t="str">
        <f t="shared" si="3"/>
        <v>이형준</v>
      </c>
      <c r="AC24" s="4" t="s">
        <v>66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9">B24</f>
        <v>12</v>
      </c>
      <c r="C25" s="5">
        <f t="shared" si="9"/>
        <v>7</v>
      </c>
      <c r="D25" s="6" t="s">
        <v>58</v>
      </c>
      <c r="E25" s="6" t="s">
        <v>93</v>
      </c>
      <c r="F25" s="6" t="s">
        <v>91</v>
      </c>
      <c r="G25" s="4" t="s">
        <v>92</v>
      </c>
      <c r="H25" s="4" t="s">
        <v>52</v>
      </c>
      <c r="I25" s="7">
        <f t="shared" si="8"/>
        <v>557</v>
      </c>
      <c r="J25" s="8">
        <v>527</v>
      </c>
      <c r="K25" s="7">
        <f t="shared" si="6"/>
        <v>30</v>
      </c>
      <c r="L25" s="9">
        <f t="shared" si="7"/>
        <v>5.385996409335727E-2</v>
      </c>
      <c r="M25" s="10">
        <v>23</v>
      </c>
      <c r="N25" s="10"/>
      <c r="O25" s="10"/>
      <c r="P25" s="10">
        <v>4</v>
      </c>
      <c r="Q25" s="10"/>
      <c r="R25" s="10"/>
      <c r="S25" s="10">
        <v>3</v>
      </c>
      <c r="T25" s="10"/>
      <c r="U25" s="10"/>
      <c r="V25" s="10"/>
      <c r="W25" s="10"/>
      <c r="X25" s="10"/>
      <c r="Y25" s="11">
        <v>20201207</v>
      </c>
      <c r="Z25" s="11">
        <v>2</v>
      </c>
      <c r="AA25" s="5" t="s">
        <v>75</v>
      </c>
      <c r="AB25" s="11" t="str">
        <f t="shared" si="3"/>
        <v>하선동</v>
      </c>
      <c r="AC25" s="4" t="s">
        <v>66</v>
      </c>
      <c r="AD25" s="12"/>
    </row>
    <row r="26" spans="1:30" s="13" customFormat="1" ht="20.100000000000001" customHeight="1" x14ac:dyDescent="0.3">
      <c r="A26" s="4">
        <v>20</v>
      </c>
      <c r="B26" s="5">
        <f t="shared" si="9"/>
        <v>12</v>
      </c>
      <c r="C26" s="5">
        <f t="shared" si="9"/>
        <v>7</v>
      </c>
      <c r="D26" s="6" t="s">
        <v>94</v>
      </c>
      <c r="E26" s="6" t="s">
        <v>59</v>
      </c>
      <c r="F26" s="6" t="s">
        <v>83</v>
      </c>
      <c r="G26" s="4" t="s">
        <v>84</v>
      </c>
      <c r="H26" s="4" t="s">
        <v>52</v>
      </c>
      <c r="I26" s="7">
        <f t="shared" si="8"/>
        <v>2021</v>
      </c>
      <c r="J26" s="8">
        <v>2009</v>
      </c>
      <c r="K26" s="7">
        <f t="shared" si="6"/>
        <v>12</v>
      </c>
      <c r="L26" s="9">
        <f t="shared" si="7"/>
        <v>5.9376546264225628E-3</v>
      </c>
      <c r="M26" s="10">
        <v>12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1">
        <v>20201207</v>
      </c>
      <c r="Z26" s="11">
        <v>8</v>
      </c>
      <c r="AA26" s="11" t="s">
        <v>75</v>
      </c>
      <c r="AB26" s="11" t="str">
        <f t="shared" si="3"/>
        <v>하선동</v>
      </c>
      <c r="AC26" s="4" t="s">
        <v>66</v>
      </c>
      <c r="AD26" s="12"/>
    </row>
    <row r="27" spans="1:30" s="13" customFormat="1" ht="20.100000000000001" customHeight="1" x14ac:dyDescent="0.3">
      <c r="A27" s="4">
        <v>21</v>
      </c>
      <c r="B27" s="5">
        <f t="shared" si="9"/>
        <v>12</v>
      </c>
      <c r="C27" s="5">
        <f t="shared" si="9"/>
        <v>7</v>
      </c>
      <c r="D27" s="6" t="s">
        <v>58</v>
      </c>
      <c r="E27" s="6" t="s">
        <v>88</v>
      </c>
      <c r="F27" s="6" t="s">
        <v>89</v>
      </c>
      <c r="G27" s="4" t="s">
        <v>90</v>
      </c>
      <c r="H27" s="4" t="s">
        <v>52</v>
      </c>
      <c r="I27" s="7">
        <f t="shared" si="8"/>
        <v>552</v>
      </c>
      <c r="J27" s="8">
        <v>533</v>
      </c>
      <c r="K27" s="7">
        <f t="shared" si="6"/>
        <v>19</v>
      </c>
      <c r="L27" s="9">
        <f t="shared" si="7"/>
        <v>3.4420289855072464E-2</v>
      </c>
      <c r="M27" s="10">
        <v>10</v>
      </c>
      <c r="N27" s="10"/>
      <c r="O27" s="10"/>
      <c r="P27" s="10">
        <v>6</v>
      </c>
      <c r="Q27" s="10">
        <v>3</v>
      </c>
      <c r="R27" s="10"/>
      <c r="S27" s="10"/>
      <c r="T27" s="10"/>
      <c r="U27" s="10"/>
      <c r="V27" s="10"/>
      <c r="W27" s="10"/>
      <c r="X27" s="10"/>
      <c r="Y27" s="11">
        <v>20201207</v>
      </c>
      <c r="Z27" s="11">
        <v>3</v>
      </c>
      <c r="AA27" s="11" t="s">
        <v>75</v>
      </c>
      <c r="AB27" s="11" t="str">
        <f t="shared" si="3"/>
        <v>하선동</v>
      </c>
      <c r="AC27" s="4" t="s">
        <v>66</v>
      </c>
      <c r="AD27" s="12"/>
    </row>
    <row r="28" spans="1:30" s="13" customFormat="1" ht="20.100000000000001" customHeight="1" x14ac:dyDescent="0.3">
      <c r="A28" s="4">
        <v>22</v>
      </c>
      <c r="B28" s="5">
        <f t="shared" si="9"/>
        <v>12</v>
      </c>
      <c r="C28" s="5">
        <f t="shared" si="9"/>
        <v>7</v>
      </c>
      <c r="D28" s="6" t="s">
        <v>26</v>
      </c>
      <c r="E28" s="6" t="s">
        <v>55</v>
      </c>
      <c r="F28" s="6" t="s">
        <v>63</v>
      </c>
      <c r="G28" s="4" t="s">
        <v>64</v>
      </c>
      <c r="H28" s="4" t="s">
        <v>52</v>
      </c>
      <c r="I28" s="7">
        <f t="shared" si="8"/>
        <v>557</v>
      </c>
      <c r="J28" s="8">
        <v>557</v>
      </c>
      <c r="K28" s="7">
        <f t="shared" si="6"/>
        <v>0</v>
      </c>
      <c r="L28" s="9">
        <f t="shared" si="7"/>
        <v>0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>
        <v>20201207</v>
      </c>
      <c r="Z28" s="11">
        <v>9</v>
      </c>
      <c r="AA28" s="11" t="s">
        <v>75</v>
      </c>
      <c r="AB28" s="11" t="str">
        <f t="shared" si="3"/>
        <v>하선동</v>
      </c>
      <c r="AC28" s="4" t="s">
        <v>67</v>
      </c>
      <c r="AD28" s="12"/>
    </row>
    <row r="29" spans="1:30" s="13" customFormat="1" ht="20.100000000000001" customHeight="1" x14ac:dyDescent="0.3">
      <c r="A29" s="4">
        <v>23</v>
      </c>
      <c r="B29" s="5">
        <f t="shared" si="9"/>
        <v>12</v>
      </c>
      <c r="C29" s="5">
        <f t="shared" si="9"/>
        <v>7</v>
      </c>
      <c r="D29" s="6" t="s">
        <v>58</v>
      </c>
      <c r="E29" s="6" t="s">
        <v>93</v>
      </c>
      <c r="F29" s="6" t="s">
        <v>91</v>
      </c>
      <c r="G29" s="4" t="s">
        <v>92</v>
      </c>
      <c r="H29" s="4" t="s">
        <v>52</v>
      </c>
      <c r="I29" s="7">
        <f t="shared" si="8"/>
        <v>653</v>
      </c>
      <c r="J29" s="8">
        <v>620</v>
      </c>
      <c r="K29" s="7">
        <f t="shared" si="6"/>
        <v>33</v>
      </c>
      <c r="L29" s="9">
        <f t="shared" si="7"/>
        <v>5.0535987748851458E-2</v>
      </c>
      <c r="M29" s="10">
        <v>16</v>
      </c>
      <c r="N29" s="10"/>
      <c r="O29" s="10"/>
      <c r="P29" s="10">
        <v>8</v>
      </c>
      <c r="Q29" s="10">
        <v>2</v>
      </c>
      <c r="R29" s="10"/>
      <c r="S29" s="10">
        <v>7</v>
      </c>
      <c r="T29" s="10"/>
      <c r="U29" s="10"/>
      <c r="V29" s="10"/>
      <c r="W29" s="10"/>
      <c r="X29" s="10"/>
      <c r="Y29" s="11">
        <v>20201207</v>
      </c>
      <c r="Z29" s="11">
        <v>2</v>
      </c>
      <c r="AA29" s="11" t="s">
        <v>75</v>
      </c>
      <c r="AB29" s="11" t="str">
        <f t="shared" si="3"/>
        <v>하선동</v>
      </c>
      <c r="AC29" s="4" t="s">
        <v>67</v>
      </c>
      <c r="AD29" s="12"/>
    </row>
    <row r="30" spans="1:30" s="13" customFormat="1" ht="20.100000000000001" customHeight="1" x14ac:dyDescent="0.3">
      <c r="A30" s="4">
        <v>24</v>
      </c>
      <c r="B30" s="5">
        <f t="shared" si="9"/>
        <v>12</v>
      </c>
      <c r="C30" s="5">
        <f t="shared" si="9"/>
        <v>7</v>
      </c>
      <c r="D30" s="6" t="s">
        <v>56</v>
      </c>
      <c r="E30" s="6" t="s">
        <v>55</v>
      </c>
      <c r="F30" s="6" t="s">
        <v>95</v>
      </c>
      <c r="G30" s="4" t="s">
        <v>82</v>
      </c>
      <c r="H30" s="4" t="s">
        <v>52</v>
      </c>
      <c r="I30" s="7">
        <f t="shared" si="8"/>
        <v>578</v>
      </c>
      <c r="J30" s="8">
        <v>560</v>
      </c>
      <c r="K30" s="7">
        <f t="shared" si="6"/>
        <v>18</v>
      </c>
      <c r="L30" s="9">
        <f t="shared" si="7"/>
        <v>3.1141868512110725E-2</v>
      </c>
      <c r="M30" s="10">
        <v>13</v>
      </c>
      <c r="N30" s="10"/>
      <c r="O30" s="10"/>
      <c r="P30" s="10">
        <v>5</v>
      </c>
      <c r="Q30" s="10"/>
      <c r="R30" s="10"/>
      <c r="S30" s="10"/>
      <c r="T30" s="10"/>
      <c r="U30" s="10"/>
      <c r="V30" s="10"/>
      <c r="W30" s="10"/>
      <c r="X30" s="10"/>
      <c r="Y30" s="11">
        <v>20201207</v>
      </c>
      <c r="Z30" s="11">
        <v>13</v>
      </c>
      <c r="AA30" s="5" t="s">
        <v>75</v>
      </c>
      <c r="AB30" s="11" t="str">
        <f t="shared" si="3"/>
        <v>하선동</v>
      </c>
      <c r="AC30" s="4" t="s">
        <v>67</v>
      </c>
      <c r="AD30" s="12"/>
    </row>
    <row r="31" spans="1:30" s="13" customFormat="1" ht="20.100000000000001" customHeight="1" x14ac:dyDescent="0.3">
      <c r="A31" s="4">
        <v>25</v>
      </c>
      <c r="B31" s="5">
        <f t="shared" si="9"/>
        <v>12</v>
      </c>
      <c r="C31" s="5">
        <f t="shared" si="9"/>
        <v>7</v>
      </c>
      <c r="D31" s="6" t="s">
        <v>26</v>
      </c>
      <c r="E31" s="6" t="s">
        <v>59</v>
      </c>
      <c r="F31" s="6" t="s">
        <v>83</v>
      </c>
      <c r="G31" s="4" t="s">
        <v>84</v>
      </c>
      <c r="H31" s="4" t="s">
        <v>52</v>
      </c>
      <c r="I31" s="7">
        <f>J31+K31</f>
        <v>2892</v>
      </c>
      <c r="J31" s="8">
        <v>2888</v>
      </c>
      <c r="K31" s="7">
        <f t="shared" si="6"/>
        <v>4</v>
      </c>
      <c r="L31" s="9">
        <f t="shared" si="7"/>
        <v>1.3831258644536654E-3</v>
      </c>
      <c r="M31" s="10"/>
      <c r="N31" s="10"/>
      <c r="O31" s="10"/>
      <c r="P31" s="10"/>
      <c r="Q31" s="10">
        <v>3</v>
      </c>
      <c r="R31" s="10"/>
      <c r="S31" s="10"/>
      <c r="T31" s="10">
        <v>1</v>
      </c>
      <c r="U31" s="10"/>
      <c r="V31" s="10"/>
      <c r="W31" s="10"/>
      <c r="X31" s="10"/>
      <c r="Y31" s="11">
        <v>20201204</v>
      </c>
      <c r="Z31" s="11">
        <v>8</v>
      </c>
      <c r="AA31" s="5" t="s">
        <v>76</v>
      </c>
      <c r="AB31" s="11" t="str">
        <f t="shared" si="3"/>
        <v>이형준</v>
      </c>
      <c r="AC31" s="12" t="s">
        <v>96</v>
      </c>
      <c r="AD31" s="12"/>
    </row>
    <row r="32" spans="1:30" s="13" customFormat="1" ht="20.100000000000001" customHeight="1" x14ac:dyDescent="0.3">
      <c r="A32" s="4">
        <v>26</v>
      </c>
      <c r="B32" s="5">
        <f t="shared" si="9"/>
        <v>12</v>
      </c>
      <c r="C32" s="5">
        <f t="shared" si="9"/>
        <v>7</v>
      </c>
      <c r="D32" s="6" t="s">
        <v>26</v>
      </c>
      <c r="E32" s="6" t="s">
        <v>59</v>
      </c>
      <c r="F32" s="6" t="s">
        <v>83</v>
      </c>
      <c r="G32" s="4" t="s">
        <v>84</v>
      </c>
      <c r="H32" s="4" t="s">
        <v>52</v>
      </c>
      <c r="I32" s="7">
        <f>J32+K32</f>
        <v>451</v>
      </c>
      <c r="J32" s="8">
        <v>440</v>
      </c>
      <c r="K32" s="7">
        <f t="shared" si="6"/>
        <v>11</v>
      </c>
      <c r="L32" s="9">
        <f t="shared" si="7"/>
        <v>2.4390243902439025E-2</v>
      </c>
      <c r="M32" s="10"/>
      <c r="N32" s="10"/>
      <c r="O32" s="10"/>
      <c r="P32" s="10"/>
      <c r="Q32" s="10">
        <v>11</v>
      </c>
      <c r="R32" s="10"/>
      <c r="S32" s="10"/>
      <c r="T32" s="10"/>
      <c r="U32" s="10"/>
      <c r="V32" s="10"/>
      <c r="W32" s="10"/>
      <c r="X32" s="10"/>
      <c r="Y32" s="11">
        <v>20201204</v>
      </c>
      <c r="Z32" s="11">
        <v>8</v>
      </c>
      <c r="AA32" s="5" t="s">
        <v>75</v>
      </c>
      <c r="AB32" s="11" t="str">
        <f t="shared" si="3"/>
        <v>하선동</v>
      </c>
      <c r="AC32" s="12" t="s">
        <v>96</v>
      </c>
      <c r="AD32" s="12"/>
    </row>
    <row r="33" spans="1:30" s="13" customFormat="1" ht="20.100000000000001" customHeight="1" x14ac:dyDescent="0.3">
      <c r="A33" s="4">
        <v>27</v>
      </c>
      <c r="B33" s="5">
        <f t="shared" si="9"/>
        <v>12</v>
      </c>
      <c r="C33" s="5">
        <f t="shared" si="9"/>
        <v>7</v>
      </c>
      <c r="D33" s="6" t="s">
        <v>58</v>
      </c>
      <c r="E33" s="6" t="s">
        <v>59</v>
      </c>
      <c r="F33" s="6" t="s">
        <v>98</v>
      </c>
      <c r="G33" s="4" t="s">
        <v>78</v>
      </c>
      <c r="H33" s="4" t="s">
        <v>52</v>
      </c>
      <c r="I33" s="7">
        <f>J33+K33</f>
        <v>2889</v>
      </c>
      <c r="J33" s="8">
        <v>2850</v>
      </c>
      <c r="K33" s="7">
        <f t="shared" si="6"/>
        <v>39</v>
      </c>
      <c r="L33" s="9">
        <f t="shared" si="7"/>
        <v>1.3499480789200415E-2</v>
      </c>
      <c r="M33" s="10"/>
      <c r="N33" s="10"/>
      <c r="O33" s="10"/>
      <c r="P33" s="10"/>
      <c r="Q33" s="10">
        <v>39</v>
      </c>
      <c r="R33" s="10"/>
      <c r="S33" s="10"/>
      <c r="T33" s="10"/>
      <c r="U33" s="10"/>
      <c r="V33" s="10"/>
      <c r="W33" s="10"/>
      <c r="X33" s="10"/>
      <c r="Y33" s="11">
        <v>20201204</v>
      </c>
      <c r="Z33" s="11">
        <v>14</v>
      </c>
      <c r="AA33" s="5" t="s">
        <v>75</v>
      </c>
      <c r="AB33" s="11" t="str">
        <f t="shared" si="3"/>
        <v>하선동</v>
      </c>
      <c r="AC33" s="12" t="s">
        <v>97</v>
      </c>
      <c r="AD33" s="12"/>
    </row>
    <row r="34" spans="1:30" s="13" customFormat="1" ht="20.100000000000001" customHeight="1" x14ac:dyDescent="0.3">
      <c r="A34" s="4">
        <v>28</v>
      </c>
      <c r="B34" s="5">
        <f t="shared" si="9"/>
        <v>12</v>
      </c>
      <c r="C34" s="5">
        <f t="shared" si="9"/>
        <v>7</v>
      </c>
      <c r="D34" s="6" t="s">
        <v>58</v>
      </c>
      <c r="E34" s="6" t="s">
        <v>59</v>
      </c>
      <c r="F34" s="6" t="s">
        <v>98</v>
      </c>
      <c r="G34" s="4" t="s">
        <v>78</v>
      </c>
      <c r="H34" s="4" t="s">
        <v>52</v>
      </c>
      <c r="I34" s="7">
        <f t="shared" si="8"/>
        <v>2834</v>
      </c>
      <c r="J34" s="8">
        <v>2750</v>
      </c>
      <c r="K34" s="7">
        <f t="shared" si="6"/>
        <v>84</v>
      </c>
      <c r="L34" s="9">
        <f t="shared" si="7"/>
        <v>2.9640084685956247E-2</v>
      </c>
      <c r="M34" s="10"/>
      <c r="N34" s="10"/>
      <c r="O34" s="10"/>
      <c r="P34" s="10"/>
      <c r="Q34" s="10">
        <v>84</v>
      </c>
      <c r="R34" s="10"/>
      <c r="S34" s="10"/>
      <c r="T34" s="10"/>
      <c r="U34" s="10"/>
      <c r="V34" s="10"/>
      <c r="W34" s="10"/>
      <c r="X34" s="10"/>
      <c r="Y34" s="11">
        <v>20201204</v>
      </c>
      <c r="Z34" s="11">
        <v>14</v>
      </c>
      <c r="AA34" s="5" t="s">
        <v>76</v>
      </c>
      <c r="AB34" s="11" t="str">
        <f t="shared" si="3"/>
        <v>이형준</v>
      </c>
      <c r="AC34" s="12" t="s">
        <v>97</v>
      </c>
      <c r="AD34" s="12"/>
    </row>
    <row r="35" spans="1:30" s="13" customFormat="1" ht="20.100000000000001" customHeight="1" x14ac:dyDescent="0.3">
      <c r="A35" s="4">
        <v>29</v>
      </c>
      <c r="B35" s="5">
        <f t="shared" si="9"/>
        <v>12</v>
      </c>
      <c r="C35" s="5">
        <f t="shared" si="9"/>
        <v>7</v>
      </c>
      <c r="D35" s="6" t="s">
        <v>58</v>
      </c>
      <c r="E35" s="6" t="s">
        <v>59</v>
      </c>
      <c r="F35" s="6" t="s">
        <v>98</v>
      </c>
      <c r="G35" s="4" t="s">
        <v>78</v>
      </c>
      <c r="H35" s="4" t="s">
        <v>52</v>
      </c>
      <c r="I35" s="7">
        <f t="shared" si="8"/>
        <v>893</v>
      </c>
      <c r="J35" s="8">
        <v>870</v>
      </c>
      <c r="K35" s="7">
        <f t="shared" si="6"/>
        <v>23</v>
      </c>
      <c r="L35" s="9">
        <f t="shared" si="7"/>
        <v>2.5755879059350503E-2</v>
      </c>
      <c r="M35" s="10"/>
      <c r="N35" s="10"/>
      <c r="O35" s="10"/>
      <c r="P35" s="10"/>
      <c r="Q35" s="10">
        <v>23</v>
      </c>
      <c r="R35" s="10"/>
      <c r="S35" s="10"/>
      <c r="T35" s="10"/>
      <c r="U35" s="10"/>
      <c r="V35" s="10"/>
      <c r="W35" s="10"/>
      <c r="X35" s="10"/>
      <c r="Y35" s="11">
        <v>20201203</v>
      </c>
      <c r="Z35" s="11">
        <v>14</v>
      </c>
      <c r="AA35" s="5" t="s">
        <v>75</v>
      </c>
      <c r="AB35" s="11" t="str">
        <f t="shared" si="3"/>
        <v>하선동</v>
      </c>
      <c r="AC35" s="12" t="s">
        <v>97</v>
      </c>
      <c r="AD35" s="12"/>
    </row>
    <row r="36" spans="1:30" s="13" customFormat="1" ht="20.100000000000001" customHeight="1" x14ac:dyDescent="0.3">
      <c r="A36" s="4">
        <v>30</v>
      </c>
      <c r="B36" s="5">
        <f t="shared" si="9"/>
        <v>12</v>
      </c>
      <c r="C36" s="5">
        <f t="shared" si="9"/>
        <v>7</v>
      </c>
      <c r="D36" s="6" t="s">
        <v>58</v>
      </c>
      <c r="E36" s="6" t="s">
        <v>59</v>
      </c>
      <c r="F36" s="6" t="s">
        <v>98</v>
      </c>
      <c r="G36" s="4" t="s">
        <v>78</v>
      </c>
      <c r="H36" s="4" t="s">
        <v>52</v>
      </c>
      <c r="I36" s="7">
        <f t="shared" si="8"/>
        <v>2690</v>
      </c>
      <c r="J36" s="8">
        <v>2650</v>
      </c>
      <c r="K36" s="7">
        <f t="shared" si="6"/>
        <v>40</v>
      </c>
      <c r="L36" s="9">
        <f t="shared" si="7"/>
        <v>1.4869888475836431E-2</v>
      </c>
      <c r="M36" s="10"/>
      <c r="N36" s="10"/>
      <c r="O36" s="10"/>
      <c r="P36" s="10"/>
      <c r="Q36" s="10">
        <v>40</v>
      </c>
      <c r="R36" s="10"/>
      <c r="S36" s="10"/>
      <c r="T36" s="10"/>
      <c r="U36" s="10"/>
      <c r="V36" s="10"/>
      <c r="W36" s="10"/>
      <c r="X36" s="10"/>
      <c r="Y36" s="11">
        <v>20201203</v>
      </c>
      <c r="Z36" s="11">
        <v>14</v>
      </c>
      <c r="AA36" s="5" t="s">
        <v>76</v>
      </c>
      <c r="AB36" s="11" t="str">
        <f t="shared" si="3"/>
        <v>이형준</v>
      </c>
      <c r="AC36" s="12" t="s">
        <v>97</v>
      </c>
      <c r="AD36" s="12"/>
    </row>
    <row r="37" spans="1:30" s="13" customFormat="1" ht="20.100000000000001" customHeight="1" x14ac:dyDescent="0.3">
      <c r="A37" s="4">
        <v>31</v>
      </c>
      <c r="B37" s="5">
        <f t="shared" si="9"/>
        <v>12</v>
      </c>
      <c r="C37" s="5">
        <f t="shared" si="9"/>
        <v>7</v>
      </c>
      <c r="D37" s="6" t="s">
        <v>58</v>
      </c>
      <c r="E37" s="6" t="s">
        <v>59</v>
      </c>
      <c r="F37" s="6" t="s">
        <v>98</v>
      </c>
      <c r="G37" s="4" t="s">
        <v>78</v>
      </c>
      <c r="H37" s="4" t="s">
        <v>52</v>
      </c>
      <c r="I37" s="7">
        <f t="shared" si="8"/>
        <v>1990</v>
      </c>
      <c r="J37" s="8">
        <v>1900</v>
      </c>
      <c r="K37" s="7">
        <f t="shared" si="6"/>
        <v>90</v>
      </c>
      <c r="L37" s="9">
        <f t="shared" si="7"/>
        <v>4.5226130653266333E-2</v>
      </c>
      <c r="M37" s="10"/>
      <c r="N37" s="10"/>
      <c r="O37" s="10"/>
      <c r="P37" s="10"/>
      <c r="Q37" s="10">
        <v>90</v>
      </c>
      <c r="R37" s="10"/>
      <c r="S37" s="10"/>
      <c r="T37" s="10"/>
      <c r="U37" s="10"/>
      <c r="V37" s="10"/>
      <c r="W37" s="10"/>
      <c r="X37" s="10"/>
      <c r="Y37" s="11">
        <v>20201207</v>
      </c>
      <c r="Z37" s="11">
        <v>14</v>
      </c>
      <c r="AA37" s="5" t="s">
        <v>75</v>
      </c>
      <c r="AB37" s="11" t="str">
        <f t="shared" si="3"/>
        <v>하선동</v>
      </c>
      <c r="AC37" s="12" t="s">
        <v>97</v>
      </c>
      <c r="AD37" s="12"/>
    </row>
    <row r="38" spans="1:30" s="13" customFormat="1" ht="20.100000000000001" customHeight="1" x14ac:dyDescent="0.3">
      <c r="A38" s="4">
        <v>32</v>
      </c>
      <c r="B38" s="5">
        <f t="shared" si="9"/>
        <v>12</v>
      </c>
      <c r="C38" s="5">
        <f t="shared" si="9"/>
        <v>7</v>
      </c>
      <c r="D38" s="6"/>
      <c r="E38" s="6"/>
      <c r="F38" s="6"/>
      <c r="G38" s="4"/>
      <c r="H38" s="4"/>
      <c r="I38" s="7">
        <f t="shared" si="8"/>
        <v>0</v>
      </c>
      <c r="J38" s="8"/>
      <c r="K38" s="7">
        <f t="shared" si="6"/>
        <v>0</v>
      </c>
      <c r="L38" s="9" t="e">
        <f t="shared" si="7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/>
      <c r="Z38" s="11"/>
      <c r="AA38" s="5"/>
      <c r="AB38" s="11" t="str">
        <f t="shared" si="3"/>
        <v/>
      </c>
      <c r="AC38" s="12"/>
      <c r="AD38" s="12"/>
    </row>
    <row r="39" spans="1:30" s="13" customFormat="1" ht="20.100000000000001" customHeight="1" x14ac:dyDescent="0.3">
      <c r="A39" s="4">
        <v>33</v>
      </c>
      <c r="B39" s="5">
        <f t="shared" si="9"/>
        <v>12</v>
      </c>
      <c r="C39" s="5">
        <f t="shared" si="9"/>
        <v>7</v>
      </c>
      <c r="D39" s="6"/>
      <c r="E39" s="4"/>
      <c r="F39" s="4"/>
      <c r="G39" s="4"/>
      <c r="H39" s="4"/>
      <c r="I39" s="7">
        <f t="shared" si="8"/>
        <v>0</v>
      </c>
      <c r="J39" s="8"/>
      <c r="K39" s="7">
        <f t="shared" si="6"/>
        <v>0</v>
      </c>
      <c r="L39" s="9" t="e">
        <f t="shared" si="7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/>
      <c r="Z39" s="11"/>
      <c r="AA39" s="5"/>
      <c r="AB39" s="11" t="str">
        <f t="shared" si="3"/>
        <v/>
      </c>
      <c r="AC39" s="4"/>
      <c r="AD39" s="12"/>
    </row>
    <row r="40" spans="1:30" s="13" customFormat="1" ht="20.100000000000001" customHeight="1" x14ac:dyDescent="0.3">
      <c r="A40" s="4">
        <v>34</v>
      </c>
      <c r="B40" s="5">
        <f t="shared" si="9"/>
        <v>12</v>
      </c>
      <c r="C40" s="5">
        <f t="shared" si="9"/>
        <v>7</v>
      </c>
      <c r="D40" s="6"/>
      <c r="E40" s="4"/>
      <c r="F40" s="4"/>
      <c r="G40" s="4"/>
      <c r="H40" s="4"/>
      <c r="I40" s="7">
        <f t="shared" si="8"/>
        <v>0</v>
      </c>
      <c r="J40" s="8"/>
      <c r="K40" s="7">
        <f t="shared" si="6"/>
        <v>0</v>
      </c>
      <c r="L40" s="9" t="e">
        <f t="shared" si="7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1"/>
      <c r="AA40" s="5"/>
      <c r="AB40" s="11" t="str">
        <f t="shared" si="3"/>
        <v/>
      </c>
      <c r="AC40" s="4"/>
      <c r="AD40" s="12"/>
    </row>
    <row r="41" spans="1:30" s="13" customFormat="1" ht="20.100000000000001" customHeight="1" x14ac:dyDescent="0.3">
      <c r="A41" s="4">
        <v>35</v>
      </c>
      <c r="B41" s="5">
        <f t="shared" ref="B41:C46" si="10">B40</f>
        <v>12</v>
      </c>
      <c r="C41" s="5">
        <f t="shared" si="10"/>
        <v>7</v>
      </c>
      <c r="D41" s="6"/>
      <c r="E41" s="6"/>
      <c r="F41" s="6"/>
      <c r="G41" s="4"/>
      <c r="H41" s="4"/>
      <c r="I41" s="7">
        <f t="shared" si="8"/>
        <v>0</v>
      </c>
      <c r="J41" s="8"/>
      <c r="K41" s="7">
        <f t="shared" si="6"/>
        <v>0</v>
      </c>
      <c r="L41" s="9" t="e">
        <f t="shared" si="7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/>
      <c r="Z41" s="11"/>
      <c r="AA41" s="5"/>
      <c r="AB41" s="11" t="str">
        <f t="shared" si="3"/>
        <v/>
      </c>
      <c r="AC41" s="4"/>
      <c r="AD41" s="12"/>
    </row>
    <row r="42" spans="1:30" s="13" customFormat="1" ht="20.100000000000001" customHeight="1" x14ac:dyDescent="0.3">
      <c r="A42" s="4">
        <v>36</v>
      </c>
      <c r="B42" s="5">
        <f t="shared" si="10"/>
        <v>12</v>
      </c>
      <c r="C42" s="5">
        <f t="shared" si="10"/>
        <v>7</v>
      </c>
      <c r="D42" s="6"/>
      <c r="E42" s="6"/>
      <c r="F42" s="6"/>
      <c r="G42" s="4"/>
      <c r="H42" s="4"/>
      <c r="I42" s="7">
        <f t="shared" si="8"/>
        <v>0</v>
      </c>
      <c r="J42" s="8"/>
      <c r="K42" s="7">
        <f t="shared" si="6"/>
        <v>0</v>
      </c>
      <c r="L42" s="9" t="e">
        <f t="shared" si="7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1"/>
      <c r="Z42" s="11"/>
      <c r="AA42" s="5"/>
      <c r="AB42" s="11" t="str">
        <f t="shared" si="3"/>
        <v/>
      </c>
      <c r="AC42" s="4"/>
      <c r="AD42" s="12"/>
    </row>
    <row r="43" spans="1:30" s="13" customFormat="1" ht="20.100000000000001" customHeight="1" x14ac:dyDescent="0.3">
      <c r="A43" s="4">
        <v>37</v>
      </c>
      <c r="B43" s="5">
        <f t="shared" si="10"/>
        <v>12</v>
      </c>
      <c r="C43" s="5">
        <f t="shared" si="10"/>
        <v>7</v>
      </c>
      <c r="D43" s="6"/>
      <c r="E43" s="6"/>
      <c r="F43" s="6"/>
      <c r="G43" s="4"/>
      <c r="H43" s="4"/>
      <c r="I43" s="7">
        <f t="shared" si="8"/>
        <v>0</v>
      </c>
      <c r="J43" s="8"/>
      <c r="K43" s="7">
        <f t="shared" si="6"/>
        <v>0</v>
      </c>
      <c r="L43" s="9" t="e">
        <f t="shared" si="7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1"/>
      <c r="Z43" s="11"/>
      <c r="AA43" s="5"/>
      <c r="AB43" s="11" t="str">
        <f t="shared" si="3"/>
        <v/>
      </c>
      <c r="AC43" s="4"/>
      <c r="AD43" s="12"/>
    </row>
    <row r="44" spans="1:30" s="13" customFormat="1" ht="20.100000000000001" customHeight="1" x14ac:dyDescent="0.3">
      <c r="A44" s="4">
        <v>38</v>
      </c>
      <c r="B44" s="5">
        <f t="shared" si="10"/>
        <v>12</v>
      </c>
      <c r="C44" s="5">
        <f t="shared" si="10"/>
        <v>7</v>
      </c>
      <c r="D44" s="6"/>
      <c r="E44" s="6"/>
      <c r="F44" s="6"/>
      <c r="G44" s="4"/>
      <c r="H44" s="4"/>
      <c r="I44" s="7">
        <f t="shared" si="8"/>
        <v>0</v>
      </c>
      <c r="J44" s="8"/>
      <c r="K44" s="7">
        <f t="shared" si="6"/>
        <v>0</v>
      </c>
      <c r="L44" s="9" t="e">
        <f t="shared" si="7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1"/>
      <c r="Z44" s="11"/>
      <c r="AA44" s="5"/>
      <c r="AB44" s="11" t="str">
        <f t="shared" si="3"/>
        <v/>
      </c>
      <c r="AC44" s="4"/>
      <c r="AD44" s="12"/>
    </row>
    <row r="45" spans="1:30" s="13" customFormat="1" ht="20.100000000000001" customHeight="1" x14ac:dyDescent="0.3">
      <c r="A45" s="4">
        <v>39</v>
      </c>
      <c r="B45" s="5">
        <f t="shared" si="10"/>
        <v>12</v>
      </c>
      <c r="C45" s="5">
        <f t="shared" si="10"/>
        <v>7</v>
      </c>
      <c r="D45" s="6"/>
      <c r="E45" s="6"/>
      <c r="F45" s="6"/>
      <c r="G45" s="4"/>
      <c r="H45" s="4"/>
      <c r="I45" s="7">
        <f t="shared" si="8"/>
        <v>0</v>
      </c>
      <c r="J45" s="8"/>
      <c r="K45" s="7">
        <f t="shared" si="6"/>
        <v>0</v>
      </c>
      <c r="L45" s="9" t="e">
        <f t="shared" si="7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10"/>
        <v>12</v>
      </c>
      <c r="C46" s="5">
        <f t="shared" si="10"/>
        <v>7</v>
      </c>
      <c r="D46" s="6"/>
      <c r="E46" s="6"/>
      <c r="F46" s="6"/>
      <c r="G46" s="4"/>
      <c r="H46" s="4"/>
      <c r="I46" s="7">
        <f t="shared" si="8"/>
        <v>0</v>
      </c>
      <c r="J46" s="8"/>
      <c r="K46" s="7">
        <f t="shared" si="6"/>
        <v>0</v>
      </c>
      <c r="L46" s="9" t="e">
        <f t="shared" si="7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5" customFormat="1" x14ac:dyDescent="0.3">
      <c r="A47" s="49"/>
      <c r="B47" s="50"/>
      <c r="C47" s="50"/>
      <c r="D47" s="50"/>
      <c r="E47" s="50"/>
      <c r="F47" s="50"/>
      <c r="G47" s="50"/>
      <c r="H47" s="50"/>
      <c r="I47" s="40">
        <f t="shared" ref="I47:X47" si="11">SUM(I7:I46)</f>
        <v>98056</v>
      </c>
      <c r="J47" s="40">
        <f>SUM(J7:J46)</f>
        <v>96335</v>
      </c>
      <c r="K47" s="40">
        <f t="shared" si="11"/>
        <v>1721</v>
      </c>
      <c r="L47" s="40" t="e">
        <f t="shared" si="11"/>
        <v>#DIV/0!</v>
      </c>
      <c r="M47" s="40">
        <f t="shared" si="11"/>
        <v>748</v>
      </c>
      <c r="N47" s="40">
        <f t="shared" si="11"/>
        <v>31</v>
      </c>
      <c r="O47" s="40">
        <f t="shared" si="11"/>
        <v>167</v>
      </c>
      <c r="P47" s="40">
        <f t="shared" si="11"/>
        <v>374</v>
      </c>
      <c r="Q47" s="40">
        <f t="shared" si="11"/>
        <v>349</v>
      </c>
      <c r="R47" s="22"/>
      <c r="S47" s="40">
        <f t="shared" si="11"/>
        <v>10</v>
      </c>
      <c r="T47" s="40">
        <f t="shared" si="11"/>
        <v>1</v>
      </c>
      <c r="U47" s="40">
        <f t="shared" si="11"/>
        <v>0</v>
      </c>
      <c r="V47" s="40">
        <f t="shared" si="11"/>
        <v>0</v>
      </c>
      <c r="W47" s="40">
        <f t="shared" si="11"/>
        <v>0</v>
      </c>
      <c r="X47" s="40">
        <f t="shared" si="11"/>
        <v>41</v>
      </c>
      <c r="Y47" s="41"/>
      <c r="Z47" s="42"/>
      <c r="AA47" s="42"/>
      <c r="AB47" s="42"/>
      <c r="AC47" s="42"/>
      <c r="AD47" s="42"/>
    </row>
    <row r="48" spans="1:30" s="15" customFormat="1" x14ac:dyDescent="0.3">
      <c r="A48" s="49"/>
      <c r="B48" s="50"/>
      <c r="C48" s="50"/>
      <c r="D48" s="50"/>
      <c r="E48" s="50"/>
      <c r="F48" s="50"/>
      <c r="G48" s="50"/>
      <c r="H48" s="50"/>
      <c r="I48" s="40"/>
      <c r="J48" s="40"/>
      <c r="K48" s="40"/>
      <c r="L48" s="40"/>
      <c r="M48" s="40"/>
      <c r="N48" s="40"/>
      <c r="O48" s="40"/>
      <c r="P48" s="40"/>
      <c r="Q48" s="40"/>
      <c r="R48" s="22"/>
      <c r="S48" s="40"/>
      <c r="T48" s="40"/>
      <c r="U48" s="40"/>
      <c r="V48" s="40"/>
      <c r="W48" s="40"/>
      <c r="X48" s="40"/>
      <c r="Y48" s="42"/>
      <c r="Z48" s="42"/>
      <c r="AA48" s="42"/>
      <c r="AB48" s="42"/>
      <c r="AC48" s="42"/>
      <c r="AD48" s="42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7</v>
      </c>
      <c r="D49" s="6"/>
      <c r="E49" s="6"/>
      <c r="F49" s="6"/>
      <c r="G49" s="4"/>
      <c r="H49" s="4"/>
      <c r="I49" s="7">
        <f t="shared" ref="I49:I63" si="12">J49+K49</f>
        <v>0</v>
      </c>
      <c r="J49" s="8"/>
      <c r="K49" s="7">
        <f t="shared" ref="K49:K63" si="13">SUM(M49:X49)</f>
        <v>0</v>
      </c>
      <c r="L49" s="9" t="e">
        <f t="shared" ref="L49:L63" si="14">K49/I49</f>
        <v>#DIV/0!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/>
      <c r="Z49" s="11"/>
      <c r="AA49" s="5"/>
      <c r="AB49" s="11"/>
      <c r="AC49" s="4"/>
      <c r="AD49" s="12"/>
    </row>
    <row r="50" spans="1:30" ht="20.100000000000001" customHeight="1" x14ac:dyDescent="0.3">
      <c r="A50" s="4">
        <v>2</v>
      </c>
      <c r="B50" s="5" t="str">
        <f t="shared" ref="B50:B63" si="15">LEFT($A$1,1)</f>
        <v>1</v>
      </c>
      <c r="C50" s="5" t="str">
        <f t="shared" ref="C50:C63" si="16">MID($A$1,4,2)</f>
        <v xml:space="preserve"> 7</v>
      </c>
      <c r="D50" s="6"/>
      <c r="E50" s="6"/>
      <c r="F50" s="6"/>
      <c r="G50" s="4"/>
      <c r="H50" s="4"/>
      <c r="I50" s="7">
        <f t="shared" si="12"/>
        <v>0</v>
      </c>
      <c r="J50" s="14"/>
      <c r="K50" s="7">
        <f t="shared" si="13"/>
        <v>0</v>
      </c>
      <c r="L50" s="9" t="e">
        <f t="shared" si="14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1"/>
      <c r="Z50" s="11"/>
      <c r="AA50" s="5"/>
      <c r="AB50" s="11"/>
      <c r="AC50" s="4"/>
      <c r="AD50" s="12"/>
    </row>
    <row r="51" spans="1:30" ht="20.100000000000001" customHeight="1" x14ac:dyDescent="0.3">
      <c r="A51" s="4">
        <v>3</v>
      </c>
      <c r="B51" s="5" t="str">
        <f t="shared" si="15"/>
        <v>1</v>
      </c>
      <c r="C51" s="5" t="str">
        <f t="shared" si="16"/>
        <v xml:space="preserve"> 7</v>
      </c>
      <c r="D51" s="6"/>
      <c r="E51" s="6"/>
      <c r="F51" s="6"/>
      <c r="G51" s="4"/>
      <c r="H51" s="4"/>
      <c r="I51" s="7">
        <f t="shared" si="12"/>
        <v>0</v>
      </c>
      <c r="J51" s="8"/>
      <c r="K51" s="7">
        <f t="shared" si="13"/>
        <v>0</v>
      </c>
      <c r="L51" s="9" t="e">
        <f t="shared" si="14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1"/>
      <c r="AA51" s="5"/>
      <c r="AB51" s="11"/>
      <c r="AC51" s="4"/>
      <c r="AD51" s="12"/>
    </row>
    <row r="52" spans="1:30" ht="20.100000000000001" customHeight="1" x14ac:dyDescent="0.3">
      <c r="A52" s="4">
        <v>4</v>
      </c>
      <c r="B52" s="5" t="str">
        <f t="shared" si="15"/>
        <v>1</v>
      </c>
      <c r="C52" s="5" t="str">
        <f t="shared" si="16"/>
        <v xml:space="preserve"> 7</v>
      </c>
      <c r="D52" s="6"/>
      <c r="E52" s="6"/>
      <c r="F52" s="6"/>
      <c r="G52" s="4"/>
      <c r="H52" s="4"/>
      <c r="I52" s="7">
        <f t="shared" si="12"/>
        <v>0</v>
      </c>
      <c r="J52" s="8"/>
      <c r="K52" s="7">
        <f t="shared" si="13"/>
        <v>0</v>
      </c>
      <c r="L52" s="9" t="e">
        <f t="shared" si="14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5"/>
      <c r="AB52" s="11"/>
      <c r="AC52" s="4"/>
      <c r="AD52" s="12"/>
    </row>
    <row r="53" spans="1:30" ht="20.100000000000001" customHeight="1" x14ac:dyDescent="0.3">
      <c r="A53" s="4">
        <v>5</v>
      </c>
      <c r="B53" s="5" t="str">
        <f t="shared" si="15"/>
        <v>1</v>
      </c>
      <c r="C53" s="5" t="str">
        <f t="shared" si="16"/>
        <v xml:space="preserve"> 7</v>
      </c>
      <c r="D53" s="6"/>
      <c r="E53" s="6"/>
      <c r="F53" s="6"/>
      <c r="G53" s="4"/>
      <c r="H53" s="4"/>
      <c r="I53" s="7">
        <f t="shared" si="12"/>
        <v>0</v>
      </c>
      <c r="J53" s="8"/>
      <c r="K53" s="7">
        <f t="shared" si="13"/>
        <v>0</v>
      </c>
      <c r="L53" s="9" t="e">
        <f t="shared" si="14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5"/>
      <c r="AB53" s="11"/>
      <c r="AC53" s="4"/>
      <c r="AD53" s="12"/>
    </row>
    <row r="54" spans="1:30" ht="20.100000000000001" customHeight="1" x14ac:dyDescent="0.3">
      <c r="A54" s="4">
        <v>6</v>
      </c>
      <c r="B54" s="5" t="str">
        <f t="shared" si="15"/>
        <v>1</v>
      </c>
      <c r="C54" s="5" t="str">
        <f t="shared" si="16"/>
        <v xml:space="preserve"> 7</v>
      </c>
      <c r="D54" s="6"/>
      <c r="E54" s="6"/>
      <c r="F54" s="6"/>
      <c r="G54" s="4"/>
      <c r="H54" s="4"/>
      <c r="I54" s="7">
        <f t="shared" si="12"/>
        <v>0</v>
      </c>
      <c r="J54" s="8"/>
      <c r="K54" s="7">
        <f t="shared" si="13"/>
        <v>0</v>
      </c>
      <c r="L54" s="9" t="e">
        <f t="shared" si="14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/>
      <c r="AC54" s="4"/>
      <c r="AD54" s="12"/>
    </row>
    <row r="55" spans="1:30" ht="20.100000000000001" customHeight="1" x14ac:dyDescent="0.3">
      <c r="A55" s="4">
        <v>7</v>
      </c>
      <c r="B55" s="5" t="str">
        <f t="shared" si="15"/>
        <v>1</v>
      </c>
      <c r="C55" s="5" t="str">
        <f t="shared" si="16"/>
        <v xml:space="preserve"> 7</v>
      </c>
      <c r="D55" s="6"/>
      <c r="E55" s="6"/>
      <c r="F55" s="6"/>
      <c r="G55" s="4"/>
      <c r="H55" s="4"/>
      <c r="I55" s="7">
        <f t="shared" si="12"/>
        <v>0</v>
      </c>
      <c r="J55" s="8"/>
      <c r="K55" s="7">
        <f t="shared" si="13"/>
        <v>0</v>
      </c>
      <c r="L55" s="9" t="e">
        <f t="shared" si="14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/>
      <c r="AC55" s="4"/>
      <c r="AD55" s="12"/>
    </row>
    <row r="56" spans="1:30" ht="20.100000000000001" customHeight="1" x14ac:dyDescent="0.3">
      <c r="A56" s="4">
        <v>8</v>
      </c>
      <c r="B56" s="5" t="str">
        <f t="shared" si="15"/>
        <v>1</v>
      </c>
      <c r="C56" s="5" t="str">
        <f t="shared" si="16"/>
        <v xml:space="preserve"> 7</v>
      </c>
      <c r="D56" s="6"/>
      <c r="E56" s="6"/>
      <c r="F56" s="6"/>
      <c r="G56" s="4"/>
      <c r="H56" s="4"/>
      <c r="I56" s="7">
        <f t="shared" si="12"/>
        <v>0</v>
      </c>
      <c r="J56" s="8"/>
      <c r="K56" s="7">
        <f t="shared" si="13"/>
        <v>0</v>
      </c>
      <c r="L56" s="9" t="e">
        <f t="shared" si="14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/>
      <c r="AC56" s="12"/>
      <c r="AD56" s="12"/>
    </row>
    <row r="57" spans="1:30" ht="20.100000000000001" customHeight="1" x14ac:dyDescent="0.3">
      <c r="A57" s="4">
        <v>9</v>
      </c>
      <c r="B57" s="5" t="str">
        <f t="shared" si="15"/>
        <v>1</v>
      </c>
      <c r="C57" s="5" t="str">
        <f t="shared" si="16"/>
        <v xml:space="preserve"> 7</v>
      </c>
      <c r="D57" s="6"/>
      <c r="E57" s="6"/>
      <c r="F57" s="6"/>
      <c r="G57" s="4"/>
      <c r="H57" s="4"/>
      <c r="I57" s="7">
        <f t="shared" si="12"/>
        <v>0</v>
      </c>
      <c r="J57" s="8"/>
      <c r="K57" s="7">
        <f t="shared" si="13"/>
        <v>0</v>
      </c>
      <c r="L57" s="9" t="e">
        <f t="shared" si="14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/>
      <c r="AC57" s="12"/>
      <c r="AD57" s="12"/>
    </row>
    <row r="58" spans="1:30" ht="20.100000000000001" customHeight="1" x14ac:dyDescent="0.3">
      <c r="A58" s="4">
        <v>10</v>
      </c>
      <c r="B58" s="5" t="str">
        <f t="shared" si="15"/>
        <v>1</v>
      </c>
      <c r="C58" s="5" t="str">
        <f t="shared" si="16"/>
        <v xml:space="preserve"> 7</v>
      </c>
      <c r="D58" s="6"/>
      <c r="E58" s="6"/>
      <c r="F58" s="6"/>
      <c r="G58" s="4"/>
      <c r="H58" s="4"/>
      <c r="I58" s="7">
        <f t="shared" si="12"/>
        <v>0</v>
      </c>
      <c r="J58" s="8"/>
      <c r="K58" s="7">
        <f t="shared" si="13"/>
        <v>0</v>
      </c>
      <c r="L58" s="9" t="e">
        <f t="shared" si="14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/>
      <c r="AC58" s="4"/>
      <c r="AD58" s="12"/>
    </row>
    <row r="59" spans="1:30" ht="20.100000000000001" customHeight="1" x14ac:dyDescent="0.3">
      <c r="A59" s="4">
        <v>11</v>
      </c>
      <c r="B59" s="5" t="str">
        <f t="shared" si="15"/>
        <v>1</v>
      </c>
      <c r="C59" s="5" t="str">
        <f t="shared" si="16"/>
        <v xml:space="preserve"> 7</v>
      </c>
      <c r="D59" s="6"/>
      <c r="E59" s="6"/>
      <c r="F59" s="6"/>
      <c r="G59" s="4"/>
      <c r="H59" s="4"/>
      <c r="I59" s="7">
        <f t="shared" si="12"/>
        <v>0</v>
      </c>
      <c r="J59" s="8"/>
      <c r="K59" s="7">
        <f t="shared" si="13"/>
        <v>0</v>
      </c>
      <c r="L59" s="9" t="e">
        <f t="shared" si="14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/>
      <c r="AC59" s="4"/>
      <c r="AD59" s="12"/>
    </row>
    <row r="60" spans="1:30" ht="20.100000000000001" customHeight="1" x14ac:dyDescent="0.3">
      <c r="A60" s="4">
        <v>12</v>
      </c>
      <c r="B60" s="5" t="str">
        <f t="shared" si="15"/>
        <v>1</v>
      </c>
      <c r="C60" s="5" t="str">
        <f t="shared" si="16"/>
        <v xml:space="preserve"> 7</v>
      </c>
      <c r="D60" s="6"/>
      <c r="E60" s="6"/>
      <c r="F60" s="6"/>
      <c r="G60" s="4"/>
      <c r="H60" s="4"/>
      <c r="I60" s="7">
        <f t="shared" si="12"/>
        <v>0</v>
      </c>
      <c r="J60" s="8"/>
      <c r="K60" s="7">
        <f t="shared" si="13"/>
        <v>0</v>
      </c>
      <c r="L60" s="9" t="e">
        <f t="shared" si="14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/>
      <c r="AC60" s="4"/>
      <c r="AD60" s="12"/>
    </row>
    <row r="61" spans="1:30" ht="20.100000000000001" customHeight="1" x14ac:dyDescent="0.3">
      <c r="A61" s="4">
        <v>13</v>
      </c>
      <c r="B61" s="5" t="str">
        <f t="shared" si="15"/>
        <v>1</v>
      </c>
      <c r="C61" s="5" t="str">
        <f t="shared" si="16"/>
        <v xml:space="preserve"> 7</v>
      </c>
      <c r="D61" s="6"/>
      <c r="E61" s="6"/>
      <c r="F61" s="6"/>
      <c r="G61" s="4"/>
      <c r="H61" s="4"/>
      <c r="I61" s="7">
        <f t="shared" si="12"/>
        <v>0</v>
      </c>
      <c r="J61" s="8"/>
      <c r="K61" s="7">
        <f t="shared" si="13"/>
        <v>0</v>
      </c>
      <c r="L61" s="9" t="e">
        <f t="shared" si="14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/>
      <c r="AC61" s="4"/>
      <c r="AD61" s="12"/>
    </row>
    <row r="62" spans="1:30" ht="20.100000000000001" customHeight="1" x14ac:dyDescent="0.3">
      <c r="A62" s="4">
        <v>14</v>
      </c>
      <c r="B62" s="5" t="str">
        <f t="shared" si="15"/>
        <v>1</v>
      </c>
      <c r="C62" s="5" t="str">
        <f t="shared" si="16"/>
        <v xml:space="preserve"> 7</v>
      </c>
      <c r="D62" s="6"/>
      <c r="E62" s="6"/>
      <c r="F62" s="6"/>
      <c r="G62" s="4"/>
      <c r="H62" s="4"/>
      <c r="I62" s="7">
        <f t="shared" si="12"/>
        <v>0</v>
      </c>
      <c r="J62" s="8"/>
      <c r="K62" s="7">
        <f t="shared" si="13"/>
        <v>0</v>
      </c>
      <c r="L62" s="9" t="e">
        <f t="shared" si="14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>IF($AA62="A","하선동",IF($AA62="B","이형준",""))</f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5"/>
        <v>1</v>
      </c>
      <c r="C63" s="5" t="str">
        <f t="shared" si="16"/>
        <v xml:space="preserve"> 7</v>
      </c>
      <c r="D63" s="6"/>
      <c r="E63" s="6"/>
      <c r="F63" s="6"/>
      <c r="G63" s="4"/>
      <c r="H63" s="4"/>
      <c r="I63" s="7">
        <f t="shared" si="12"/>
        <v>0</v>
      </c>
      <c r="J63" s="8"/>
      <c r="K63" s="7">
        <f t="shared" si="13"/>
        <v>0</v>
      </c>
      <c r="L63" s="9" t="e">
        <f t="shared" si="14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>IF($AA63="A","하선동",IF($AA63="B","이형준",""))</f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X47:X48"/>
    <mergeCell ref="Y47:AD48"/>
    <mergeCell ref="Q47:Q48"/>
    <mergeCell ref="S47:S48"/>
    <mergeCell ref="U47:U48"/>
    <mergeCell ref="V47:V48"/>
    <mergeCell ref="W47:W48"/>
  </mergeCells>
  <phoneticPr fontId="4" type="noConversion"/>
  <conditionalFormatting sqref="AD9:AD12 D45:X46 D39:H44 K18:X18 AC7:AD8 AD16:AD18 AC7:AC27 J19:X44 J7:X17 AC19:AD46 M17:P19 A7:C46">
    <cfRule type="expression" dxfId="1949" priority="689">
      <formula>$L7&gt;0.15</formula>
    </cfRule>
    <cfRule type="expression" dxfId="1948" priority="690">
      <formula>AND($L7&gt;0.08,$L7&lt;0.15)</formula>
    </cfRule>
  </conditionalFormatting>
  <conditionalFormatting sqref="A61:AD63 J53:AD60 A49:H60 J49:AA52 AC49:AD52">
    <cfRule type="expression" dxfId="1947" priority="687">
      <formula>$L49&gt;0.15</formula>
    </cfRule>
    <cfRule type="expression" dxfId="1946" priority="688">
      <formula>AND($L49&gt;0.08,$L49&lt;0.15)</formula>
    </cfRule>
  </conditionalFormatting>
  <conditionalFormatting sqref="AD14:AD15 AC7:AD13 AC12:AC27 J7:X15">
    <cfRule type="expression" dxfId="1945" priority="685">
      <formula>$L7&gt;0.15</formula>
    </cfRule>
    <cfRule type="expression" dxfId="1944" priority="686">
      <formula>AND($L7&gt;0.08,$L7&lt;0.15)</formula>
    </cfRule>
  </conditionalFormatting>
  <conditionalFormatting sqref="D38:H38">
    <cfRule type="expression" dxfId="1943" priority="643">
      <formula>$L37&gt;0.15</formula>
    </cfRule>
    <cfRule type="expression" dxfId="1942" priority="644">
      <formula>AND($L37&gt;0.08,$L37&lt;0.15)</formula>
    </cfRule>
  </conditionalFormatting>
  <conditionalFormatting sqref="I21:I29">
    <cfRule type="expression" dxfId="1941" priority="621">
      <formula>$L21&gt;0.15</formula>
    </cfRule>
    <cfRule type="expression" dxfId="1940" priority="622">
      <formula>AND($L21&gt;0.08,$L21&lt;0.15)</formula>
    </cfRule>
  </conditionalFormatting>
  <conditionalFormatting sqref="I30:I44">
    <cfRule type="expression" dxfId="1939" priority="619">
      <formula>$L30&gt;0.15</formula>
    </cfRule>
    <cfRule type="expression" dxfId="1938" priority="620">
      <formula>AND($L30&gt;0.08,$L30&lt;0.15)</formula>
    </cfRule>
  </conditionalFormatting>
  <conditionalFormatting sqref="G16:H16">
    <cfRule type="expression" dxfId="1937" priority="593">
      <formula>$L16&gt;0.15</formula>
    </cfRule>
    <cfRule type="expression" dxfId="1936" priority="594">
      <formula>AND($L16&gt;0.08,$L16&lt;0.15)</formula>
    </cfRule>
  </conditionalFormatting>
  <conditionalFormatting sqref="I19:I20 I7:I17">
    <cfRule type="expression" dxfId="1935" priority="623">
      <formula>$L7&gt;0.15</formula>
    </cfRule>
    <cfRule type="expression" dxfId="1934" priority="624">
      <formula>AND($L7&gt;0.08,$L7&lt;0.15)</formula>
    </cfRule>
  </conditionalFormatting>
  <conditionalFormatting sqref="D12:F12">
    <cfRule type="expression" dxfId="1933" priority="609">
      <formula>$L12&gt;0.15</formula>
    </cfRule>
    <cfRule type="expression" dxfId="1932" priority="610">
      <formula>AND($L12&gt;0.08,$L12&lt;0.15)</formula>
    </cfRule>
  </conditionalFormatting>
  <conditionalFormatting sqref="D12:F12">
    <cfRule type="expression" dxfId="1931" priority="607">
      <formula>$L12&gt;0.15</formula>
    </cfRule>
    <cfRule type="expression" dxfId="1930" priority="608">
      <formula>AND($L12&gt;0.08,$L12&lt;0.15)</formula>
    </cfRule>
  </conditionalFormatting>
  <conditionalFormatting sqref="G12:H12">
    <cfRule type="expression" dxfId="1929" priority="605">
      <formula>$L12&gt;0.15</formula>
    </cfRule>
    <cfRule type="expression" dxfId="1928" priority="606">
      <formula>AND($L12&gt;0.08,$L12&lt;0.15)</formula>
    </cfRule>
  </conditionalFormatting>
  <conditionalFormatting sqref="D16:F16">
    <cfRule type="expression" dxfId="1927" priority="597">
      <formula>$L16&gt;0.15</formula>
    </cfRule>
    <cfRule type="expression" dxfId="1926" priority="598">
      <formula>AND($L16&gt;0.08,$L16&lt;0.15)</formula>
    </cfRule>
  </conditionalFormatting>
  <conditionalFormatting sqref="D16:F16">
    <cfRule type="expression" dxfId="1925" priority="595">
      <formula>$L16&gt;0.15</formula>
    </cfRule>
    <cfRule type="expression" dxfId="1924" priority="596">
      <formula>AND($L16&gt;0.08,$L16&lt;0.15)</formula>
    </cfRule>
  </conditionalFormatting>
  <conditionalFormatting sqref="D56:F56">
    <cfRule type="expression" dxfId="1923" priority="587">
      <formula>$L20&gt;0.15</formula>
    </cfRule>
    <cfRule type="expression" dxfId="1922" priority="588">
      <formula>AND($L20&gt;0.08,$L20&lt;0.15)</formula>
    </cfRule>
  </conditionalFormatting>
  <conditionalFormatting sqref="D56:F56">
    <cfRule type="expression" dxfId="1921" priority="585">
      <formula>$L20&gt;0.15</formula>
    </cfRule>
    <cfRule type="expression" dxfId="1920" priority="586">
      <formula>AND($L20&gt;0.08,$L20&lt;0.15)</formula>
    </cfRule>
  </conditionalFormatting>
  <conditionalFormatting sqref="G56:H56">
    <cfRule type="expression" dxfId="1919" priority="583">
      <formula>$L20&gt;0.15</formula>
    </cfRule>
    <cfRule type="expression" dxfId="1918" priority="584">
      <formula>AND($L20&gt;0.08,$L20&lt;0.15)</formula>
    </cfRule>
  </conditionalFormatting>
  <conditionalFormatting sqref="J18">
    <cfRule type="expression" dxfId="1917" priority="575">
      <formula>$L18&gt;0.15</formula>
    </cfRule>
    <cfRule type="expression" dxfId="1916" priority="576">
      <formula>AND($L18&gt;0.08,$L18&lt;0.15)</formula>
    </cfRule>
  </conditionalFormatting>
  <conditionalFormatting sqref="I18">
    <cfRule type="expression" dxfId="1915" priority="573">
      <formula>$L18&gt;0.15</formula>
    </cfRule>
    <cfRule type="expression" dxfId="1914" priority="574">
      <formula>AND($L18&gt;0.08,$L18&lt;0.15)</formula>
    </cfRule>
  </conditionalFormatting>
  <conditionalFormatting sqref="D57:F57">
    <cfRule type="expression" dxfId="1913" priority="565">
      <formula>$L21&gt;0.15</formula>
    </cfRule>
    <cfRule type="expression" dxfId="1912" priority="566">
      <formula>AND($L21&gt;0.08,$L21&lt;0.15)</formula>
    </cfRule>
  </conditionalFormatting>
  <conditionalFormatting sqref="D57:F57">
    <cfRule type="expression" dxfId="1911" priority="563">
      <formula>$L21&gt;0.15</formula>
    </cfRule>
    <cfRule type="expression" dxfId="1910" priority="564">
      <formula>AND($L21&gt;0.08,$L21&lt;0.15)</formula>
    </cfRule>
  </conditionalFormatting>
  <conditionalFormatting sqref="G57:H57">
    <cfRule type="expression" dxfId="1909" priority="561">
      <formula>$L21&gt;0.15</formula>
    </cfRule>
    <cfRule type="expression" dxfId="1908" priority="562">
      <formula>AND($L21&gt;0.08,$L21&lt;0.15)</formula>
    </cfRule>
  </conditionalFormatting>
  <conditionalFormatting sqref="I49:I53">
    <cfRule type="expression" dxfId="1907" priority="559">
      <formula>$L49&gt;0.15</formula>
    </cfRule>
    <cfRule type="expression" dxfId="1906" priority="560">
      <formula>AND($L49&gt;0.08,$L49&lt;0.15)</formula>
    </cfRule>
  </conditionalFormatting>
  <conditionalFormatting sqref="I59:I60">
    <cfRule type="expression" dxfId="1905" priority="557">
      <formula>$L59&gt;0.15</formula>
    </cfRule>
    <cfRule type="expression" dxfId="1904" priority="558">
      <formula>AND($L59&gt;0.08,$L59&lt;0.15)</formula>
    </cfRule>
  </conditionalFormatting>
  <conditionalFormatting sqref="I54:I58">
    <cfRule type="expression" dxfId="1903" priority="555">
      <formula>$L54&gt;0.15</formula>
    </cfRule>
    <cfRule type="expression" dxfId="1902" priority="556">
      <formula>AND($L54&gt;0.08,$L54&lt;0.15)</formula>
    </cfRule>
  </conditionalFormatting>
  <conditionalFormatting sqref="Y7:Y8">
    <cfRule type="expression" dxfId="1901" priority="553">
      <formula>$L7&gt;0.15</formula>
    </cfRule>
    <cfRule type="expression" dxfId="1900" priority="554">
      <formula>AND($L7&gt;0.08,$L7&lt;0.15)</formula>
    </cfRule>
  </conditionalFormatting>
  <conditionalFormatting sqref="Y7:Y8">
    <cfRule type="expression" dxfId="1899" priority="551">
      <formula>$L7&gt;0.15</formula>
    </cfRule>
    <cfRule type="expression" dxfId="1898" priority="552">
      <formula>AND($L7&gt;0.08,$L7&lt;0.15)</formula>
    </cfRule>
  </conditionalFormatting>
  <conditionalFormatting sqref="Y7:Y25">
    <cfRule type="expression" dxfId="1897" priority="545">
      <formula>$L7&gt;0.15</formula>
    </cfRule>
    <cfRule type="expression" dxfId="1896" priority="546">
      <formula>AND($L7&gt;0.08,$L7&lt;0.15)</formula>
    </cfRule>
  </conditionalFormatting>
  <conditionalFormatting sqref="Y9:Y12">
    <cfRule type="expression" dxfId="1895" priority="543">
      <formula>$L9&gt;0.15</formula>
    </cfRule>
    <cfRule type="expression" dxfId="1894" priority="544">
      <formula>AND($L9&gt;0.08,$L9&lt;0.15)</formula>
    </cfRule>
  </conditionalFormatting>
  <conditionalFormatting sqref="Y26:Y27">
    <cfRule type="expression" dxfId="1893" priority="537">
      <formula>$L26&gt;0.15</formula>
    </cfRule>
    <cfRule type="expression" dxfId="1892" priority="538">
      <formula>AND($L26&gt;0.08,$L26&lt;0.15)</formula>
    </cfRule>
  </conditionalFormatting>
  <conditionalFormatting sqref="Y26:Y27">
    <cfRule type="expression" dxfId="1891" priority="535">
      <formula>$L26&gt;0.15</formula>
    </cfRule>
    <cfRule type="expression" dxfId="1890" priority="536">
      <formula>AND($L26&gt;0.08,$L26&lt;0.15)</formula>
    </cfRule>
  </conditionalFormatting>
  <conditionalFormatting sqref="Y28:Y29">
    <cfRule type="expression" dxfId="1889" priority="529">
      <formula>$L28&gt;0.15</formula>
    </cfRule>
    <cfRule type="expression" dxfId="1888" priority="530">
      <formula>AND($L28&gt;0.08,$L28&lt;0.15)</formula>
    </cfRule>
  </conditionalFormatting>
  <conditionalFormatting sqref="Y28:Y29">
    <cfRule type="expression" dxfId="1887" priority="527">
      <formula>$L28&gt;0.15</formula>
    </cfRule>
    <cfRule type="expression" dxfId="1886" priority="528">
      <formula>AND($L28&gt;0.08,$L28&lt;0.15)</formula>
    </cfRule>
  </conditionalFormatting>
  <conditionalFormatting sqref="Y30 Y34:Y46">
    <cfRule type="expression" dxfId="1885" priority="521">
      <formula>$L30&gt;0.15</formula>
    </cfRule>
    <cfRule type="expression" dxfId="1884" priority="522">
      <formula>AND($L30&gt;0.08,$L30&lt;0.15)</formula>
    </cfRule>
  </conditionalFormatting>
  <conditionalFormatting sqref="Y30:Y33">
    <cfRule type="expression" dxfId="1883" priority="519">
      <formula>$L30&gt;0.15</formula>
    </cfRule>
    <cfRule type="expression" dxfId="1882" priority="520">
      <formula>AND($L30&gt;0.08,$L30&lt;0.15)</formula>
    </cfRule>
  </conditionalFormatting>
  <conditionalFormatting sqref="Z7:Z8">
    <cfRule type="expression" dxfId="1881" priority="513">
      <formula>$L7&gt;0.15</formula>
    </cfRule>
    <cfRule type="expression" dxfId="1880" priority="514">
      <formula>AND($L7&gt;0.08,$L7&lt;0.15)</formula>
    </cfRule>
  </conditionalFormatting>
  <conditionalFormatting sqref="Z7:Z8">
    <cfRule type="expression" dxfId="1879" priority="511">
      <formula>$L7&gt;0.15</formula>
    </cfRule>
    <cfRule type="expression" dxfId="1878" priority="512">
      <formula>AND($L7&gt;0.08,$L7&lt;0.15)</formula>
    </cfRule>
  </conditionalFormatting>
  <conditionalFormatting sqref="AA7">
    <cfRule type="expression" dxfId="1877" priority="509">
      <formula>$L7&gt;0.15</formula>
    </cfRule>
    <cfRule type="expression" dxfId="1876" priority="510">
      <formula>AND($L7&gt;0.08,$L7&lt;0.15)</formula>
    </cfRule>
  </conditionalFormatting>
  <conditionalFormatting sqref="AA7:AA8">
    <cfRule type="expression" dxfId="1875" priority="507">
      <formula>$L7&gt;0.15</formula>
    </cfRule>
    <cfRule type="expression" dxfId="1874" priority="508">
      <formula>AND($L7&gt;0.08,$L7&lt;0.15)</formula>
    </cfRule>
  </conditionalFormatting>
  <conditionalFormatting sqref="Z7:Z25">
    <cfRule type="expression" dxfId="1873" priority="505">
      <formula>$L7&gt;0.15</formula>
    </cfRule>
    <cfRule type="expression" dxfId="1872" priority="506">
      <formula>AND($L7&gt;0.08,$L7&lt;0.15)</formula>
    </cfRule>
  </conditionalFormatting>
  <conditionalFormatting sqref="Z9:Z12">
    <cfRule type="expression" dxfId="1871" priority="503">
      <formula>$L9&gt;0.15</formula>
    </cfRule>
    <cfRule type="expression" dxfId="1870" priority="504">
      <formula>AND($L9&gt;0.08,$L9&lt;0.15)</formula>
    </cfRule>
  </conditionalFormatting>
  <conditionalFormatting sqref="AA7:AA25">
    <cfRule type="expression" dxfId="1869" priority="501">
      <formula>$L7&gt;0.15</formula>
    </cfRule>
    <cfRule type="expression" dxfId="1868" priority="502">
      <formula>AND($L7&gt;0.08,$L7&lt;0.15)</formula>
    </cfRule>
  </conditionalFormatting>
  <conditionalFormatting sqref="AA9:AA12">
    <cfRule type="expression" dxfId="1867" priority="499">
      <formula>$L9&gt;0.15</formula>
    </cfRule>
    <cfRule type="expression" dxfId="1866" priority="500">
      <formula>AND($L9&gt;0.08,$L9&lt;0.15)</formula>
    </cfRule>
  </conditionalFormatting>
  <conditionalFormatting sqref="Z26:Z27">
    <cfRule type="expression" dxfId="1865" priority="497">
      <formula>$L26&gt;0.15</formula>
    </cfRule>
    <cfRule type="expression" dxfId="1864" priority="498">
      <formula>AND($L26&gt;0.08,$L26&lt;0.15)</formula>
    </cfRule>
  </conditionalFormatting>
  <conditionalFormatting sqref="Z26:Z27">
    <cfRule type="expression" dxfId="1863" priority="495">
      <formula>$L26&gt;0.15</formula>
    </cfRule>
    <cfRule type="expression" dxfId="1862" priority="496">
      <formula>AND($L26&gt;0.08,$L26&lt;0.15)</formula>
    </cfRule>
  </conditionalFormatting>
  <conditionalFormatting sqref="AA26">
    <cfRule type="expression" dxfId="1861" priority="493">
      <formula>$L26&gt;0.15</formula>
    </cfRule>
    <cfRule type="expression" dxfId="1860" priority="494">
      <formula>AND($L26&gt;0.08,$L26&lt;0.15)</formula>
    </cfRule>
  </conditionalFormatting>
  <conditionalFormatting sqref="AA26:AA27">
    <cfRule type="expression" dxfId="1859" priority="491">
      <formula>$L26&gt;0.15</formula>
    </cfRule>
    <cfRule type="expression" dxfId="1858" priority="492">
      <formula>AND($L26&gt;0.08,$L26&lt;0.15)</formula>
    </cfRule>
  </conditionalFormatting>
  <conditionalFormatting sqref="Z28:Z29">
    <cfRule type="expression" dxfId="1857" priority="489">
      <formula>$L28&gt;0.15</formula>
    </cfRule>
    <cfRule type="expression" dxfId="1856" priority="490">
      <formula>AND($L28&gt;0.08,$L28&lt;0.15)</formula>
    </cfRule>
  </conditionalFormatting>
  <conditionalFormatting sqref="Z28:Z29">
    <cfRule type="expression" dxfId="1855" priority="487">
      <formula>$L28&gt;0.15</formula>
    </cfRule>
    <cfRule type="expression" dxfId="1854" priority="488">
      <formula>AND($L28&gt;0.08,$L28&lt;0.15)</formula>
    </cfRule>
  </conditionalFormatting>
  <conditionalFormatting sqref="AA28">
    <cfRule type="expression" dxfId="1853" priority="485">
      <formula>$L28&gt;0.15</formula>
    </cfRule>
    <cfRule type="expression" dxfId="1852" priority="486">
      <formula>AND($L28&gt;0.08,$L28&lt;0.15)</formula>
    </cfRule>
  </conditionalFormatting>
  <conditionalFormatting sqref="AA28:AA29">
    <cfRule type="expression" dxfId="1851" priority="483">
      <formula>$L28&gt;0.15</formula>
    </cfRule>
    <cfRule type="expression" dxfId="1850" priority="484">
      <formula>AND($L28&gt;0.08,$L28&lt;0.15)</formula>
    </cfRule>
  </conditionalFormatting>
  <conditionalFormatting sqref="Z30 Z34:Z46">
    <cfRule type="expression" dxfId="1849" priority="481">
      <formula>$L30&gt;0.15</formula>
    </cfRule>
    <cfRule type="expression" dxfId="1848" priority="482">
      <formula>AND($L30&gt;0.08,$L30&lt;0.15)</formula>
    </cfRule>
  </conditionalFormatting>
  <conditionalFormatting sqref="Z30:Z33">
    <cfRule type="expression" dxfId="1847" priority="479">
      <formula>$L30&gt;0.15</formula>
    </cfRule>
    <cfRule type="expression" dxfId="1846" priority="480">
      <formula>AND($L30&gt;0.08,$L30&lt;0.15)</formula>
    </cfRule>
  </conditionalFormatting>
  <conditionalFormatting sqref="AA30 AA34:AA46">
    <cfRule type="expression" dxfId="1845" priority="477">
      <formula>$L30&gt;0.15</formula>
    </cfRule>
    <cfRule type="expression" dxfId="1844" priority="478">
      <formula>AND($L30&gt;0.08,$L30&lt;0.15)</formula>
    </cfRule>
  </conditionalFormatting>
  <conditionalFormatting sqref="AA30:AA33">
    <cfRule type="expression" dxfId="1843" priority="475">
      <formula>$L30&gt;0.15</formula>
    </cfRule>
    <cfRule type="expression" dxfId="1842" priority="476">
      <formula>AND($L30&gt;0.08,$L30&lt;0.15)</formula>
    </cfRule>
  </conditionalFormatting>
  <conditionalFormatting sqref="AB7:AB21">
    <cfRule type="expression" dxfId="1841" priority="473">
      <formula>$L7&gt;0.15</formula>
    </cfRule>
    <cfRule type="expression" dxfId="1840" priority="474">
      <formula>AND($L7&gt;0.08,$L7&lt;0.15)</formula>
    </cfRule>
  </conditionalFormatting>
  <conditionalFormatting sqref="AB7:AB8">
    <cfRule type="expression" dxfId="1839" priority="471">
      <formula>$L7&gt;0.15</formula>
    </cfRule>
    <cfRule type="expression" dxfId="1838" priority="472">
      <formula>AND($L7&gt;0.08,$L7&lt;0.15)</formula>
    </cfRule>
  </conditionalFormatting>
  <conditionalFormatting sqref="AB24:AB29">
    <cfRule type="expression" dxfId="1837" priority="469">
      <formula>$L24&gt;0.15</formula>
    </cfRule>
    <cfRule type="expression" dxfId="1836" priority="470">
      <formula>AND($L24&gt;0.08,$L24&lt;0.15)</formula>
    </cfRule>
  </conditionalFormatting>
  <conditionalFormatting sqref="AB22:AB23">
    <cfRule type="expression" dxfId="1835" priority="467">
      <formula>$L22&gt;0.15</formula>
    </cfRule>
    <cfRule type="expression" dxfId="1834" priority="468">
      <formula>AND($L22&gt;0.08,$L22&lt;0.15)</formula>
    </cfRule>
  </conditionalFormatting>
  <conditionalFormatting sqref="AB30:AB31">
    <cfRule type="expression" dxfId="1833" priority="463">
      <formula>$L30&gt;0.15</formula>
    </cfRule>
    <cfRule type="expression" dxfId="1832" priority="464">
      <formula>AND($L30&gt;0.08,$L30&lt;0.15)</formula>
    </cfRule>
  </conditionalFormatting>
  <conditionalFormatting sqref="AB34:AB46">
    <cfRule type="expression" dxfId="1831" priority="461">
      <formula>$L34&gt;0.15</formula>
    </cfRule>
    <cfRule type="expression" dxfId="1830" priority="462">
      <formula>AND($L34&gt;0.08,$L34&lt;0.15)</formula>
    </cfRule>
  </conditionalFormatting>
  <conditionalFormatting sqref="AB32:AB33">
    <cfRule type="expression" dxfId="1829" priority="459">
      <formula>$L32&gt;0.15</formula>
    </cfRule>
    <cfRule type="expression" dxfId="1828" priority="460">
      <formula>AND($L32&gt;0.08,$L32&lt;0.15)</formula>
    </cfRule>
  </conditionalFormatting>
  <conditionalFormatting sqref="D14:H14">
    <cfRule type="expression" dxfId="1827" priority="453">
      <formula>$L14&gt;0.15</formula>
    </cfRule>
    <cfRule type="expression" dxfId="1826" priority="454">
      <formula>AND($L14&gt;0.08,$L14&lt;0.15)</formula>
    </cfRule>
  </conditionalFormatting>
  <conditionalFormatting sqref="I15:I17">
    <cfRule type="expression" dxfId="1825" priority="411">
      <formula>$L15&gt;0.15</formula>
    </cfRule>
    <cfRule type="expression" dxfId="1824" priority="412">
      <formula>AND($L15&gt;0.08,$L15&lt;0.15)</formula>
    </cfRule>
  </conditionalFormatting>
  <conditionalFormatting sqref="J12">
    <cfRule type="expression" dxfId="1823" priority="403">
      <formula>$L12&gt;0.15</formula>
    </cfRule>
    <cfRule type="expression" dxfId="1822" priority="404">
      <formula>AND($L12&gt;0.08,$L12&lt;0.15)</formula>
    </cfRule>
  </conditionalFormatting>
  <conditionalFormatting sqref="I12">
    <cfRule type="expression" dxfId="1821" priority="401">
      <formula>$L12&gt;0.15</formula>
    </cfRule>
    <cfRule type="expression" dxfId="1820" priority="402">
      <formula>AND($L12&gt;0.08,$L12&lt;0.15)</formula>
    </cfRule>
  </conditionalFormatting>
  <conditionalFormatting sqref="AB16:AB17">
    <cfRule type="expression" dxfId="1819" priority="399">
      <formula>$L16&gt;0.15</formula>
    </cfRule>
    <cfRule type="expression" dxfId="1818" priority="400">
      <formula>AND($L16&gt;0.08,$L16&lt;0.15)</formula>
    </cfRule>
  </conditionalFormatting>
  <conditionalFormatting sqref="D12:F12">
    <cfRule type="expression" dxfId="1817" priority="387">
      <formula>$L12&gt;0.15</formula>
    </cfRule>
    <cfRule type="expression" dxfId="1816" priority="388">
      <formula>AND($L12&gt;0.08,$L12&lt;0.15)</formula>
    </cfRule>
  </conditionalFormatting>
  <conditionalFormatting sqref="D12:F12">
    <cfRule type="expression" dxfId="1815" priority="385">
      <formula>$L12&gt;0.15</formula>
    </cfRule>
    <cfRule type="expression" dxfId="1814" priority="386">
      <formula>AND($L12&gt;0.08,$L12&lt;0.15)</formula>
    </cfRule>
  </conditionalFormatting>
  <conditionalFormatting sqref="G12:H12">
    <cfRule type="expression" dxfId="1813" priority="383">
      <formula>$L12&gt;0.15</formula>
    </cfRule>
    <cfRule type="expression" dxfId="1812" priority="384">
      <formula>AND($L12&gt;0.08,$L12&lt;0.15)</formula>
    </cfRule>
  </conditionalFormatting>
  <conditionalFormatting sqref="D14 F14">
    <cfRule type="expression" dxfId="1811" priority="379">
      <formula>$L14&gt;0.15</formula>
    </cfRule>
    <cfRule type="expression" dxfId="1810" priority="380">
      <formula>AND($L14&gt;0.08,$L14&lt;0.15)</formula>
    </cfRule>
  </conditionalFormatting>
  <conditionalFormatting sqref="D14 F14">
    <cfRule type="expression" dxfId="1809" priority="377">
      <formula>$L14&gt;0.15</formula>
    </cfRule>
    <cfRule type="expression" dxfId="1808" priority="378">
      <formula>AND($L14&gt;0.08,$L14&lt;0.15)</formula>
    </cfRule>
  </conditionalFormatting>
  <conditionalFormatting sqref="G14:H14">
    <cfRule type="expression" dxfId="1807" priority="375">
      <formula>$L14&gt;0.15</formula>
    </cfRule>
    <cfRule type="expression" dxfId="1806" priority="376">
      <formula>AND($L14&gt;0.08,$L14&lt;0.15)</formula>
    </cfRule>
  </conditionalFormatting>
  <conditionalFormatting sqref="E14">
    <cfRule type="expression" dxfId="1805" priority="373">
      <formula>$L14&gt;0.15</formula>
    </cfRule>
    <cfRule type="expression" dxfId="1804" priority="374">
      <formula>AND($L14&gt;0.08,$L14&lt;0.15)</formula>
    </cfRule>
  </conditionalFormatting>
  <conditionalFormatting sqref="D16:F16">
    <cfRule type="expression" dxfId="1803" priority="363">
      <formula>$L16&gt;0.15</formula>
    </cfRule>
    <cfRule type="expression" dxfId="1802" priority="364">
      <formula>AND($L16&gt;0.08,$L16&lt;0.15)</formula>
    </cfRule>
  </conditionalFormatting>
  <conditionalFormatting sqref="D16:F16">
    <cfRule type="expression" dxfId="1801" priority="361">
      <formula>$L16&gt;0.15</formula>
    </cfRule>
    <cfRule type="expression" dxfId="1800" priority="362">
      <formula>AND($L16&gt;0.08,$L16&lt;0.15)</formula>
    </cfRule>
  </conditionalFormatting>
  <conditionalFormatting sqref="G16:H16">
    <cfRule type="expression" dxfId="1799" priority="359">
      <formula>$L16&gt;0.15</formula>
    </cfRule>
    <cfRule type="expression" dxfId="1798" priority="360">
      <formula>AND($L16&gt;0.08,$L16&lt;0.15)</formula>
    </cfRule>
  </conditionalFormatting>
  <conditionalFormatting sqref="D21:F21">
    <cfRule type="expression" dxfId="1797" priority="333">
      <formula>$L21&gt;0.15</formula>
    </cfRule>
    <cfRule type="expression" dxfId="1796" priority="334">
      <formula>AND($L21&gt;0.08,$L21&lt;0.15)</formula>
    </cfRule>
  </conditionalFormatting>
  <conditionalFormatting sqref="D21:F21">
    <cfRule type="expression" dxfId="1795" priority="331">
      <formula>$L21&gt;0.15</formula>
    </cfRule>
    <cfRule type="expression" dxfId="1794" priority="332">
      <formula>AND($L21&gt;0.08,$L21&lt;0.15)</formula>
    </cfRule>
  </conditionalFormatting>
  <conditionalFormatting sqref="G21:H21">
    <cfRule type="expression" dxfId="1793" priority="329">
      <formula>$L21&gt;0.15</formula>
    </cfRule>
    <cfRule type="expression" dxfId="1792" priority="330">
      <formula>AND($L21&gt;0.08,$L21&lt;0.15)</formula>
    </cfRule>
  </conditionalFormatting>
  <conditionalFormatting sqref="D21:H21">
    <cfRule type="expression" dxfId="1791" priority="327">
      <formula>$L21&gt;0.15</formula>
    </cfRule>
    <cfRule type="expression" dxfId="1790" priority="328">
      <formula>AND($L21&gt;0.08,$L21&lt;0.15)</formula>
    </cfRule>
  </conditionalFormatting>
  <conditionalFormatting sqref="D23:H23">
    <cfRule type="expression" dxfId="1789" priority="321">
      <formula>$L23&gt;0.15</formula>
    </cfRule>
    <cfRule type="expression" dxfId="1788" priority="322">
      <formula>AND($L23&gt;0.08,$L23&lt;0.15)</formula>
    </cfRule>
  </conditionalFormatting>
  <conditionalFormatting sqref="E25:H25">
    <cfRule type="expression" dxfId="1787" priority="319">
      <formula>$L25&gt;0.15</formula>
    </cfRule>
    <cfRule type="expression" dxfId="1786" priority="320">
      <formula>AND($L25&gt;0.08,$L25&lt;0.15)</formula>
    </cfRule>
  </conditionalFormatting>
  <conditionalFormatting sqref="D25">
    <cfRule type="expression" dxfId="1785" priority="317">
      <formula>$L25&gt;0.15</formula>
    </cfRule>
    <cfRule type="expression" dxfId="1784" priority="318">
      <formula>AND($L25&gt;0.08,$L25&lt;0.15)</formula>
    </cfRule>
  </conditionalFormatting>
  <conditionalFormatting sqref="E26:H26">
    <cfRule type="expression" dxfId="1783" priority="315">
      <formula>$L26&gt;0.15</formula>
    </cfRule>
    <cfRule type="expression" dxfId="1782" priority="316">
      <formula>AND($L26&gt;0.08,$L26&lt;0.15)</formula>
    </cfRule>
  </conditionalFormatting>
  <conditionalFormatting sqref="D26">
    <cfRule type="expression" dxfId="1781" priority="313">
      <formula>$L26&gt;0.15</formula>
    </cfRule>
    <cfRule type="expression" dxfId="1780" priority="314">
      <formula>AND($L26&gt;0.08,$L26&lt;0.15)</formula>
    </cfRule>
  </conditionalFormatting>
  <conditionalFormatting sqref="D30:F30">
    <cfRule type="expression" dxfId="1779" priority="293">
      <formula>$L30&gt;0.15</formula>
    </cfRule>
    <cfRule type="expression" dxfId="1778" priority="294">
      <formula>AND($L30&gt;0.08,$L30&lt;0.15)</formula>
    </cfRule>
  </conditionalFormatting>
  <conditionalFormatting sqref="D30:F30">
    <cfRule type="expression" dxfId="1777" priority="291">
      <formula>$L30&gt;0.15</formula>
    </cfRule>
    <cfRule type="expression" dxfId="1776" priority="292">
      <formula>AND($L30&gt;0.08,$L30&lt;0.15)</formula>
    </cfRule>
  </conditionalFormatting>
  <conditionalFormatting sqref="G30:H30">
    <cfRule type="expression" dxfId="1775" priority="289">
      <formula>$L30&gt;0.15</formula>
    </cfRule>
    <cfRule type="expression" dxfId="1774" priority="290">
      <formula>AND($L30&gt;0.08,$L30&lt;0.15)</formula>
    </cfRule>
  </conditionalFormatting>
  <conditionalFormatting sqref="G30:H30">
    <cfRule type="expression" dxfId="1773" priority="287">
      <formula>$L30&gt;0.15</formula>
    </cfRule>
    <cfRule type="expression" dxfId="1772" priority="288">
      <formula>AND($L30&gt;0.08,$L30&lt;0.15)</formula>
    </cfRule>
  </conditionalFormatting>
  <conditionalFormatting sqref="AB50:AB52">
    <cfRule type="expression" dxfId="1771" priority="285">
      <formula>$L50&gt;0.15</formula>
    </cfRule>
    <cfRule type="expression" dxfId="1770" priority="286">
      <formula>AND($L50&gt;0.08,$L50&lt;0.15)</formula>
    </cfRule>
  </conditionalFormatting>
  <conditionalFormatting sqref="AB49">
    <cfRule type="expression" dxfId="1769" priority="283">
      <formula>$L49&gt;0.15</formula>
    </cfRule>
    <cfRule type="expression" dxfId="1768" priority="284">
      <formula>AND($L49&gt;0.08,$L49&lt;0.15)</formula>
    </cfRule>
  </conditionalFormatting>
  <conditionalFormatting sqref="D33 F33">
    <cfRule type="expression" dxfId="1767" priority="257">
      <formula>$L33&gt;0.15</formula>
    </cfRule>
    <cfRule type="expression" dxfId="1766" priority="258">
      <formula>AND($L33&gt;0.08,$L33&lt;0.15)</formula>
    </cfRule>
  </conditionalFormatting>
  <conditionalFormatting sqref="D33 F33">
    <cfRule type="expression" dxfId="1765" priority="255">
      <formula>$L33&gt;0.15</formula>
    </cfRule>
    <cfRule type="expression" dxfId="1764" priority="256">
      <formula>AND($L33&gt;0.08,$L33&lt;0.15)</formula>
    </cfRule>
  </conditionalFormatting>
  <conditionalFormatting sqref="G33:H33">
    <cfRule type="expression" dxfId="1763" priority="253">
      <formula>$L33&gt;0.15</formula>
    </cfRule>
    <cfRule type="expression" dxfId="1762" priority="254">
      <formula>AND($L33&gt;0.08,$L33&lt;0.15)</formula>
    </cfRule>
  </conditionalFormatting>
  <conditionalFormatting sqref="D33 F33:H33">
    <cfRule type="expression" dxfId="1761" priority="251">
      <formula>$L33&gt;0.15</formula>
    </cfRule>
    <cfRule type="expression" dxfId="1760" priority="252">
      <formula>AND($L33&gt;0.08,$L33&lt;0.15)</formula>
    </cfRule>
  </conditionalFormatting>
  <conditionalFormatting sqref="D33 F33">
    <cfRule type="expression" dxfId="1759" priority="239">
      <formula>$L33&gt;0.15</formula>
    </cfRule>
    <cfRule type="expression" dxfId="1758" priority="240">
      <formula>AND($L33&gt;0.08,$L33&lt;0.15)</formula>
    </cfRule>
  </conditionalFormatting>
  <conditionalFormatting sqref="D7:F7">
    <cfRule type="expression" dxfId="1757" priority="225">
      <formula>$L7&gt;0.15</formula>
    </cfRule>
    <cfRule type="expression" dxfId="1756" priority="226">
      <formula>AND($L7&gt;0.08,$L7&lt;0.15)</formula>
    </cfRule>
  </conditionalFormatting>
  <conditionalFormatting sqref="D7:F7">
    <cfRule type="expression" dxfId="1755" priority="223">
      <formula>$L7&gt;0.15</formula>
    </cfRule>
    <cfRule type="expression" dxfId="1754" priority="224">
      <formula>AND($L7&gt;0.08,$L7&lt;0.15)</formula>
    </cfRule>
  </conditionalFormatting>
  <conditionalFormatting sqref="G7:H7">
    <cfRule type="expression" dxfId="1753" priority="221">
      <formula>$L7&gt;0.15</formula>
    </cfRule>
    <cfRule type="expression" dxfId="1752" priority="222">
      <formula>AND($L7&gt;0.08,$L7&lt;0.15)</formula>
    </cfRule>
  </conditionalFormatting>
  <conditionalFormatting sqref="E7:H7">
    <cfRule type="expression" dxfId="1751" priority="219">
      <formula>$L7&gt;0.15</formula>
    </cfRule>
    <cfRule type="expression" dxfId="1750" priority="220">
      <formula>AND($L7&gt;0.08,$L7&lt;0.15)</formula>
    </cfRule>
  </conditionalFormatting>
  <conditionalFormatting sqref="D7">
    <cfRule type="expression" dxfId="1749" priority="217">
      <formula>$L7&gt;0.15</formula>
    </cfRule>
    <cfRule type="expression" dxfId="1748" priority="218">
      <formula>AND($L7&gt;0.08,$L7&lt;0.15)</formula>
    </cfRule>
  </conditionalFormatting>
  <conditionalFormatting sqref="D8:F8">
    <cfRule type="expression" dxfId="1747" priority="215">
      <formula>$L8&gt;0.15</formula>
    </cfRule>
    <cfRule type="expression" dxfId="1746" priority="216">
      <formula>AND($L8&gt;0.08,$L8&lt;0.15)</formula>
    </cfRule>
  </conditionalFormatting>
  <conditionalFormatting sqref="D8:F8">
    <cfRule type="expression" dxfId="1745" priority="213">
      <formula>$L8&gt;0.15</formula>
    </cfRule>
    <cfRule type="expression" dxfId="1744" priority="214">
      <formula>AND($L8&gt;0.08,$L8&lt;0.15)</formula>
    </cfRule>
  </conditionalFormatting>
  <conditionalFormatting sqref="G8:H8">
    <cfRule type="expression" dxfId="1743" priority="211">
      <formula>$L8&gt;0.15</formula>
    </cfRule>
    <cfRule type="expression" dxfId="1742" priority="212">
      <formula>AND($L8&gt;0.08,$L8&lt;0.15)</formula>
    </cfRule>
  </conditionalFormatting>
  <conditionalFormatting sqref="D8:F8">
    <cfRule type="expression" dxfId="1741" priority="209">
      <formula>$L8&gt;0.15</formula>
    </cfRule>
    <cfRule type="expression" dxfId="1740" priority="210">
      <formula>AND($L8&gt;0.08,$L8&lt;0.15)</formula>
    </cfRule>
  </conditionalFormatting>
  <conditionalFormatting sqref="D8:F8">
    <cfRule type="expression" dxfId="1739" priority="207">
      <formula>$L8&gt;0.15</formula>
    </cfRule>
    <cfRule type="expression" dxfId="1738" priority="208">
      <formula>AND($L8&gt;0.08,$L8&lt;0.15)</formula>
    </cfRule>
  </conditionalFormatting>
  <conditionalFormatting sqref="G8:H8">
    <cfRule type="expression" dxfId="1737" priority="205">
      <formula>$L8&gt;0.15</formula>
    </cfRule>
    <cfRule type="expression" dxfId="1736" priority="206">
      <formula>AND($L8&gt;0.08,$L8&lt;0.15)</formula>
    </cfRule>
  </conditionalFormatting>
  <conditionalFormatting sqref="D9:F9">
    <cfRule type="expression" dxfId="1735" priority="203">
      <formula>$L9&gt;0.15</formula>
    </cfRule>
    <cfRule type="expression" dxfId="1734" priority="204">
      <formula>AND($L9&gt;0.08,$L9&lt;0.15)</formula>
    </cfRule>
  </conditionalFormatting>
  <conditionalFormatting sqref="D9:F9">
    <cfRule type="expression" dxfId="1733" priority="201">
      <formula>$L9&gt;0.15</formula>
    </cfRule>
    <cfRule type="expression" dxfId="1732" priority="202">
      <formula>AND($L9&gt;0.08,$L9&lt;0.15)</formula>
    </cfRule>
  </conditionalFormatting>
  <conditionalFormatting sqref="G9:H9">
    <cfRule type="expression" dxfId="1731" priority="199">
      <formula>$L9&gt;0.15</formula>
    </cfRule>
    <cfRule type="expression" dxfId="1730" priority="200">
      <formula>AND($L9&gt;0.08,$L9&lt;0.15)</formula>
    </cfRule>
  </conditionalFormatting>
  <conditionalFormatting sqref="D10:F10">
    <cfRule type="expression" dxfId="1729" priority="197">
      <formula>$L10&gt;0.15</formula>
    </cfRule>
    <cfRule type="expression" dxfId="1728" priority="198">
      <formula>AND($L10&gt;0.08,$L10&lt;0.15)</formula>
    </cfRule>
  </conditionalFormatting>
  <conditionalFormatting sqref="D10:F10">
    <cfRule type="expression" dxfId="1727" priority="195">
      <formula>$L10&gt;0.15</formula>
    </cfRule>
    <cfRule type="expression" dxfId="1726" priority="196">
      <formula>AND($L10&gt;0.08,$L10&lt;0.15)</formula>
    </cfRule>
  </conditionalFormatting>
  <conditionalFormatting sqref="G10:H10">
    <cfRule type="expression" dxfId="1725" priority="193">
      <formula>$L10&gt;0.15</formula>
    </cfRule>
    <cfRule type="expression" dxfId="1724" priority="194">
      <formula>AND($L10&gt;0.08,$L10&lt;0.15)</formula>
    </cfRule>
  </conditionalFormatting>
  <conditionalFormatting sqref="D11:H11">
    <cfRule type="expression" dxfId="1723" priority="191">
      <formula>$L10&gt;0.15</formula>
    </cfRule>
    <cfRule type="expression" dxfId="1722" priority="192">
      <formula>AND($L10&gt;0.08,$L10&lt;0.15)</formula>
    </cfRule>
  </conditionalFormatting>
  <conditionalFormatting sqref="D11:F11">
    <cfRule type="expression" dxfId="1721" priority="189">
      <formula>$L11&gt;0.15</formula>
    </cfRule>
    <cfRule type="expression" dxfId="1720" priority="190">
      <formula>AND($L11&gt;0.08,$L11&lt;0.15)</formula>
    </cfRule>
  </conditionalFormatting>
  <conditionalFormatting sqref="D11:F11">
    <cfRule type="expression" dxfId="1719" priority="187">
      <formula>$L11&gt;0.15</formula>
    </cfRule>
    <cfRule type="expression" dxfId="1718" priority="188">
      <formula>AND($L11&gt;0.08,$L11&lt;0.15)</formula>
    </cfRule>
  </conditionalFormatting>
  <conditionalFormatting sqref="D13:F13">
    <cfRule type="expression" dxfId="1717" priority="185">
      <formula>$L13&gt;0.15</formula>
    </cfRule>
    <cfRule type="expression" dxfId="1716" priority="186">
      <formula>AND($L13&gt;0.08,$L13&lt;0.15)</formula>
    </cfRule>
  </conditionalFormatting>
  <conditionalFormatting sqref="D13:F13">
    <cfRule type="expression" dxfId="1715" priority="183">
      <formula>$L13&gt;0.15</formula>
    </cfRule>
    <cfRule type="expression" dxfId="1714" priority="184">
      <formula>AND($L13&gt;0.08,$L13&lt;0.15)</formula>
    </cfRule>
  </conditionalFormatting>
  <conditionalFormatting sqref="G13:H13">
    <cfRule type="expression" dxfId="1713" priority="181">
      <formula>$L13&gt;0.15</formula>
    </cfRule>
    <cfRule type="expression" dxfId="1712" priority="182">
      <formula>AND($L13&gt;0.08,$L13&lt;0.15)</formula>
    </cfRule>
  </conditionalFormatting>
  <conditionalFormatting sqref="D13:F13">
    <cfRule type="expression" dxfId="1711" priority="179">
      <formula>$L13&gt;0.15</formula>
    </cfRule>
    <cfRule type="expression" dxfId="1710" priority="180">
      <formula>AND($L13&gt;0.08,$L13&lt;0.15)</formula>
    </cfRule>
  </conditionalFormatting>
  <conditionalFormatting sqref="D13:F13">
    <cfRule type="expression" dxfId="1709" priority="177">
      <formula>$L13&gt;0.15</formula>
    </cfRule>
    <cfRule type="expression" dxfId="1708" priority="178">
      <formula>AND($L13&gt;0.08,$L13&lt;0.15)</formula>
    </cfRule>
  </conditionalFormatting>
  <conditionalFormatting sqref="G13:H13">
    <cfRule type="expression" dxfId="1707" priority="175">
      <formula>$L13&gt;0.15</formula>
    </cfRule>
    <cfRule type="expression" dxfId="1706" priority="176">
      <formula>AND($L13&gt;0.08,$L13&lt;0.15)</formula>
    </cfRule>
  </conditionalFormatting>
  <conditionalFormatting sqref="D15:H15">
    <cfRule type="expression" dxfId="1705" priority="173">
      <formula>$L15&gt;0.15</formula>
    </cfRule>
    <cfRule type="expression" dxfId="1704" priority="174">
      <formula>AND($L15&gt;0.08,$L15&lt;0.15)</formula>
    </cfRule>
  </conditionalFormatting>
  <conditionalFormatting sqref="D15 F15">
    <cfRule type="expression" dxfId="1703" priority="171">
      <formula>$L15&gt;0.15</formula>
    </cfRule>
    <cfRule type="expression" dxfId="1702" priority="172">
      <formula>AND($L15&gt;0.08,$L15&lt;0.15)</formula>
    </cfRule>
  </conditionalFormatting>
  <conditionalFormatting sqref="D15 F15">
    <cfRule type="expression" dxfId="1701" priority="169">
      <formula>$L15&gt;0.15</formula>
    </cfRule>
    <cfRule type="expression" dxfId="1700" priority="170">
      <formula>AND($L15&gt;0.08,$L15&lt;0.15)</formula>
    </cfRule>
  </conditionalFormatting>
  <conditionalFormatting sqref="G15:H15">
    <cfRule type="expression" dxfId="1699" priority="167">
      <formula>$L15&gt;0.15</formula>
    </cfRule>
    <cfRule type="expression" dxfId="1698" priority="168">
      <formula>AND($L15&gt;0.08,$L15&lt;0.15)</formula>
    </cfRule>
  </conditionalFormatting>
  <conditionalFormatting sqref="E15">
    <cfRule type="expression" dxfId="1697" priority="165">
      <formula>$L15&gt;0.15</formula>
    </cfRule>
    <cfRule type="expression" dxfId="1696" priority="166">
      <formula>AND($L15&gt;0.08,$L15&lt;0.15)</formula>
    </cfRule>
  </conditionalFormatting>
  <conditionalFormatting sqref="D17:F17">
    <cfRule type="expression" dxfId="1695" priority="163">
      <formula>$L17&gt;0.15</formula>
    </cfRule>
    <cfRule type="expression" dxfId="1694" priority="164">
      <formula>AND($L17&gt;0.08,$L17&lt;0.15)</formula>
    </cfRule>
  </conditionalFormatting>
  <conditionalFormatting sqref="D17:F17">
    <cfRule type="expression" dxfId="1693" priority="161">
      <formula>$L17&gt;0.15</formula>
    </cfRule>
    <cfRule type="expression" dxfId="1692" priority="162">
      <formula>AND($L17&gt;0.08,$L17&lt;0.15)</formula>
    </cfRule>
  </conditionalFormatting>
  <conditionalFormatting sqref="G17:H17">
    <cfRule type="expression" dxfId="1691" priority="159">
      <formula>$L17&gt;0.15</formula>
    </cfRule>
    <cfRule type="expression" dxfId="1690" priority="160">
      <formula>AND($L17&gt;0.08,$L17&lt;0.15)</formula>
    </cfRule>
  </conditionalFormatting>
  <conditionalFormatting sqref="D17:F17">
    <cfRule type="expression" dxfId="1689" priority="157">
      <formula>$L17&gt;0.15</formula>
    </cfRule>
    <cfRule type="expression" dxfId="1688" priority="158">
      <formula>AND($L17&gt;0.08,$L17&lt;0.15)</formula>
    </cfRule>
  </conditionalFormatting>
  <conditionalFormatting sqref="D17:F17">
    <cfRule type="expression" dxfId="1687" priority="155">
      <formula>$L17&gt;0.15</formula>
    </cfRule>
    <cfRule type="expression" dxfId="1686" priority="156">
      <formula>AND($L17&gt;0.08,$L17&lt;0.15)</formula>
    </cfRule>
  </conditionalFormatting>
  <conditionalFormatting sqref="G17:H17">
    <cfRule type="expression" dxfId="1685" priority="153">
      <formula>$L17&gt;0.15</formula>
    </cfRule>
    <cfRule type="expression" dxfId="1684" priority="154">
      <formula>AND($L17&gt;0.08,$L17&lt;0.15)</formula>
    </cfRule>
  </conditionalFormatting>
  <conditionalFormatting sqref="D18:F18">
    <cfRule type="expression" dxfId="1683" priority="151">
      <formula>$L18&gt;0.15</formula>
    </cfRule>
    <cfRule type="expression" dxfId="1682" priority="152">
      <formula>AND($L18&gt;0.08,$L18&lt;0.15)</formula>
    </cfRule>
  </conditionalFormatting>
  <conditionalFormatting sqref="D18:F18">
    <cfRule type="expression" dxfId="1681" priority="149">
      <formula>$L18&gt;0.15</formula>
    </cfRule>
    <cfRule type="expression" dxfId="1680" priority="150">
      <formula>AND($L18&gt;0.08,$L18&lt;0.15)</formula>
    </cfRule>
  </conditionalFormatting>
  <conditionalFormatting sqref="G18:H18">
    <cfRule type="expression" dxfId="1679" priority="147">
      <formula>$L18&gt;0.15</formula>
    </cfRule>
    <cfRule type="expression" dxfId="1678" priority="148">
      <formula>AND($L18&gt;0.08,$L18&lt;0.15)</formula>
    </cfRule>
  </conditionalFormatting>
  <conditionalFormatting sqref="D19:F19">
    <cfRule type="expression" dxfId="1677" priority="145">
      <formula>$L19&gt;0.15</formula>
    </cfRule>
    <cfRule type="expression" dxfId="1676" priority="146">
      <formula>AND($L19&gt;0.08,$L19&lt;0.15)</formula>
    </cfRule>
  </conditionalFormatting>
  <conditionalFormatting sqref="D19:F19">
    <cfRule type="expression" dxfId="1675" priority="143">
      <formula>$L19&gt;0.15</formula>
    </cfRule>
    <cfRule type="expression" dxfId="1674" priority="144">
      <formula>AND($L19&gt;0.08,$L19&lt;0.15)</formula>
    </cfRule>
  </conditionalFormatting>
  <conditionalFormatting sqref="G19:H19">
    <cfRule type="expression" dxfId="1673" priority="141">
      <formula>$L19&gt;0.15</formula>
    </cfRule>
    <cfRule type="expression" dxfId="1672" priority="142">
      <formula>AND($L19&gt;0.08,$L19&lt;0.15)</formula>
    </cfRule>
  </conditionalFormatting>
  <conditionalFormatting sqref="D20:F20">
    <cfRule type="expression" dxfId="1671" priority="139">
      <formula>$L20&gt;0.15</formula>
    </cfRule>
    <cfRule type="expression" dxfId="1670" priority="140">
      <formula>AND($L20&gt;0.08,$L20&lt;0.15)</formula>
    </cfRule>
  </conditionalFormatting>
  <conditionalFormatting sqref="D20:F20">
    <cfRule type="expression" dxfId="1669" priority="137">
      <formula>$L20&gt;0.15</formula>
    </cfRule>
    <cfRule type="expression" dxfId="1668" priority="138">
      <formula>AND($L20&gt;0.08,$L20&lt;0.15)</formula>
    </cfRule>
  </conditionalFormatting>
  <conditionalFormatting sqref="G20:H20">
    <cfRule type="expression" dxfId="1667" priority="135">
      <formula>$L20&gt;0.15</formula>
    </cfRule>
    <cfRule type="expression" dxfId="1666" priority="136">
      <formula>AND($L20&gt;0.08,$L20&lt;0.15)</formula>
    </cfRule>
  </conditionalFormatting>
  <conditionalFormatting sqref="E20:H20">
    <cfRule type="expression" dxfId="1665" priority="133">
      <formula>$L20&gt;0.15</formula>
    </cfRule>
    <cfRule type="expression" dxfId="1664" priority="134">
      <formula>AND($L20&gt;0.08,$L20&lt;0.15)</formula>
    </cfRule>
  </conditionalFormatting>
  <conditionalFormatting sqref="D20">
    <cfRule type="expression" dxfId="1663" priority="131">
      <formula>$L20&gt;0.15</formula>
    </cfRule>
    <cfRule type="expression" dxfId="1662" priority="132">
      <formula>AND($L20&gt;0.08,$L20&lt;0.15)</formula>
    </cfRule>
  </conditionalFormatting>
  <conditionalFormatting sqref="D22:F22">
    <cfRule type="expression" dxfId="1661" priority="129">
      <formula>$L22&gt;0.15</formula>
    </cfRule>
    <cfRule type="expression" dxfId="1660" priority="130">
      <formula>AND($L22&gt;0.08,$L22&lt;0.15)</formula>
    </cfRule>
  </conditionalFormatting>
  <conditionalFormatting sqref="D22:F22">
    <cfRule type="expression" dxfId="1659" priority="127">
      <formula>$L22&gt;0.15</formula>
    </cfRule>
    <cfRule type="expression" dxfId="1658" priority="128">
      <formula>AND($L22&gt;0.08,$L22&lt;0.15)</formula>
    </cfRule>
  </conditionalFormatting>
  <conditionalFormatting sqref="G22:H22">
    <cfRule type="expression" dxfId="1657" priority="125">
      <formula>$L22&gt;0.15</formula>
    </cfRule>
    <cfRule type="expression" dxfId="1656" priority="126">
      <formula>AND($L22&gt;0.08,$L22&lt;0.15)</formula>
    </cfRule>
  </conditionalFormatting>
  <conditionalFormatting sqref="D22:H22">
    <cfRule type="expression" dxfId="1655" priority="123">
      <formula>$L22&gt;0.15</formula>
    </cfRule>
    <cfRule type="expression" dxfId="1654" priority="124">
      <formula>AND($L22&gt;0.08,$L22&lt;0.15)</formula>
    </cfRule>
  </conditionalFormatting>
  <conditionalFormatting sqref="D24:H24">
    <cfRule type="expression" dxfId="1653" priority="121">
      <formula>$L24&gt;0.15</formula>
    </cfRule>
    <cfRule type="expression" dxfId="1652" priority="122">
      <formula>AND($L24&gt;0.08,$L24&lt;0.15)</formula>
    </cfRule>
  </conditionalFormatting>
  <conditionalFormatting sqref="D27:H27">
    <cfRule type="expression" dxfId="1651" priority="119">
      <formula>$L27&gt;0.15</formula>
    </cfRule>
    <cfRule type="expression" dxfId="1650" priority="120">
      <formula>AND($L27&gt;0.08,$L27&lt;0.15)</formula>
    </cfRule>
  </conditionalFormatting>
  <conditionalFormatting sqref="D28:F28">
    <cfRule type="expression" dxfId="1649" priority="117">
      <formula>$L28&gt;0.15</formula>
    </cfRule>
    <cfRule type="expression" dxfId="1648" priority="118">
      <formula>AND($L28&gt;0.08,$L28&lt;0.15)</formula>
    </cfRule>
  </conditionalFormatting>
  <conditionalFormatting sqref="D28:F28">
    <cfRule type="expression" dxfId="1647" priority="115">
      <formula>$L28&gt;0.15</formula>
    </cfRule>
    <cfRule type="expression" dxfId="1646" priority="116">
      <formula>AND($L28&gt;0.08,$L28&lt;0.15)</formula>
    </cfRule>
  </conditionalFormatting>
  <conditionalFormatting sqref="G28:H28">
    <cfRule type="expression" dxfId="1645" priority="113">
      <formula>$L28&gt;0.15</formula>
    </cfRule>
    <cfRule type="expression" dxfId="1644" priority="114">
      <formula>AND($L28&gt;0.08,$L28&lt;0.15)</formula>
    </cfRule>
  </conditionalFormatting>
  <conditionalFormatting sqref="E28:H28">
    <cfRule type="expression" dxfId="1643" priority="111">
      <formula>$L28&gt;0.15</formula>
    </cfRule>
    <cfRule type="expression" dxfId="1642" priority="112">
      <formula>AND($L28&gt;0.08,$L28&lt;0.15)</formula>
    </cfRule>
  </conditionalFormatting>
  <conditionalFormatting sqref="D28">
    <cfRule type="expression" dxfId="1641" priority="109">
      <formula>$L28&gt;0.15</formula>
    </cfRule>
    <cfRule type="expression" dxfId="1640" priority="110">
      <formula>AND($L28&gt;0.08,$L28&lt;0.15)</formula>
    </cfRule>
  </conditionalFormatting>
  <conditionalFormatting sqref="E29:H29">
    <cfRule type="expression" dxfId="1639" priority="107">
      <formula>$L29&gt;0.15</formula>
    </cfRule>
    <cfRule type="expression" dxfId="1638" priority="108">
      <formula>AND($L29&gt;0.08,$L29&lt;0.15)</formula>
    </cfRule>
  </conditionalFormatting>
  <conditionalFormatting sqref="D29">
    <cfRule type="expression" dxfId="1637" priority="105">
      <formula>$L29&gt;0.15</formula>
    </cfRule>
    <cfRule type="expression" dxfId="1636" priority="106">
      <formula>AND($L29&gt;0.08,$L29&lt;0.15)</formula>
    </cfRule>
  </conditionalFormatting>
  <conditionalFormatting sqref="G31:H31">
    <cfRule type="expression" dxfId="1635" priority="99">
      <formula>$L31&gt;0.15</formula>
    </cfRule>
    <cfRule type="expression" dxfId="1634" priority="100">
      <formula>AND($L31&gt;0.08,$L31&lt;0.15)</formula>
    </cfRule>
  </conditionalFormatting>
  <conditionalFormatting sqref="D31:F31">
    <cfRule type="expression" dxfId="1633" priority="103">
      <formula>$L31&gt;0.15</formula>
    </cfRule>
    <cfRule type="expression" dxfId="1632" priority="104">
      <formula>AND($L31&gt;0.08,$L31&lt;0.15)</formula>
    </cfRule>
  </conditionalFormatting>
  <conditionalFormatting sqref="D31:F31">
    <cfRule type="expression" dxfId="1631" priority="101">
      <formula>$L31&gt;0.15</formula>
    </cfRule>
    <cfRule type="expression" dxfId="1630" priority="102">
      <formula>AND($L31&gt;0.08,$L31&lt;0.15)</formula>
    </cfRule>
  </conditionalFormatting>
  <conditionalFormatting sqref="D31:F31">
    <cfRule type="expression" dxfId="1629" priority="97">
      <formula>$L31&gt;0.15</formula>
    </cfRule>
    <cfRule type="expression" dxfId="1628" priority="98">
      <formula>AND($L31&gt;0.08,$L31&lt;0.15)</formula>
    </cfRule>
  </conditionalFormatting>
  <conditionalFormatting sqref="D31:F31">
    <cfRule type="expression" dxfId="1627" priority="95">
      <formula>$L31&gt;0.15</formula>
    </cfRule>
    <cfRule type="expression" dxfId="1626" priority="96">
      <formula>AND($L31&gt;0.08,$L31&lt;0.15)</formula>
    </cfRule>
  </conditionalFormatting>
  <conditionalFormatting sqref="G31:H31">
    <cfRule type="expression" dxfId="1625" priority="93">
      <formula>$L31&gt;0.15</formula>
    </cfRule>
    <cfRule type="expression" dxfId="1624" priority="94">
      <formula>AND($L31&gt;0.08,$L31&lt;0.15)</formula>
    </cfRule>
  </conditionalFormatting>
  <conditionalFormatting sqref="G32:H32">
    <cfRule type="expression" dxfId="1623" priority="87">
      <formula>$L32&gt;0.15</formula>
    </cfRule>
    <cfRule type="expression" dxfId="1622" priority="88">
      <formula>AND($L32&gt;0.08,$L32&lt;0.15)</formula>
    </cfRule>
  </conditionalFormatting>
  <conditionalFormatting sqref="D32:F32">
    <cfRule type="expression" dxfId="1621" priority="91">
      <formula>$L32&gt;0.15</formula>
    </cfRule>
    <cfRule type="expression" dxfId="1620" priority="92">
      <formula>AND($L32&gt;0.08,$L32&lt;0.15)</formula>
    </cfRule>
  </conditionalFormatting>
  <conditionalFormatting sqref="D32:F32">
    <cfRule type="expression" dxfId="1619" priority="89">
      <formula>$L32&gt;0.15</formula>
    </cfRule>
    <cfRule type="expression" dxfId="1618" priority="90">
      <formula>AND($L32&gt;0.08,$L32&lt;0.15)</formula>
    </cfRule>
  </conditionalFormatting>
  <conditionalFormatting sqref="D32:F32">
    <cfRule type="expression" dxfId="1617" priority="85">
      <formula>$L32&gt;0.15</formula>
    </cfRule>
    <cfRule type="expression" dxfId="1616" priority="86">
      <formula>AND($L32&gt;0.08,$L32&lt;0.15)</formula>
    </cfRule>
  </conditionalFormatting>
  <conditionalFormatting sqref="D32:F32">
    <cfRule type="expression" dxfId="1615" priority="83">
      <formula>$L32&gt;0.15</formula>
    </cfRule>
    <cfRule type="expression" dxfId="1614" priority="84">
      <formula>AND($L32&gt;0.08,$L32&lt;0.15)</formula>
    </cfRule>
  </conditionalFormatting>
  <conditionalFormatting sqref="G32:H32">
    <cfRule type="expression" dxfId="1613" priority="81">
      <formula>$L32&gt;0.15</formula>
    </cfRule>
    <cfRule type="expression" dxfId="1612" priority="82">
      <formula>AND($L32&gt;0.08,$L32&lt;0.15)</formula>
    </cfRule>
  </conditionalFormatting>
  <conditionalFormatting sqref="E33">
    <cfRule type="expression" dxfId="1611" priority="79">
      <formula>$L33&gt;0.15</formula>
    </cfRule>
    <cfRule type="expression" dxfId="1610" priority="80">
      <formula>AND($L33&gt;0.08,$L33&lt;0.15)</formula>
    </cfRule>
  </conditionalFormatting>
  <conditionalFormatting sqref="E33">
    <cfRule type="expression" dxfId="1609" priority="77">
      <formula>$L33&gt;0.15</formula>
    </cfRule>
    <cfRule type="expression" dxfId="1608" priority="78">
      <formula>AND($L33&gt;0.08,$L33&lt;0.15)</formula>
    </cfRule>
  </conditionalFormatting>
  <conditionalFormatting sqref="E33">
    <cfRule type="expression" dxfId="1607" priority="75">
      <formula>$L33&gt;0.15</formula>
    </cfRule>
    <cfRule type="expression" dxfId="1606" priority="76">
      <formula>AND($L33&gt;0.08,$L33&lt;0.15)</formula>
    </cfRule>
  </conditionalFormatting>
  <conditionalFormatting sqref="E33">
    <cfRule type="expression" dxfId="1605" priority="73">
      <formula>$L33&gt;0.15</formula>
    </cfRule>
    <cfRule type="expression" dxfId="1604" priority="74">
      <formula>AND($L33&gt;0.08,$L33&lt;0.15)</formula>
    </cfRule>
  </conditionalFormatting>
  <conditionalFormatting sqref="D34 F34">
    <cfRule type="expression" dxfId="1603" priority="71">
      <formula>$L34&gt;0.15</formula>
    </cfRule>
    <cfRule type="expression" dxfId="1602" priority="72">
      <formula>AND($L34&gt;0.08,$L34&lt;0.15)</formula>
    </cfRule>
  </conditionalFormatting>
  <conditionalFormatting sqref="D34 F34">
    <cfRule type="expression" dxfId="1601" priority="69">
      <formula>$L34&gt;0.15</formula>
    </cfRule>
    <cfRule type="expression" dxfId="1600" priority="70">
      <formula>AND($L34&gt;0.08,$L34&lt;0.15)</formula>
    </cfRule>
  </conditionalFormatting>
  <conditionalFormatting sqref="G34:H34">
    <cfRule type="expression" dxfId="1599" priority="67">
      <formula>$L34&gt;0.15</formula>
    </cfRule>
    <cfRule type="expression" dxfId="1598" priority="68">
      <formula>AND($L34&gt;0.08,$L34&lt;0.15)</formula>
    </cfRule>
  </conditionalFormatting>
  <conditionalFormatting sqref="D34 F34:H34">
    <cfRule type="expression" dxfId="1597" priority="65">
      <formula>$L34&gt;0.15</formula>
    </cfRule>
    <cfRule type="expression" dxfId="1596" priority="66">
      <formula>AND($L34&gt;0.08,$L34&lt;0.15)</formula>
    </cfRule>
  </conditionalFormatting>
  <conditionalFormatting sqref="D34 F34">
    <cfRule type="expression" dxfId="1595" priority="63">
      <formula>$L34&gt;0.15</formula>
    </cfRule>
    <cfRule type="expression" dxfId="1594" priority="64">
      <formula>AND($L34&gt;0.08,$L34&lt;0.15)</formula>
    </cfRule>
  </conditionalFormatting>
  <conditionalFormatting sqref="E34">
    <cfRule type="expression" dxfId="1593" priority="61">
      <formula>$L34&gt;0.15</formula>
    </cfRule>
    <cfRule type="expression" dxfId="1592" priority="62">
      <formula>AND($L34&gt;0.08,$L34&lt;0.15)</formula>
    </cfRule>
  </conditionalFormatting>
  <conditionalFormatting sqref="E34">
    <cfRule type="expression" dxfId="1591" priority="59">
      <formula>$L34&gt;0.15</formula>
    </cfRule>
    <cfRule type="expression" dxfId="1590" priority="60">
      <formula>AND($L34&gt;0.08,$L34&lt;0.15)</formula>
    </cfRule>
  </conditionalFormatting>
  <conditionalFormatting sqref="E34">
    <cfRule type="expression" dxfId="1589" priority="57">
      <formula>$L34&gt;0.15</formula>
    </cfRule>
    <cfRule type="expression" dxfId="1588" priority="58">
      <formula>AND($L34&gt;0.08,$L34&lt;0.15)</formula>
    </cfRule>
  </conditionalFormatting>
  <conditionalFormatting sqref="E34">
    <cfRule type="expression" dxfId="1587" priority="55">
      <formula>$L34&gt;0.15</formula>
    </cfRule>
    <cfRule type="expression" dxfId="1586" priority="56">
      <formula>AND($L34&gt;0.08,$L34&lt;0.15)</formula>
    </cfRule>
  </conditionalFormatting>
  <conditionalFormatting sqref="D35 F35">
    <cfRule type="expression" dxfId="1585" priority="53">
      <formula>$L35&gt;0.15</formula>
    </cfRule>
    <cfRule type="expression" dxfId="1584" priority="54">
      <formula>AND($L35&gt;0.08,$L35&lt;0.15)</formula>
    </cfRule>
  </conditionalFormatting>
  <conditionalFormatting sqref="D35 F35">
    <cfRule type="expression" dxfId="1583" priority="51">
      <formula>$L35&gt;0.15</formula>
    </cfRule>
    <cfRule type="expression" dxfId="1582" priority="52">
      <formula>AND($L35&gt;0.08,$L35&lt;0.15)</formula>
    </cfRule>
  </conditionalFormatting>
  <conditionalFormatting sqref="G35:H35">
    <cfRule type="expression" dxfId="1581" priority="49">
      <formula>$L35&gt;0.15</formula>
    </cfRule>
    <cfRule type="expression" dxfId="1580" priority="50">
      <formula>AND($L35&gt;0.08,$L35&lt;0.15)</formula>
    </cfRule>
  </conditionalFormatting>
  <conditionalFormatting sqref="D35 F35:H35">
    <cfRule type="expression" dxfId="1579" priority="47">
      <formula>$L35&gt;0.15</formula>
    </cfRule>
    <cfRule type="expression" dxfId="1578" priority="48">
      <formula>AND($L35&gt;0.08,$L35&lt;0.15)</formula>
    </cfRule>
  </conditionalFormatting>
  <conditionalFormatting sqref="D35 F35">
    <cfRule type="expression" dxfId="1577" priority="45">
      <formula>$L35&gt;0.15</formula>
    </cfRule>
    <cfRule type="expression" dxfId="1576" priority="46">
      <formula>AND($L35&gt;0.08,$L35&lt;0.15)</formula>
    </cfRule>
  </conditionalFormatting>
  <conditionalFormatting sqref="E35">
    <cfRule type="expression" dxfId="1575" priority="43">
      <formula>$L35&gt;0.15</formula>
    </cfRule>
    <cfRule type="expression" dxfId="1574" priority="44">
      <formula>AND($L35&gt;0.08,$L35&lt;0.15)</formula>
    </cfRule>
  </conditionalFormatting>
  <conditionalFormatting sqref="E35">
    <cfRule type="expression" dxfId="1573" priority="41">
      <formula>$L35&gt;0.15</formula>
    </cfRule>
    <cfRule type="expression" dxfId="1572" priority="42">
      <formula>AND($L35&gt;0.08,$L35&lt;0.15)</formula>
    </cfRule>
  </conditionalFormatting>
  <conditionalFormatting sqref="E35">
    <cfRule type="expression" dxfId="1571" priority="39">
      <formula>$L35&gt;0.15</formula>
    </cfRule>
    <cfRule type="expression" dxfId="1570" priority="40">
      <formula>AND($L35&gt;0.08,$L35&lt;0.15)</formula>
    </cfRule>
  </conditionalFormatting>
  <conditionalFormatting sqref="E35">
    <cfRule type="expression" dxfId="1569" priority="37">
      <formula>$L35&gt;0.15</formula>
    </cfRule>
    <cfRule type="expression" dxfId="1568" priority="38">
      <formula>AND($L35&gt;0.08,$L35&lt;0.15)</formula>
    </cfRule>
  </conditionalFormatting>
  <conditionalFormatting sqref="D36 F36">
    <cfRule type="expression" dxfId="1567" priority="35">
      <formula>$L36&gt;0.15</formula>
    </cfRule>
    <cfRule type="expression" dxfId="1566" priority="36">
      <formula>AND($L36&gt;0.08,$L36&lt;0.15)</formula>
    </cfRule>
  </conditionalFormatting>
  <conditionalFormatting sqref="D36 F36">
    <cfRule type="expression" dxfId="1565" priority="33">
      <formula>$L36&gt;0.15</formula>
    </cfRule>
    <cfRule type="expression" dxfId="1564" priority="34">
      <formula>AND($L36&gt;0.08,$L36&lt;0.15)</formula>
    </cfRule>
  </conditionalFormatting>
  <conditionalFormatting sqref="G36:H36">
    <cfRule type="expression" dxfId="1563" priority="31">
      <formula>$L36&gt;0.15</formula>
    </cfRule>
    <cfRule type="expression" dxfId="1562" priority="32">
      <formula>AND($L36&gt;0.08,$L36&lt;0.15)</formula>
    </cfRule>
  </conditionalFormatting>
  <conditionalFormatting sqref="D36 F36:H36">
    <cfRule type="expression" dxfId="1561" priority="29">
      <formula>$L36&gt;0.15</formula>
    </cfRule>
    <cfRule type="expression" dxfId="1560" priority="30">
      <formula>AND($L36&gt;0.08,$L36&lt;0.15)</formula>
    </cfRule>
  </conditionalFormatting>
  <conditionalFormatting sqref="D36 F36">
    <cfRule type="expression" dxfId="1559" priority="27">
      <formula>$L36&gt;0.15</formula>
    </cfRule>
    <cfRule type="expression" dxfId="1558" priority="28">
      <formula>AND($L36&gt;0.08,$L36&lt;0.15)</formula>
    </cfRule>
  </conditionalFormatting>
  <conditionalFormatting sqref="E36">
    <cfRule type="expression" dxfId="1557" priority="25">
      <formula>$L36&gt;0.15</formula>
    </cfRule>
    <cfRule type="expression" dxfId="1556" priority="26">
      <formula>AND($L36&gt;0.08,$L36&lt;0.15)</formula>
    </cfRule>
  </conditionalFormatting>
  <conditionalFormatting sqref="E36">
    <cfRule type="expression" dxfId="1555" priority="23">
      <formula>$L36&gt;0.15</formula>
    </cfRule>
    <cfRule type="expression" dxfId="1554" priority="24">
      <formula>AND($L36&gt;0.08,$L36&lt;0.15)</formula>
    </cfRule>
  </conditionalFormatting>
  <conditionalFormatting sqref="E36">
    <cfRule type="expression" dxfId="1553" priority="21">
      <formula>$L36&gt;0.15</formula>
    </cfRule>
    <cfRule type="expression" dxfId="1552" priority="22">
      <formula>AND($L36&gt;0.08,$L36&lt;0.15)</formula>
    </cfRule>
  </conditionalFormatting>
  <conditionalFormatting sqref="E36">
    <cfRule type="expression" dxfId="1551" priority="19">
      <formula>$L36&gt;0.15</formula>
    </cfRule>
    <cfRule type="expression" dxfId="1550" priority="20">
      <formula>AND($L36&gt;0.08,$L36&lt;0.15)</formula>
    </cfRule>
  </conditionalFormatting>
  <conditionalFormatting sqref="D37 F37">
    <cfRule type="expression" dxfId="1549" priority="17">
      <formula>$L37&gt;0.15</formula>
    </cfRule>
    <cfRule type="expression" dxfId="1548" priority="18">
      <formula>AND($L37&gt;0.08,$L37&lt;0.15)</formula>
    </cfRule>
  </conditionalFormatting>
  <conditionalFormatting sqref="D37 F37">
    <cfRule type="expression" dxfId="1547" priority="15">
      <formula>$L37&gt;0.15</formula>
    </cfRule>
    <cfRule type="expression" dxfId="1546" priority="16">
      <formula>AND($L37&gt;0.08,$L37&lt;0.15)</formula>
    </cfRule>
  </conditionalFormatting>
  <conditionalFormatting sqref="G37:H37">
    <cfRule type="expression" dxfId="1545" priority="13">
      <formula>$L37&gt;0.15</formula>
    </cfRule>
    <cfRule type="expression" dxfId="1544" priority="14">
      <formula>AND($L37&gt;0.08,$L37&lt;0.15)</formula>
    </cfRule>
  </conditionalFormatting>
  <conditionalFormatting sqref="D37 F37:H37">
    <cfRule type="expression" dxfId="1543" priority="11">
      <formula>$L37&gt;0.15</formula>
    </cfRule>
    <cfRule type="expression" dxfId="1542" priority="12">
      <formula>AND($L37&gt;0.08,$L37&lt;0.15)</formula>
    </cfRule>
  </conditionalFormatting>
  <conditionalFormatting sqref="D37 F37">
    <cfRule type="expression" dxfId="1541" priority="9">
      <formula>$L37&gt;0.15</formula>
    </cfRule>
    <cfRule type="expression" dxfId="1540" priority="10">
      <formula>AND($L37&gt;0.08,$L37&lt;0.15)</formula>
    </cfRule>
  </conditionalFormatting>
  <conditionalFormatting sqref="E37">
    <cfRule type="expression" dxfId="1539" priority="7">
      <formula>$L37&gt;0.15</formula>
    </cfRule>
    <cfRule type="expression" dxfId="1538" priority="8">
      <formula>AND($L37&gt;0.08,$L37&lt;0.15)</formula>
    </cfRule>
  </conditionalFormatting>
  <conditionalFormatting sqref="E37">
    <cfRule type="expression" dxfId="1537" priority="5">
      <formula>$L37&gt;0.15</formula>
    </cfRule>
    <cfRule type="expression" dxfId="1536" priority="6">
      <formula>AND($L37&gt;0.08,$L37&lt;0.15)</formula>
    </cfRule>
  </conditionalFormatting>
  <conditionalFormatting sqref="E37">
    <cfRule type="expression" dxfId="1535" priority="3">
      <formula>$L37&gt;0.15</formula>
    </cfRule>
    <cfRule type="expression" dxfId="1534" priority="4">
      <formula>AND($L37&gt;0.08,$L37&lt;0.15)</formula>
    </cfRule>
  </conditionalFormatting>
  <conditionalFormatting sqref="E37">
    <cfRule type="expression" dxfId="1533" priority="1">
      <formula>$L37&gt;0.15</formula>
    </cfRule>
    <cfRule type="expression" dxfId="1532" priority="2">
      <formula>AND($L37&gt;0.08,$L37&lt;0.15)</formula>
    </cfRule>
  </conditionalFormatting>
  <dataValidations count="3">
    <dataValidation type="list" allowBlank="1" showInputMessage="1" showErrorMessage="1" sqref="AA49:AA63 AA30:AA46 AA7:AA25">
      <formula1>"A, B"</formula1>
    </dataValidation>
    <dataValidation type="whole" allowBlank="1" showInputMessage="1" showErrorMessage="1" errorTitle="입력값이 올바르지 않습니다." error="숫자만 쓰세요!" sqref="M49:X63 M7:X46">
      <formula1>0</formula1>
      <formula2>20000</formula2>
    </dataValidation>
    <dataValidation allowBlank="1" showInputMessage="1" showErrorMessage="1" prompt="수식 계산_x000a_수치 입력 금지" sqref="K49:K63 K7:K46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데이터!$C$4:$C$11</xm:f>
          </x14:formula1>
          <xm:sqref>AC39:AC46 AC49:AC55 AC58:AC63 AC7:AC30</xm:sqref>
        </x14:dataValidation>
        <x14:dataValidation type="list" allowBlank="1" showInputMessage="1" showErrorMessage="1">
          <x14:formula1>
            <xm:f>데이터!$B$4:$B$17</xm:f>
          </x14:formula1>
          <xm:sqref>D49:D63 D21:D24 D27 D33:D46</xm:sqref>
        </x14:dataValidation>
        <x14:dataValidation type="list" allowBlank="1" showInputMessage="1" showErrorMessage="1">
          <x14:formula1>
            <xm:f>'Z:\검사일보\2020년 검사일보\검사일보 12월\[검사일보 12월 첫째주 (12.1~12.4).xlsx]데이터'!#REF!</xm:f>
          </x14:formula1>
          <xm:sqref>D7 D11 D20 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"/>
  <sheetViews>
    <sheetView zoomScale="85" zoomScaleNormal="85" workbookViewId="0">
      <pane ySplit="6" topLeftCell="A7" activePane="bottomLeft" state="frozen"/>
      <selection activeCell="A4" sqref="A4:AC4"/>
      <selection pane="bottomLeft" activeCell="D40" sqref="D40:H4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4" width="5.875" style="16" customWidth="1"/>
    <col min="25" max="25" width="9.875" style="16" customWidth="1"/>
    <col min="26" max="27" width="5.375" style="16" customWidth="1"/>
    <col min="28" max="28" width="9" style="16" customWidth="1"/>
    <col min="29" max="29" width="10.25" style="16" customWidth="1"/>
    <col min="30" max="30" width="33.75" style="16" bestFit="1" customWidth="1"/>
    <col min="31" max="16384" width="9" style="16"/>
  </cols>
  <sheetData>
    <row r="1" spans="1:30" s="1" customFormat="1" ht="13.5" customHeight="1" x14ac:dyDescent="0.3">
      <c r="A1" s="51" t="s">
        <v>74</v>
      </c>
      <c r="B1" s="52"/>
      <c r="C1" s="52"/>
      <c r="D1" s="52"/>
      <c r="E1" s="57" t="s">
        <v>0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8"/>
    </row>
    <row r="2" spans="1:30" s="1" customFormat="1" ht="13.5" customHeight="1" x14ac:dyDescent="0.3">
      <c r="A2" s="53"/>
      <c r="B2" s="54"/>
      <c r="C2" s="54"/>
      <c r="D2" s="54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60"/>
    </row>
    <row r="3" spans="1:30" s="1" customFormat="1" ht="13.5" customHeight="1" x14ac:dyDescent="0.3">
      <c r="A3" s="55"/>
      <c r="B3" s="56"/>
      <c r="C3" s="56"/>
      <c r="D3" s="5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2"/>
    </row>
    <row r="4" spans="1:30" s="1" customFormat="1" ht="9.9499999999999993" customHeight="1" thickBot="1" x14ac:dyDescent="0.3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5"/>
    </row>
    <row r="5" spans="1:30" s="2" customFormat="1" ht="17.25" thickTop="1" x14ac:dyDescent="0.3">
      <c r="A5" s="45" t="s">
        <v>1</v>
      </c>
      <c r="B5" s="66" t="s">
        <v>46</v>
      </c>
      <c r="C5" s="66" t="str">
        <f>RIGHT($A$1,1)</f>
        <v>일</v>
      </c>
      <c r="D5" s="45" t="s">
        <v>2</v>
      </c>
      <c r="E5" s="45" t="s">
        <v>3</v>
      </c>
      <c r="F5" s="45" t="s">
        <v>4</v>
      </c>
      <c r="G5" s="45" t="s">
        <v>5</v>
      </c>
      <c r="H5" s="43" t="s">
        <v>6</v>
      </c>
      <c r="I5" s="45" t="s">
        <v>7</v>
      </c>
      <c r="J5" s="45" t="s">
        <v>8</v>
      </c>
      <c r="K5" s="45" t="s">
        <v>9</v>
      </c>
      <c r="L5" s="46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 t="s">
        <v>12</v>
      </c>
      <c r="Z5" s="48"/>
      <c r="AA5" s="48"/>
      <c r="AB5" s="48" t="s">
        <v>13</v>
      </c>
      <c r="AC5" s="48" t="s">
        <v>14</v>
      </c>
      <c r="AD5" s="69" t="s">
        <v>15</v>
      </c>
    </row>
    <row r="6" spans="1:30" s="2" customFormat="1" ht="25.5" customHeight="1" thickBot="1" x14ac:dyDescent="0.35">
      <c r="A6" s="44"/>
      <c r="B6" s="67"/>
      <c r="C6" s="67"/>
      <c r="D6" s="44"/>
      <c r="E6" s="44"/>
      <c r="F6" s="44"/>
      <c r="G6" s="44"/>
      <c r="H6" s="44"/>
      <c r="I6" s="44"/>
      <c r="J6" s="44"/>
      <c r="K6" s="44"/>
      <c r="L6" s="47"/>
      <c r="M6" s="25" t="s">
        <v>16</v>
      </c>
      <c r="N6" s="25" t="s">
        <v>17</v>
      </c>
      <c r="O6" s="25" t="s">
        <v>18</v>
      </c>
      <c r="P6" s="25" t="s">
        <v>19</v>
      </c>
      <c r="Q6" s="21" t="s">
        <v>47</v>
      </c>
      <c r="R6" s="21" t="s">
        <v>48</v>
      </c>
      <c r="S6" s="25" t="s">
        <v>20</v>
      </c>
      <c r="T6" s="21" t="s">
        <v>49</v>
      </c>
      <c r="U6" s="21" t="s">
        <v>50</v>
      </c>
      <c r="V6" s="3" t="s">
        <v>51</v>
      </c>
      <c r="W6" s="3" t="s">
        <v>42</v>
      </c>
      <c r="X6" s="3" t="s">
        <v>43</v>
      </c>
      <c r="Y6" s="25" t="s">
        <v>21</v>
      </c>
      <c r="Z6" s="25" t="s">
        <v>22</v>
      </c>
      <c r="AA6" s="25" t="s">
        <v>23</v>
      </c>
      <c r="AB6" s="68"/>
      <c r="AC6" s="68"/>
      <c r="AD6" s="68"/>
    </row>
    <row r="7" spans="1:30" s="13" customFormat="1" ht="20.100000000000001" customHeight="1" thickTop="1" x14ac:dyDescent="0.3">
      <c r="A7" s="4">
        <v>1</v>
      </c>
      <c r="B7" s="5">
        <v>12</v>
      </c>
      <c r="C7" s="5">
        <v>8</v>
      </c>
      <c r="D7" s="6" t="s">
        <v>26</v>
      </c>
      <c r="E7" s="6" t="s">
        <v>55</v>
      </c>
      <c r="F7" s="6" t="s">
        <v>63</v>
      </c>
      <c r="G7" s="4" t="s">
        <v>64</v>
      </c>
      <c r="H7" s="4" t="s">
        <v>52</v>
      </c>
      <c r="I7" s="7">
        <f t="shared" ref="I7:I46" si="0">J7+K7</f>
        <v>307</v>
      </c>
      <c r="J7" s="8">
        <v>295</v>
      </c>
      <c r="K7" s="7">
        <f t="shared" ref="K7:K17" si="1">SUM(M7:X7)</f>
        <v>12</v>
      </c>
      <c r="L7" s="9">
        <f t="shared" ref="L7:L46" si="2">K7/I7</f>
        <v>3.9087947882736153E-2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>
        <v>12</v>
      </c>
      <c r="Y7" s="11">
        <v>20201208</v>
      </c>
      <c r="Z7" s="11">
        <v>9</v>
      </c>
      <c r="AA7" s="5" t="s">
        <v>100</v>
      </c>
      <c r="AB7" s="11" t="str">
        <f t="shared" ref="AB7:AB46" si="3">IF($AA7="A","하선동",IF($AA7="B","이형준",""))</f>
        <v>하선동</v>
      </c>
      <c r="AC7" s="4" t="s">
        <v>53</v>
      </c>
      <c r="AD7" s="12" t="s">
        <v>101</v>
      </c>
    </row>
    <row r="8" spans="1:30" s="13" customFormat="1" ht="20.100000000000001" customHeight="1" x14ac:dyDescent="0.3">
      <c r="A8" s="4">
        <v>2</v>
      </c>
      <c r="B8" s="5">
        <f>B7</f>
        <v>12</v>
      </c>
      <c r="C8" s="5">
        <f>C7</f>
        <v>8</v>
      </c>
      <c r="D8" s="6" t="s">
        <v>58</v>
      </c>
      <c r="E8" s="6" t="s">
        <v>59</v>
      </c>
      <c r="F8" s="6" t="s">
        <v>60</v>
      </c>
      <c r="G8" s="4" t="s">
        <v>61</v>
      </c>
      <c r="H8" s="4" t="s">
        <v>52</v>
      </c>
      <c r="I8" s="7">
        <f t="shared" si="0"/>
        <v>452</v>
      </c>
      <c r="J8" s="8">
        <v>450</v>
      </c>
      <c r="K8" s="7">
        <f t="shared" si="1"/>
        <v>2</v>
      </c>
      <c r="L8" s="9">
        <f t="shared" si="2"/>
        <v>4.4247787610619468E-3</v>
      </c>
      <c r="M8" s="10"/>
      <c r="N8" s="10"/>
      <c r="O8" s="10"/>
      <c r="P8" s="10"/>
      <c r="Q8" s="10">
        <v>2</v>
      </c>
      <c r="R8" s="10"/>
      <c r="S8" s="10"/>
      <c r="T8" s="10"/>
      <c r="U8" s="10"/>
      <c r="V8" s="10"/>
      <c r="W8" s="10"/>
      <c r="X8" s="10"/>
      <c r="Y8" s="11">
        <v>20201208</v>
      </c>
      <c r="Z8" s="11">
        <v>4</v>
      </c>
      <c r="AA8" s="5" t="s">
        <v>100</v>
      </c>
      <c r="AB8" s="11" t="str">
        <f t="shared" si="3"/>
        <v>하선동</v>
      </c>
      <c r="AC8" s="4" t="s">
        <v>53</v>
      </c>
      <c r="AD8" s="12"/>
    </row>
    <row r="9" spans="1:30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8</v>
      </c>
      <c r="D9" s="6" t="s">
        <v>58</v>
      </c>
      <c r="E9" s="6" t="s">
        <v>59</v>
      </c>
      <c r="F9" s="6" t="s">
        <v>60</v>
      </c>
      <c r="G9" s="4" t="s">
        <v>61</v>
      </c>
      <c r="H9" s="4" t="s">
        <v>52</v>
      </c>
      <c r="I9" s="7">
        <f t="shared" si="0"/>
        <v>2013</v>
      </c>
      <c r="J9" s="8">
        <v>2010</v>
      </c>
      <c r="K9" s="7">
        <f t="shared" si="1"/>
        <v>3</v>
      </c>
      <c r="L9" s="9">
        <f t="shared" si="2"/>
        <v>1.4903129657228018E-3</v>
      </c>
      <c r="M9" s="10"/>
      <c r="N9" s="10"/>
      <c r="O9" s="10"/>
      <c r="P9" s="10"/>
      <c r="Q9" s="10">
        <v>3</v>
      </c>
      <c r="R9" s="10"/>
      <c r="S9" s="10"/>
      <c r="T9" s="10"/>
      <c r="U9" s="10"/>
      <c r="V9" s="10"/>
      <c r="W9" s="10"/>
      <c r="X9" s="10"/>
      <c r="Y9" s="11">
        <v>20201208</v>
      </c>
      <c r="Z9" s="11">
        <v>4</v>
      </c>
      <c r="AA9" s="5" t="s">
        <v>102</v>
      </c>
      <c r="AB9" s="11" t="str">
        <f t="shared" si="3"/>
        <v>이형준</v>
      </c>
      <c r="AC9" s="4" t="s">
        <v>53</v>
      </c>
      <c r="AD9" s="12"/>
    </row>
    <row r="10" spans="1:30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8</v>
      </c>
      <c r="D10" s="6" t="s">
        <v>26</v>
      </c>
      <c r="E10" s="6" t="s">
        <v>59</v>
      </c>
      <c r="F10" s="6" t="s">
        <v>83</v>
      </c>
      <c r="G10" s="4" t="s">
        <v>84</v>
      </c>
      <c r="H10" s="4" t="s">
        <v>52</v>
      </c>
      <c r="I10" s="7">
        <f t="shared" si="0"/>
        <v>3052</v>
      </c>
      <c r="J10" s="8">
        <v>3050</v>
      </c>
      <c r="K10" s="7">
        <f t="shared" si="1"/>
        <v>2</v>
      </c>
      <c r="L10" s="9">
        <f t="shared" si="2"/>
        <v>6.5530799475753605E-4</v>
      </c>
      <c r="M10" s="10"/>
      <c r="N10" s="10"/>
      <c r="O10" s="10"/>
      <c r="P10" s="10"/>
      <c r="Q10" s="10">
        <v>2</v>
      </c>
      <c r="R10" s="10"/>
      <c r="S10" s="10"/>
      <c r="T10" s="10"/>
      <c r="U10" s="10"/>
      <c r="V10" s="10"/>
      <c r="W10" s="10"/>
      <c r="X10" s="10"/>
      <c r="Y10" s="11">
        <v>20201208</v>
      </c>
      <c r="Z10" s="11">
        <v>8</v>
      </c>
      <c r="AA10" s="5" t="s">
        <v>102</v>
      </c>
      <c r="AB10" s="11" t="str">
        <f t="shared" si="3"/>
        <v>이형준</v>
      </c>
      <c r="AC10" s="4" t="s">
        <v>53</v>
      </c>
      <c r="AD10" s="12"/>
    </row>
    <row r="11" spans="1:30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8</v>
      </c>
      <c r="D11" s="6" t="s">
        <v>58</v>
      </c>
      <c r="E11" s="4" t="s">
        <v>65</v>
      </c>
      <c r="F11" s="4" t="s">
        <v>68</v>
      </c>
      <c r="G11" s="4" t="s">
        <v>54</v>
      </c>
      <c r="H11" s="4" t="s">
        <v>52</v>
      </c>
      <c r="I11" s="7">
        <f t="shared" si="0"/>
        <v>3830</v>
      </c>
      <c r="J11" s="8">
        <v>3830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>
        <v>20201208</v>
      </c>
      <c r="Z11" s="11">
        <v>11</v>
      </c>
      <c r="AA11" s="5" t="s">
        <v>100</v>
      </c>
      <c r="AB11" s="11" t="str">
        <f t="shared" si="3"/>
        <v>하선동</v>
      </c>
      <c r="AC11" s="4" t="s">
        <v>53</v>
      </c>
      <c r="AD11" s="12"/>
    </row>
    <row r="12" spans="1:30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8</v>
      </c>
      <c r="D12" s="6" t="s">
        <v>58</v>
      </c>
      <c r="E12" s="4" t="s">
        <v>65</v>
      </c>
      <c r="F12" s="4" t="s">
        <v>68</v>
      </c>
      <c r="G12" s="4" t="s">
        <v>54</v>
      </c>
      <c r="H12" s="4" t="s">
        <v>52</v>
      </c>
      <c r="I12" s="7">
        <f t="shared" si="0"/>
        <v>3251</v>
      </c>
      <c r="J12" s="8">
        <v>3250</v>
      </c>
      <c r="K12" s="7">
        <f t="shared" si="1"/>
        <v>1</v>
      </c>
      <c r="L12" s="9">
        <f t="shared" si="2"/>
        <v>3.0759766225776686E-4</v>
      </c>
      <c r="M12" s="10"/>
      <c r="N12" s="10"/>
      <c r="O12" s="10"/>
      <c r="P12" s="10"/>
      <c r="Q12" s="10"/>
      <c r="R12" s="10"/>
      <c r="S12" s="10"/>
      <c r="T12" s="10"/>
      <c r="U12" s="10">
        <v>1</v>
      </c>
      <c r="V12" s="10"/>
      <c r="W12" s="10"/>
      <c r="X12" s="10"/>
      <c r="Y12" s="11">
        <v>20201208</v>
      </c>
      <c r="Z12" s="11">
        <v>11</v>
      </c>
      <c r="AA12" s="5" t="s">
        <v>102</v>
      </c>
      <c r="AB12" s="11" t="str">
        <f t="shared" si="3"/>
        <v>이형준</v>
      </c>
      <c r="AC12" s="4" t="s">
        <v>53</v>
      </c>
      <c r="AD12" s="12"/>
    </row>
    <row r="13" spans="1:30" s="13" customFormat="1" ht="20.100000000000001" customHeight="1" x14ac:dyDescent="0.3">
      <c r="A13" s="4">
        <v>7</v>
      </c>
      <c r="B13" s="5">
        <f t="shared" si="4"/>
        <v>12</v>
      </c>
      <c r="C13" s="5">
        <f t="shared" si="4"/>
        <v>8</v>
      </c>
      <c r="D13" s="6" t="s">
        <v>56</v>
      </c>
      <c r="E13" s="6" t="s">
        <v>69</v>
      </c>
      <c r="F13" s="6" t="s">
        <v>72</v>
      </c>
      <c r="G13" s="4" t="s">
        <v>70</v>
      </c>
      <c r="H13" s="4" t="s">
        <v>71</v>
      </c>
      <c r="I13" s="7">
        <f t="shared" si="0"/>
        <v>13033</v>
      </c>
      <c r="J13" s="8">
        <v>13000</v>
      </c>
      <c r="K13" s="7">
        <f t="shared" si="1"/>
        <v>33</v>
      </c>
      <c r="L13" s="9">
        <f t="shared" si="2"/>
        <v>2.5320340673674517E-3</v>
      </c>
      <c r="M13" s="10">
        <v>33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1">
        <v>20201208</v>
      </c>
      <c r="Z13" s="11">
        <v>10</v>
      </c>
      <c r="AA13" s="5" t="s">
        <v>100</v>
      </c>
      <c r="AB13" s="11" t="str">
        <f t="shared" si="3"/>
        <v>하선동</v>
      </c>
      <c r="AC13" s="4" t="s">
        <v>53</v>
      </c>
      <c r="AD13" s="12"/>
    </row>
    <row r="14" spans="1:30" s="13" customFormat="1" ht="20.100000000000001" customHeight="1" x14ac:dyDescent="0.3">
      <c r="A14" s="4">
        <v>8</v>
      </c>
      <c r="B14" s="5">
        <f t="shared" si="4"/>
        <v>12</v>
      </c>
      <c r="C14" s="5">
        <f t="shared" ref="C14:C24" si="5">C13</f>
        <v>8</v>
      </c>
      <c r="D14" s="6" t="s">
        <v>56</v>
      </c>
      <c r="E14" s="6" t="s">
        <v>69</v>
      </c>
      <c r="F14" s="6" t="s">
        <v>72</v>
      </c>
      <c r="G14" s="4" t="s">
        <v>70</v>
      </c>
      <c r="H14" s="4" t="s">
        <v>71</v>
      </c>
      <c r="I14" s="7">
        <f t="shared" si="0"/>
        <v>16946</v>
      </c>
      <c r="J14" s="8">
        <v>16900</v>
      </c>
      <c r="K14" s="7">
        <f t="shared" si="1"/>
        <v>46</v>
      </c>
      <c r="L14" s="9">
        <f t="shared" si="2"/>
        <v>2.7145048979110116E-3</v>
      </c>
      <c r="M14" s="10">
        <v>46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1">
        <v>20201208</v>
      </c>
      <c r="Z14" s="11">
        <v>10</v>
      </c>
      <c r="AA14" s="5" t="s">
        <v>102</v>
      </c>
      <c r="AB14" s="11" t="str">
        <f t="shared" si="3"/>
        <v>이형준</v>
      </c>
      <c r="AC14" s="4" t="s">
        <v>53</v>
      </c>
      <c r="AD14" s="12"/>
    </row>
    <row r="15" spans="1:30" s="13" customFormat="1" ht="20.100000000000001" customHeight="1" x14ac:dyDescent="0.3">
      <c r="A15" s="4">
        <v>9</v>
      </c>
      <c r="B15" s="5">
        <f t="shared" si="4"/>
        <v>12</v>
      </c>
      <c r="C15" s="5">
        <f t="shared" si="5"/>
        <v>8</v>
      </c>
      <c r="D15" s="6" t="s">
        <v>58</v>
      </c>
      <c r="E15" s="6" t="s">
        <v>59</v>
      </c>
      <c r="F15" s="6" t="s">
        <v>98</v>
      </c>
      <c r="G15" s="4" t="s">
        <v>54</v>
      </c>
      <c r="H15" s="4" t="s">
        <v>52</v>
      </c>
      <c r="I15" s="7">
        <f t="shared" si="0"/>
        <v>2870</v>
      </c>
      <c r="J15" s="8">
        <v>2870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1">
        <v>20201207</v>
      </c>
      <c r="Z15" s="11">
        <v>14</v>
      </c>
      <c r="AA15" s="5" t="s">
        <v>102</v>
      </c>
      <c r="AB15" s="11" t="str">
        <f t="shared" si="3"/>
        <v>이형준</v>
      </c>
      <c r="AC15" s="4" t="s">
        <v>57</v>
      </c>
      <c r="AD15" s="12"/>
    </row>
    <row r="16" spans="1:30" s="13" customFormat="1" ht="20.100000000000001" customHeight="1" x14ac:dyDescent="0.3">
      <c r="A16" s="4">
        <v>10</v>
      </c>
      <c r="B16" s="5">
        <f t="shared" si="4"/>
        <v>12</v>
      </c>
      <c r="C16" s="5">
        <f t="shared" si="5"/>
        <v>8</v>
      </c>
      <c r="D16" s="6" t="s">
        <v>58</v>
      </c>
      <c r="E16" s="6" t="s">
        <v>55</v>
      </c>
      <c r="F16" s="6" t="s">
        <v>103</v>
      </c>
      <c r="G16" s="4">
        <v>7301</v>
      </c>
      <c r="H16" s="4" t="s">
        <v>52</v>
      </c>
      <c r="I16" s="7">
        <f t="shared" si="0"/>
        <v>1924</v>
      </c>
      <c r="J16" s="8">
        <v>1924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1">
        <v>20201110</v>
      </c>
      <c r="Z16" s="11">
        <v>13</v>
      </c>
      <c r="AA16" s="5" t="s">
        <v>102</v>
      </c>
      <c r="AB16" s="11" t="str">
        <f t="shared" si="3"/>
        <v>이형준</v>
      </c>
      <c r="AC16" s="4" t="s">
        <v>57</v>
      </c>
      <c r="AD16" s="12"/>
    </row>
    <row r="17" spans="1:30" s="13" customFormat="1" ht="20.100000000000001" customHeight="1" x14ac:dyDescent="0.3">
      <c r="A17" s="4">
        <v>11</v>
      </c>
      <c r="B17" s="5">
        <f t="shared" si="4"/>
        <v>12</v>
      </c>
      <c r="C17" s="5">
        <f t="shared" si="5"/>
        <v>8</v>
      </c>
      <c r="D17" s="6" t="s">
        <v>58</v>
      </c>
      <c r="E17" s="6" t="s">
        <v>55</v>
      </c>
      <c r="F17" s="6" t="s">
        <v>103</v>
      </c>
      <c r="G17" s="4">
        <v>7301</v>
      </c>
      <c r="H17" s="4" t="s">
        <v>52</v>
      </c>
      <c r="I17" s="7">
        <f t="shared" si="0"/>
        <v>250</v>
      </c>
      <c r="J17" s="8">
        <v>249</v>
      </c>
      <c r="K17" s="7">
        <f t="shared" si="1"/>
        <v>1</v>
      </c>
      <c r="L17" s="9">
        <f t="shared" si="2"/>
        <v>4.0000000000000001E-3</v>
      </c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1">
        <v>20201103</v>
      </c>
      <c r="Z17" s="11">
        <v>13</v>
      </c>
      <c r="AA17" s="5" t="s">
        <v>100</v>
      </c>
      <c r="AB17" s="11" t="str">
        <f t="shared" si="3"/>
        <v>하선동</v>
      </c>
      <c r="AC17" s="4" t="s">
        <v>57</v>
      </c>
      <c r="AD17" s="12"/>
    </row>
    <row r="18" spans="1:30" s="13" customFormat="1" ht="20.100000000000001" customHeight="1" x14ac:dyDescent="0.3">
      <c r="A18" s="4">
        <v>12</v>
      </c>
      <c r="B18" s="5">
        <f t="shared" si="4"/>
        <v>12</v>
      </c>
      <c r="C18" s="5">
        <f t="shared" si="5"/>
        <v>8</v>
      </c>
      <c r="D18" s="6" t="s">
        <v>105</v>
      </c>
      <c r="E18" s="6" t="s">
        <v>55</v>
      </c>
      <c r="F18" s="6" t="s">
        <v>104</v>
      </c>
      <c r="G18" s="4" t="s">
        <v>106</v>
      </c>
      <c r="H18" s="4" t="s">
        <v>52</v>
      </c>
      <c r="I18" s="7">
        <f t="shared" si="0"/>
        <v>711</v>
      </c>
      <c r="J18" s="8">
        <v>590</v>
      </c>
      <c r="K18" s="7">
        <f t="shared" ref="K18:K46" si="6">SUM(M18:X18)</f>
        <v>121</v>
      </c>
      <c r="L18" s="9">
        <f t="shared" si="2"/>
        <v>0.17018284106891701</v>
      </c>
      <c r="M18" s="10">
        <v>111</v>
      </c>
      <c r="N18" s="10"/>
      <c r="O18" s="10"/>
      <c r="P18" s="10">
        <v>8</v>
      </c>
      <c r="Q18" s="10"/>
      <c r="R18" s="10"/>
      <c r="S18" s="10"/>
      <c r="T18" s="10">
        <v>2</v>
      </c>
      <c r="U18" s="10"/>
      <c r="V18" s="10"/>
      <c r="W18" s="10"/>
      <c r="X18" s="10"/>
      <c r="Y18" s="11">
        <v>20201130</v>
      </c>
      <c r="Z18" s="11">
        <v>3</v>
      </c>
      <c r="AA18" s="5" t="s">
        <v>102</v>
      </c>
      <c r="AB18" s="11" t="str">
        <f t="shared" si="3"/>
        <v>이형준</v>
      </c>
      <c r="AC18" s="4" t="s">
        <v>57</v>
      </c>
      <c r="AD18" s="12"/>
    </row>
    <row r="19" spans="1:30" s="13" customFormat="1" ht="20.100000000000001" customHeight="1" x14ac:dyDescent="0.3">
      <c r="A19" s="4">
        <v>13</v>
      </c>
      <c r="B19" s="5">
        <f t="shared" si="4"/>
        <v>12</v>
      </c>
      <c r="C19" s="5">
        <f t="shared" si="5"/>
        <v>8</v>
      </c>
      <c r="D19" s="6" t="s">
        <v>56</v>
      </c>
      <c r="E19" s="6" t="s">
        <v>69</v>
      </c>
      <c r="F19" s="6" t="s">
        <v>72</v>
      </c>
      <c r="G19" s="4" t="s">
        <v>70</v>
      </c>
      <c r="H19" s="4" t="s">
        <v>71</v>
      </c>
      <c r="I19" s="7">
        <f t="shared" si="0"/>
        <v>15030</v>
      </c>
      <c r="J19" s="8">
        <v>15000</v>
      </c>
      <c r="K19" s="7">
        <f t="shared" si="6"/>
        <v>30</v>
      </c>
      <c r="L19" s="9">
        <f t="shared" si="2"/>
        <v>1.996007984031936E-3</v>
      </c>
      <c r="M19" s="10"/>
      <c r="N19" s="10"/>
      <c r="O19" s="10"/>
      <c r="P19" s="10"/>
      <c r="Q19" s="10"/>
      <c r="R19" s="10"/>
      <c r="S19" s="10"/>
      <c r="T19" s="10"/>
      <c r="U19" s="10">
        <v>30</v>
      </c>
      <c r="V19" s="10"/>
      <c r="W19" s="10"/>
      <c r="X19" s="10"/>
      <c r="Y19" s="11">
        <v>20201022</v>
      </c>
      <c r="Z19" s="11">
        <v>2</v>
      </c>
      <c r="AA19" s="5" t="s">
        <v>102</v>
      </c>
      <c r="AB19" s="11" t="str">
        <f t="shared" si="3"/>
        <v>이형준</v>
      </c>
      <c r="AC19" s="4" t="s">
        <v>57</v>
      </c>
      <c r="AD19" s="12"/>
    </row>
    <row r="20" spans="1:30" s="13" customFormat="1" ht="20.100000000000001" customHeight="1" x14ac:dyDescent="0.3">
      <c r="A20" s="4">
        <v>14</v>
      </c>
      <c r="B20" s="5">
        <f t="shared" si="4"/>
        <v>12</v>
      </c>
      <c r="C20" s="5">
        <f t="shared" si="5"/>
        <v>8</v>
      </c>
      <c r="D20" s="6" t="s">
        <v>26</v>
      </c>
      <c r="E20" s="4" t="s">
        <v>112</v>
      </c>
      <c r="F20" s="4" t="s">
        <v>110</v>
      </c>
      <c r="G20" s="4" t="s">
        <v>111</v>
      </c>
      <c r="H20" s="4" t="s">
        <v>52</v>
      </c>
      <c r="I20" s="7">
        <f t="shared" si="0"/>
        <v>2400</v>
      </c>
      <c r="J20" s="8">
        <v>2400</v>
      </c>
      <c r="K20" s="7">
        <f t="shared" si="6"/>
        <v>0</v>
      </c>
      <c r="L20" s="9">
        <f t="shared" si="2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1">
        <v>20201208</v>
      </c>
      <c r="Z20" s="11">
        <v>6</v>
      </c>
      <c r="AA20" s="5" t="s">
        <v>102</v>
      </c>
      <c r="AB20" s="11" t="str">
        <f t="shared" si="3"/>
        <v>이형준</v>
      </c>
      <c r="AC20" s="4" t="s">
        <v>57</v>
      </c>
      <c r="AD20" s="12"/>
    </row>
    <row r="21" spans="1:30" s="13" customFormat="1" ht="20.100000000000001" customHeight="1" x14ac:dyDescent="0.3">
      <c r="A21" s="4">
        <v>15</v>
      </c>
      <c r="B21" s="5">
        <f t="shared" si="4"/>
        <v>12</v>
      </c>
      <c r="C21" s="5">
        <f t="shared" si="5"/>
        <v>8</v>
      </c>
      <c r="D21" s="6" t="s">
        <v>26</v>
      </c>
      <c r="E21" s="4" t="s">
        <v>113</v>
      </c>
      <c r="F21" s="4" t="s">
        <v>114</v>
      </c>
      <c r="G21" s="4">
        <v>7301</v>
      </c>
      <c r="H21" s="4" t="s">
        <v>52</v>
      </c>
      <c r="I21" s="7">
        <f t="shared" si="0"/>
        <v>2881</v>
      </c>
      <c r="J21" s="8">
        <v>2881</v>
      </c>
      <c r="K21" s="7">
        <f t="shared" si="6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>
        <v>20201208</v>
      </c>
      <c r="Z21" s="11">
        <v>13</v>
      </c>
      <c r="AA21" s="5" t="s">
        <v>102</v>
      </c>
      <c r="AB21" s="11" t="str">
        <f t="shared" si="3"/>
        <v>이형준</v>
      </c>
      <c r="AC21" s="4" t="s">
        <v>57</v>
      </c>
      <c r="AD21" s="12"/>
    </row>
    <row r="22" spans="1:30" s="13" customFormat="1" ht="20.100000000000001" customHeight="1" x14ac:dyDescent="0.3">
      <c r="A22" s="4">
        <v>16</v>
      </c>
      <c r="B22" s="5">
        <f t="shared" si="4"/>
        <v>12</v>
      </c>
      <c r="C22" s="5">
        <f t="shared" si="5"/>
        <v>8</v>
      </c>
      <c r="D22" s="6" t="s">
        <v>26</v>
      </c>
      <c r="E22" s="6" t="s">
        <v>59</v>
      </c>
      <c r="F22" s="6" t="s">
        <v>83</v>
      </c>
      <c r="G22" s="4" t="s">
        <v>84</v>
      </c>
      <c r="H22" s="4" t="s">
        <v>52</v>
      </c>
      <c r="I22" s="7">
        <f t="shared" si="0"/>
        <v>3199</v>
      </c>
      <c r="J22" s="8">
        <v>3122</v>
      </c>
      <c r="K22" s="7">
        <f t="shared" si="6"/>
        <v>77</v>
      </c>
      <c r="L22" s="9">
        <f t="shared" si="2"/>
        <v>2.4070021881838075E-2</v>
      </c>
      <c r="M22" s="10"/>
      <c r="N22" s="10"/>
      <c r="O22" s="10"/>
      <c r="P22" s="10"/>
      <c r="Q22" s="10">
        <v>77</v>
      </c>
      <c r="R22" s="10"/>
      <c r="S22" s="10"/>
      <c r="T22" s="10"/>
      <c r="U22" s="10"/>
      <c r="V22" s="10"/>
      <c r="W22" s="10"/>
      <c r="X22" s="10"/>
      <c r="Y22" s="11">
        <v>20201207</v>
      </c>
      <c r="Z22" s="11">
        <v>8</v>
      </c>
      <c r="AA22" s="5" t="s">
        <v>102</v>
      </c>
      <c r="AB22" s="11" t="str">
        <f t="shared" si="3"/>
        <v>이형준</v>
      </c>
      <c r="AC22" s="4" t="s">
        <v>62</v>
      </c>
      <c r="AD22" s="12"/>
    </row>
    <row r="23" spans="1:30" s="13" customFormat="1" ht="20.100000000000001" customHeight="1" x14ac:dyDescent="0.3">
      <c r="A23" s="4">
        <v>17</v>
      </c>
      <c r="B23" s="5">
        <f t="shared" si="4"/>
        <v>12</v>
      </c>
      <c r="C23" s="5">
        <f t="shared" si="5"/>
        <v>8</v>
      </c>
      <c r="D23" s="6" t="s">
        <v>56</v>
      </c>
      <c r="E23" s="6" t="s">
        <v>69</v>
      </c>
      <c r="F23" s="6" t="s">
        <v>72</v>
      </c>
      <c r="G23" s="4" t="s">
        <v>70</v>
      </c>
      <c r="H23" s="4" t="s">
        <v>71</v>
      </c>
      <c r="I23" s="7">
        <f t="shared" si="0"/>
        <v>1706</v>
      </c>
      <c r="J23" s="8">
        <v>1477</v>
      </c>
      <c r="K23" s="7">
        <f t="shared" si="6"/>
        <v>229</v>
      </c>
      <c r="L23" s="9">
        <f t="shared" si="2"/>
        <v>0.13423212192262601</v>
      </c>
      <c r="M23" s="10">
        <v>4</v>
      </c>
      <c r="N23" s="10"/>
      <c r="O23" s="10"/>
      <c r="P23" s="10"/>
      <c r="Q23" s="10"/>
      <c r="R23" s="10"/>
      <c r="S23" s="10"/>
      <c r="T23" s="10"/>
      <c r="U23" s="10">
        <v>225</v>
      </c>
      <c r="V23" s="10"/>
      <c r="W23" s="10"/>
      <c r="X23" s="10"/>
      <c r="Y23" s="11">
        <v>20201207</v>
      </c>
      <c r="Z23" s="11">
        <v>10</v>
      </c>
      <c r="AA23" s="5" t="s">
        <v>100</v>
      </c>
      <c r="AB23" s="11" t="str">
        <f t="shared" si="3"/>
        <v>하선동</v>
      </c>
      <c r="AC23" s="4" t="s">
        <v>62</v>
      </c>
      <c r="AD23" s="12" t="s">
        <v>151</v>
      </c>
    </row>
    <row r="24" spans="1:30" s="13" customFormat="1" ht="20.100000000000001" customHeight="1" x14ac:dyDescent="0.3">
      <c r="A24" s="4">
        <v>18</v>
      </c>
      <c r="B24" s="5">
        <f t="shared" si="4"/>
        <v>12</v>
      </c>
      <c r="C24" s="5">
        <f t="shared" si="5"/>
        <v>8</v>
      </c>
      <c r="D24" s="6" t="s">
        <v>56</v>
      </c>
      <c r="E24" s="6" t="s">
        <v>69</v>
      </c>
      <c r="F24" s="6" t="s">
        <v>72</v>
      </c>
      <c r="G24" s="4" t="s">
        <v>70</v>
      </c>
      <c r="H24" s="4" t="s">
        <v>71</v>
      </c>
      <c r="I24" s="7">
        <f t="shared" si="0"/>
        <v>5000</v>
      </c>
      <c r="J24" s="8">
        <v>5000</v>
      </c>
      <c r="K24" s="7">
        <f t="shared" si="6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1">
        <v>20201208</v>
      </c>
      <c r="Z24" s="11">
        <v>10</v>
      </c>
      <c r="AA24" s="5" t="s">
        <v>100</v>
      </c>
      <c r="AB24" s="11" t="str">
        <f t="shared" si="3"/>
        <v>하선동</v>
      </c>
      <c r="AC24" s="4" t="s">
        <v>62</v>
      </c>
      <c r="AD24" s="12"/>
    </row>
    <row r="25" spans="1:30" s="13" customFormat="1" ht="20.100000000000001" customHeight="1" x14ac:dyDescent="0.3">
      <c r="A25" s="4">
        <v>19</v>
      </c>
      <c r="B25" s="5">
        <f t="shared" ref="B25:C40" si="7">B24</f>
        <v>12</v>
      </c>
      <c r="C25" s="5">
        <f t="shared" si="7"/>
        <v>8</v>
      </c>
      <c r="D25" s="6" t="s">
        <v>56</v>
      </c>
      <c r="E25" s="6" t="s">
        <v>69</v>
      </c>
      <c r="F25" s="6" t="s">
        <v>72</v>
      </c>
      <c r="G25" s="4" t="s">
        <v>70</v>
      </c>
      <c r="H25" s="4" t="s">
        <v>71</v>
      </c>
      <c r="I25" s="7">
        <f t="shared" si="0"/>
        <v>7233</v>
      </c>
      <c r="J25" s="8">
        <v>7200</v>
      </c>
      <c r="K25" s="7">
        <f t="shared" si="6"/>
        <v>33</v>
      </c>
      <c r="L25" s="9">
        <f t="shared" si="2"/>
        <v>4.5624222314392367E-3</v>
      </c>
      <c r="M25" s="10">
        <v>5</v>
      </c>
      <c r="N25" s="10"/>
      <c r="O25" s="10"/>
      <c r="P25" s="10"/>
      <c r="Q25" s="10"/>
      <c r="R25" s="10"/>
      <c r="S25" s="10"/>
      <c r="T25" s="10"/>
      <c r="U25" s="10">
        <v>28</v>
      </c>
      <c r="V25" s="10"/>
      <c r="W25" s="10"/>
      <c r="X25" s="10"/>
      <c r="Y25" s="11">
        <v>20201022</v>
      </c>
      <c r="Z25" s="11">
        <v>2</v>
      </c>
      <c r="AA25" s="5" t="s">
        <v>102</v>
      </c>
      <c r="AB25" s="11" t="str">
        <f t="shared" si="3"/>
        <v>이형준</v>
      </c>
      <c r="AC25" s="4" t="s">
        <v>62</v>
      </c>
      <c r="AD25" s="12"/>
    </row>
    <row r="26" spans="1:30" s="13" customFormat="1" ht="20.100000000000001" customHeight="1" x14ac:dyDescent="0.3">
      <c r="A26" s="4">
        <v>20</v>
      </c>
      <c r="B26" s="5">
        <f t="shared" si="7"/>
        <v>12</v>
      </c>
      <c r="C26" s="5">
        <f t="shared" si="7"/>
        <v>8</v>
      </c>
      <c r="D26" s="6" t="s">
        <v>26</v>
      </c>
      <c r="E26" s="6" t="s">
        <v>115</v>
      </c>
      <c r="F26" s="6" t="s">
        <v>116</v>
      </c>
      <c r="G26" s="4" t="s">
        <v>111</v>
      </c>
      <c r="H26" s="4" t="s">
        <v>52</v>
      </c>
      <c r="I26" s="7">
        <f t="shared" si="0"/>
        <v>2031</v>
      </c>
      <c r="J26" s="8">
        <v>1995</v>
      </c>
      <c r="K26" s="7">
        <f t="shared" si="6"/>
        <v>36</v>
      </c>
      <c r="L26" s="9">
        <f t="shared" si="2"/>
        <v>1.7725258493353029E-2</v>
      </c>
      <c r="M26" s="10">
        <v>5</v>
      </c>
      <c r="N26" s="10"/>
      <c r="O26" s="10"/>
      <c r="P26" s="10">
        <v>16</v>
      </c>
      <c r="Q26" s="10"/>
      <c r="R26" s="10">
        <v>15</v>
      </c>
      <c r="S26" s="10"/>
      <c r="T26" s="10"/>
      <c r="U26" s="10"/>
      <c r="V26" s="10"/>
      <c r="W26" s="10"/>
      <c r="X26" s="10"/>
      <c r="Y26" s="11">
        <v>20201030</v>
      </c>
      <c r="Z26" s="11">
        <v>14</v>
      </c>
      <c r="AA26" s="11" t="s">
        <v>102</v>
      </c>
      <c r="AB26" s="11" t="str">
        <f t="shared" si="3"/>
        <v>이형준</v>
      </c>
      <c r="AC26" s="4" t="s">
        <v>62</v>
      </c>
      <c r="AD26" s="12"/>
    </row>
    <row r="27" spans="1:30" s="13" customFormat="1" ht="20.100000000000001" customHeight="1" x14ac:dyDescent="0.3">
      <c r="A27" s="4">
        <v>21</v>
      </c>
      <c r="B27" s="5">
        <f t="shared" si="7"/>
        <v>12</v>
      </c>
      <c r="C27" s="5">
        <f t="shared" si="7"/>
        <v>8</v>
      </c>
      <c r="D27" s="6" t="s">
        <v>105</v>
      </c>
      <c r="E27" s="6" t="s">
        <v>55</v>
      </c>
      <c r="F27" s="6" t="s">
        <v>122</v>
      </c>
      <c r="G27" s="4" t="s">
        <v>120</v>
      </c>
      <c r="H27" s="4" t="s">
        <v>52</v>
      </c>
      <c r="I27" s="7">
        <f t="shared" si="0"/>
        <v>1226</v>
      </c>
      <c r="J27" s="8">
        <v>1140</v>
      </c>
      <c r="K27" s="7">
        <f t="shared" si="6"/>
        <v>86</v>
      </c>
      <c r="L27" s="9">
        <f t="shared" si="2"/>
        <v>7.01468189233279E-2</v>
      </c>
      <c r="M27" s="10">
        <v>49</v>
      </c>
      <c r="N27" s="10"/>
      <c r="O27" s="10"/>
      <c r="P27" s="10">
        <v>35</v>
      </c>
      <c r="Q27" s="10"/>
      <c r="R27" s="10">
        <v>2</v>
      </c>
      <c r="S27" s="10"/>
      <c r="T27" s="10"/>
      <c r="U27" s="10"/>
      <c r="V27" s="10"/>
      <c r="W27" s="10"/>
      <c r="X27" s="10"/>
      <c r="Y27" s="11">
        <v>20201118</v>
      </c>
      <c r="Z27" s="11">
        <v>13</v>
      </c>
      <c r="AA27" s="11" t="s">
        <v>102</v>
      </c>
      <c r="AB27" s="11" t="str">
        <f t="shared" si="3"/>
        <v>이형준</v>
      </c>
      <c r="AC27" s="4" t="s">
        <v>67</v>
      </c>
      <c r="AD27" s="12"/>
    </row>
    <row r="28" spans="1:30" s="13" customFormat="1" ht="20.100000000000001" customHeight="1" x14ac:dyDescent="0.3">
      <c r="A28" s="4">
        <v>22</v>
      </c>
      <c r="B28" s="5">
        <f t="shared" si="7"/>
        <v>12</v>
      </c>
      <c r="C28" s="5">
        <f t="shared" si="7"/>
        <v>8</v>
      </c>
      <c r="D28" s="6" t="s">
        <v>26</v>
      </c>
      <c r="E28" s="6" t="s">
        <v>55</v>
      </c>
      <c r="F28" s="6" t="s">
        <v>124</v>
      </c>
      <c r="G28" s="4" t="s">
        <v>125</v>
      </c>
      <c r="H28" s="4" t="s">
        <v>126</v>
      </c>
      <c r="I28" s="7">
        <f t="shared" si="0"/>
        <v>120</v>
      </c>
      <c r="J28" s="8">
        <v>115</v>
      </c>
      <c r="K28" s="7">
        <f t="shared" si="6"/>
        <v>5</v>
      </c>
      <c r="L28" s="9">
        <f t="shared" si="2"/>
        <v>4.1666666666666664E-2</v>
      </c>
      <c r="M28" s="10"/>
      <c r="N28" s="10"/>
      <c r="O28" s="10"/>
      <c r="P28" s="10">
        <v>3</v>
      </c>
      <c r="Q28" s="10"/>
      <c r="R28" s="10">
        <v>2</v>
      </c>
      <c r="S28" s="10"/>
      <c r="T28" s="10"/>
      <c r="U28" s="10"/>
      <c r="V28" s="10"/>
      <c r="W28" s="10"/>
      <c r="X28" s="10"/>
      <c r="Y28" s="11">
        <v>20201208</v>
      </c>
      <c r="Z28" s="11">
        <v>9</v>
      </c>
      <c r="AA28" s="11" t="s">
        <v>123</v>
      </c>
      <c r="AB28" s="11" t="str">
        <f t="shared" si="3"/>
        <v>하선동</v>
      </c>
      <c r="AC28" s="4" t="s">
        <v>67</v>
      </c>
      <c r="AD28" s="12"/>
    </row>
    <row r="29" spans="1:30" s="13" customFormat="1" ht="20.100000000000001" customHeight="1" x14ac:dyDescent="0.3">
      <c r="A29" s="4">
        <v>23</v>
      </c>
      <c r="B29" s="5">
        <f t="shared" si="7"/>
        <v>12</v>
      </c>
      <c r="C29" s="5">
        <f t="shared" si="7"/>
        <v>8</v>
      </c>
      <c r="D29" s="6" t="s">
        <v>26</v>
      </c>
      <c r="E29" s="6" t="s">
        <v>55</v>
      </c>
      <c r="F29" s="6" t="s">
        <v>63</v>
      </c>
      <c r="G29" s="4" t="s">
        <v>64</v>
      </c>
      <c r="H29" s="4" t="s">
        <v>52</v>
      </c>
      <c r="I29" s="7">
        <f t="shared" si="0"/>
        <v>401</v>
      </c>
      <c r="J29" s="8">
        <v>400</v>
      </c>
      <c r="K29" s="7">
        <f t="shared" si="6"/>
        <v>1</v>
      </c>
      <c r="L29" s="9">
        <f t="shared" si="2"/>
        <v>2.4937655860349127E-3</v>
      </c>
      <c r="M29" s="10"/>
      <c r="N29" s="10"/>
      <c r="O29" s="10"/>
      <c r="P29" s="10"/>
      <c r="Q29" s="10"/>
      <c r="R29" s="10">
        <v>1</v>
      </c>
      <c r="S29" s="10"/>
      <c r="T29" s="10"/>
      <c r="U29" s="10"/>
      <c r="V29" s="10"/>
      <c r="W29" s="10"/>
      <c r="X29" s="10"/>
      <c r="Y29" s="11">
        <v>20201208</v>
      </c>
      <c r="Z29" s="11">
        <v>9</v>
      </c>
      <c r="AA29" s="11" t="s">
        <v>123</v>
      </c>
      <c r="AB29" s="11" t="str">
        <f t="shared" si="3"/>
        <v>하선동</v>
      </c>
      <c r="AC29" s="4" t="s">
        <v>67</v>
      </c>
      <c r="AD29" s="12" t="s">
        <v>127</v>
      </c>
    </row>
    <row r="30" spans="1:30" s="13" customFormat="1" ht="20.100000000000001" customHeight="1" x14ac:dyDescent="0.3">
      <c r="A30" s="4">
        <v>24</v>
      </c>
      <c r="B30" s="5">
        <f t="shared" si="7"/>
        <v>12</v>
      </c>
      <c r="C30" s="5">
        <f t="shared" si="7"/>
        <v>8</v>
      </c>
      <c r="D30" s="6" t="s">
        <v>28</v>
      </c>
      <c r="E30" s="4" t="s">
        <v>55</v>
      </c>
      <c r="F30" s="4" t="s">
        <v>86</v>
      </c>
      <c r="G30" s="4" t="s">
        <v>87</v>
      </c>
      <c r="H30" s="4" t="s">
        <v>52</v>
      </c>
      <c r="I30" s="7">
        <f t="shared" si="0"/>
        <v>1195</v>
      </c>
      <c r="J30" s="8">
        <v>1178</v>
      </c>
      <c r="K30" s="7">
        <f t="shared" si="6"/>
        <v>17</v>
      </c>
      <c r="L30" s="9">
        <f t="shared" si="2"/>
        <v>1.4225941422594143E-2</v>
      </c>
      <c r="M30" s="10">
        <v>3</v>
      </c>
      <c r="N30" s="10"/>
      <c r="O30" s="10"/>
      <c r="P30" s="10">
        <v>7</v>
      </c>
      <c r="Q30" s="10">
        <v>7</v>
      </c>
      <c r="R30" s="10"/>
      <c r="S30" s="10"/>
      <c r="T30" s="10"/>
      <c r="U30" s="10"/>
      <c r="V30" s="10"/>
      <c r="W30" s="10"/>
      <c r="X30" s="10"/>
      <c r="Y30" s="11">
        <v>20201204</v>
      </c>
      <c r="Z30" s="11">
        <v>7</v>
      </c>
      <c r="AA30" s="5" t="s">
        <v>128</v>
      </c>
      <c r="AB30" s="11" t="str">
        <f t="shared" si="3"/>
        <v>이형준</v>
      </c>
      <c r="AC30" s="4" t="s">
        <v>66</v>
      </c>
      <c r="AD30" s="12"/>
    </row>
    <row r="31" spans="1:30" s="13" customFormat="1" ht="20.100000000000001" customHeight="1" x14ac:dyDescent="0.3">
      <c r="A31" s="4">
        <v>25</v>
      </c>
      <c r="B31" s="5">
        <f t="shared" si="7"/>
        <v>12</v>
      </c>
      <c r="C31" s="5">
        <f t="shared" si="7"/>
        <v>8</v>
      </c>
      <c r="D31" s="6" t="s">
        <v>56</v>
      </c>
      <c r="E31" s="4" t="s">
        <v>129</v>
      </c>
      <c r="F31" s="4" t="s">
        <v>130</v>
      </c>
      <c r="G31" s="4" t="s">
        <v>131</v>
      </c>
      <c r="H31" s="4" t="s">
        <v>52</v>
      </c>
      <c r="I31" s="7">
        <f t="shared" si="0"/>
        <v>5002</v>
      </c>
      <c r="J31" s="8">
        <v>5000</v>
      </c>
      <c r="K31" s="7">
        <f t="shared" si="6"/>
        <v>2</v>
      </c>
      <c r="L31" s="9">
        <f t="shared" si="2"/>
        <v>3.9984006397441024E-4</v>
      </c>
      <c r="M31" s="10">
        <v>2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1">
        <v>20201102</v>
      </c>
      <c r="Z31" s="11">
        <v>3</v>
      </c>
      <c r="AA31" s="5" t="s">
        <v>123</v>
      </c>
      <c r="AB31" s="11" t="str">
        <f t="shared" si="3"/>
        <v>하선동</v>
      </c>
      <c r="AC31" s="4" t="s">
        <v>66</v>
      </c>
      <c r="AD31" s="12"/>
    </row>
    <row r="32" spans="1:30" s="13" customFormat="1" ht="20.100000000000001" customHeight="1" x14ac:dyDescent="0.3">
      <c r="A32" s="4">
        <v>26</v>
      </c>
      <c r="B32" s="5">
        <f t="shared" si="7"/>
        <v>12</v>
      </c>
      <c r="C32" s="5">
        <f t="shared" si="7"/>
        <v>8</v>
      </c>
      <c r="D32" s="6" t="s">
        <v>56</v>
      </c>
      <c r="E32" s="4" t="s">
        <v>129</v>
      </c>
      <c r="F32" s="4" t="s">
        <v>130</v>
      </c>
      <c r="G32" s="4" t="s">
        <v>131</v>
      </c>
      <c r="H32" s="4" t="s">
        <v>52</v>
      </c>
      <c r="I32" s="7">
        <f t="shared" si="0"/>
        <v>1000</v>
      </c>
      <c r="J32" s="8">
        <v>1000</v>
      </c>
      <c r="K32" s="7">
        <f t="shared" si="6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1">
        <v>20201106</v>
      </c>
      <c r="Z32" s="11">
        <v>3</v>
      </c>
      <c r="AA32" s="5" t="s">
        <v>123</v>
      </c>
      <c r="AB32" s="11" t="str">
        <f t="shared" si="3"/>
        <v>하선동</v>
      </c>
      <c r="AC32" s="4" t="s">
        <v>66</v>
      </c>
      <c r="AD32" s="12"/>
    </row>
    <row r="33" spans="1:30" s="13" customFormat="1" ht="20.100000000000001" customHeight="1" x14ac:dyDescent="0.3">
      <c r="A33" s="4">
        <v>27</v>
      </c>
      <c r="B33" s="5">
        <f t="shared" si="7"/>
        <v>12</v>
      </c>
      <c r="C33" s="5">
        <f t="shared" si="7"/>
        <v>8</v>
      </c>
      <c r="D33" s="6" t="s">
        <v>58</v>
      </c>
      <c r="E33" s="6" t="s">
        <v>132</v>
      </c>
      <c r="F33" s="6" t="s">
        <v>133</v>
      </c>
      <c r="G33" s="4" t="s">
        <v>134</v>
      </c>
      <c r="H33" s="4" t="s">
        <v>52</v>
      </c>
      <c r="I33" s="7">
        <f t="shared" si="0"/>
        <v>1472</v>
      </c>
      <c r="J33" s="8">
        <v>1450</v>
      </c>
      <c r="K33" s="7">
        <f t="shared" si="6"/>
        <v>22</v>
      </c>
      <c r="L33" s="9">
        <f t="shared" si="2"/>
        <v>1.4945652173913044E-2</v>
      </c>
      <c r="M33" s="10">
        <v>2</v>
      </c>
      <c r="N33" s="10"/>
      <c r="O33" s="10"/>
      <c r="P33" s="10">
        <v>18</v>
      </c>
      <c r="Q33" s="10">
        <v>2</v>
      </c>
      <c r="R33" s="10"/>
      <c r="S33" s="10"/>
      <c r="T33" s="10"/>
      <c r="U33" s="10"/>
      <c r="V33" s="10"/>
      <c r="W33" s="10"/>
      <c r="X33" s="10"/>
      <c r="Y33" s="11">
        <v>20201201</v>
      </c>
      <c r="Z33" s="11">
        <v>13</v>
      </c>
      <c r="AA33" s="5" t="s">
        <v>123</v>
      </c>
      <c r="AB33" s="11" t="str">
        <f t="shared" si="3"/>
        <v>하선동</v>
      </c>
      <c r="AC33" s="4" t="s">
        <v>66</v>
      </c>
      <c r="AD33" s="12"/>
    </row>
    <row r="34" spans="1:30" s="13" customFormat="1" ht="20.100000000000001" customHeight="1" x14ac:dyDescent="0.3">
      <c r="A34" s="4">
        <v>28</v>
      </c>
      <c r="B34" s="5">
        <f t="shared" si="7"/>
        <v>12</v>
      </c>
      <c r="C34" s="5">
        <f t="shared" si="7"/>
        <v>8</v>
      </c>
      <c r="D34" s="6" t="s">
        <v>56</v>
      </c>
      <c r="E34" s="6" t="s">
        <v>69</v>
      </c>
      <c r="F34" s="6" t="s">
        <v>72</v>
      </c>
      <c r="G34" s="4" t="s">
        <v>70</v>
      </c>
      <c r="H34" s="4" t="s">
        <v>71</v>
      </c>
      <c r="I34" s="7">
        <f t="shared" si="0"/>
        <v>10030</v>
      </c>
      <c r="J34" s="8">
        <v>10000</v>
      </c>
      <c r="K34" s="7">
        <f t="shared" si="6"/>
        <v>30</v>
      </c>
      <c r="L34" s="9">
        <f t="shared" si="2"/>
        <v>2.9910269192422734E-3</v>
      </c>
      <c r="M34" s="10">
        <v>15</v>
      </c>
      <c r="N34" s="10">
        <v>3</v>
      </c>
      <c r="O34" s="10"/>
      <c r="P34" s="10"/>
      <c r="Q34" s="10"/>
      <c r="R34" s="10"/>
      <c r="S34" s="10"/>
      <c r="T34" s="10"/>
      <c r="U34" s="10">
        <v>12</v>
      </c>
      <c r="V34" s="10"/>
      <c r="W34" s="10"/>
      <c r="X34" s="10"/>
      <c r="Y34" s="11">
        <v>20201208</v>
      </c>
      <c r="Z34" s="11">
        <v>10</v>
      </c>
      <c r="AA34" s="5" t="s">
        <v>123</v>
      </c>
      <c r="AB34" s="11" t="str">
        <f t="shared" si="3"/>
        <v>하선동</v>
      </c>
      <c r="AC34" s="4" t="s">
        <v>66</v>
      </c>
      <c r="AD34" s="12"/>
    </row>
    <row r="35" spans="1:30" s="13" customFormat="1" ht="20.100000000000001" customHeight="1" x14ac:dyDescent="0.3">
      <c r="A35" s="4">
        <v>29</v>
      </c>
      <c r="B35" s="5">
        <f t="shared" si="7"/>
        <v>12</v>
      </c>
      <c r="C35" s="5">
        <f t="shared" si="7"/>
        <v>8</v>
      </c>
      <c r="D35" s="6" t="s">
        <v>26</v>
      </c>
      <c r="E35" s="4" t="s">
        <v>79</v>
      </c>
      <c r="F35" s="4" t="s">
        <v>77</v>
      </c>
      <c r="G35" s="4" t="s">
        <v>54</v>
      </c>
      <c r="H35" s="4" t="s">
        <v>52</v>
      </c>
      <c r="I35" s="7">
        <f t="shared" si="0"/>
        <v>2998</v>
      </c>
      <c r="J35" s="8">
        <v>2998</v>
      </c>
      <c r="K35" s="7">
        <f t="shared" si="6"/>
        <v>0</v>
      </c>
      <c r="L35" s="9">
        <f t="shared" si="2"/>
        <v>0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1">
        <v>20201208</v>
      </c>
      <c r="Z35" s="11">
        <v>6</v>
      </c>
      <c r="AA35" s="5" t="s">
        <v>123</v>
      </c>
      <c r="AB35" s="11" t="str">
        <f t="shared" si="3"/>
        <v>하선동</v>
      </c>
      <c r="AC35" s="4" t="s">
        <v>66</v>
      </c>
      <c r="AD35" s="12"/>
    </row>
    <row r="36" spans="1:30" s="13" customFormat="1" ht="20.100000000000001" customHeight="1" x14ac:dyDescent="0.3">
      <c r="A36" s="4">
        <v>30</v>
      </c>
      <c r="B36" s="5">
        <f t="shared" si="7"/>
        <v>12</v>
      </c>
      <c r="C36" s="5">
        <f t="shared" si="7"/>
        <v>8</v>
      </c>
      <c r="D36" s="6" t="s">
        <v>26</v>
      </c>
      <c r="E36" s="6" t="s">
        <v>59</v>
      </c>
      <c r="F36" s="6" t="s">
        <v>83</v>
      </c>
      <c r="G36" s="4" t="s">
        <v>84</v>
      </c>
      <c r="H36" s="4" t="s">
        <v>52</v>
      </c>
      <c r="I36" s="7">
        <f t="shared" si="0"/>
        <v>2605</v>
      </c>
      <c r="J36" s="8">
        <v>2605</v>
      </c>
      <c r="K36" s="7">
        <f t="shared" si="6"/>
        <v>0</v>
      </c>
      <c r="L36" s="9">
        <f t="shared" si="2"/>
        <v>0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1">
        <v>20201208</v>
      </c>
      <c r="Z36" s="11">
        <v>8</v>
      </c>
      <c r="AA36" s="5" t="s">
        <v>123</v>
      </c>
      <c r="AB36" s="11" t="str">
        <f t="shared" si="3"/>
        <v>하선동</v>
      </c>
      <c r="AC36" s="4" t="s">
        <v>66</v>
      </c>
      <c r="AD36" s="12"/>
    </row>
    <row r="37" spans="1:30" s="13" customFormat="1" ht="20.100000000000001" customHeight="1" x14ac:dyDescent="0.3">
      <c r="A37" s="4">
        <v>31</v>
      </c>
      <c r="B37" s="5">
        <f t="shared" si="7"/>
        <v>12</v>
      </c>
      <c r="C37" s="5">
        <f t="shared" si="7"/>
        <v>8</v>
      </c>
      <c r="D37" s="6" t="s">
        <v>26</v>
      </c>
      <c r="E37" s="4" t="s">
        <v>113</v>
      </c>
      <c r="F37" s="4" t="s">
        <v>135</v>
      </c>
      <c r="G37" s="4">
        <v>7301</v>
      </c>
      <c r="H37" s="4" t="s">
        <v>52</v>
      </c>
      <c r="I37" s="7">
        <f t="shared" si="0"/>
        <v>386</v>
      </c>
      <c r="J37" s="8">
        <v>384</v>
      </c>
      <c r="K37" s="7">
        <f t="shared" si="6"/>
        <v>2</v>
      </c>
      <c r="L37" s="9">
        <f t="shared" si="2"/>
        <v>5.1813471502590676E-3</v>
      </c>
      <c r="M37" s="10"/>
      <c r="N37" s="10"/>
      <c r="O37" s="10"/>
      <c r="P37" s="10"/>
      <c r="Q37" s="10">
        <v>2</v>
      </c>
      <c r="R37" s="10"/>
      <c r="S37" s="10"/>
      <c r="T37" s="10"/>
      <c r="U37" s="10"/>
      <c r="V37" s="10"/>
      <c r="W37" s="10"/>
      <c r="X37" s="10"/>
      <c r="Y37" s="11">
        <v>20201208</v>
      </c>
      <c r="Z37" s="11">
        <v>13</v>
      </c>
      <c r="AA37" s="5" t="s">
        <v>123</v>
      </c>
      <c r="AB37" s="11" t="str">
        <f t="shared" si="3"/>
        <v>하선동</v>
      </c>
      <c r="AC37" s="4" t="s">
        <v>66</v>
      </c>
      <c r="AD37" s="12"/>
    </row>
    <row r="38" spans="1:30" s="13" customFormat="1" ht="20.100000000000001" customHeight="1" x14ac:dyDescent="0.3">
      <c r="A38" s="4">
        <v>32</v>
      </c>
      <c r="B38" s="5">
        <f t="shared" si="7"/>
        <v>12</v>
      </c>
      <c r="C38" s="5">
        <f t="shared" si="7"/>
        <v>8</v>
      </c>
      <c r="D38" s="6" t="s">
        <v>58</v>
      </c>
      <c r="E38" s="4" t="s">
        <v>65</v>
      </c>
      <c r="F38" s="4" t="s">
        <v>68</v>
      </c>
      <c r="G38" s="28" t="s">
        <v>54</v>
      </c>
      <c r="H38" s="28" t="s">
        <v>52</v>
      </c>
      <c r="I38" s="7">
        <f t="shared" si="0"/>
        <v>631</v>
      </c>
      <c r="J38" s="8">
        <v>520</v>
      </c>
      <c r="K38" s="7">
        <f t="shared" si="6"/>
        <v>111</v>
      </c>
      <c r="L38" s="9">
        <f t="shared" si="2"/>
        <v>0.17591125198098256</v>
      </c>
      <c r="M38" s="10"/>
      <c r="N38" s="10">
        <v>111</v>
      </c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1">
        <v>20201203</v>
      </c>
      <c r="Z38" s="11">
        <v>11</v>
      </c>
      <c r="AA38" s="5" t="s">
        <v>142</v>
      </c>
      <c r="AB38" s="11" t="str">
        <f t="shared" si="3"/>
        <v>이형준</v>
      </c>
      <c r="AC38" s="12" t="s">
        <v>141</v>
      </c>
      <c r="AD38" s="12"/>
    </row>
    <row r="39" spans="1:30" s="13" customFormat="1" ht="20.100000000000001" customHeight="1" x14ac:dyDescent="0.3">
      <c r="A39" s="4">
        <v>33</v>
      </c>
      <c r="B39" s="5">
        <f t="shared" si="7"/>
        <v>12</v>
      </c>
      <c r="C39" s="5">
        <f t="shared" si="7"/>
        <v>8</v>
      </c>
      <c r="D39" s="6" t="s">
        <v>58</v>
      </c>
      <c r="E39" s="4" t="s">
        <v>65</v>
      </c>
      <c r="F39" s="4" t="s">
        <v>68</v>
      </c>
      <c r="G39" s="4" t="s">
        <v>54</v>
      </c>
      <c r="H39" s="4" t="s">
        <v>52</v>
      </c>
      <c r="I39" s="7">
        <f t="shared" si="0"/>
        <v>1542</v>
      </c>
      <c r="J39" s="8">
        <v>1220</v>
      </c>
      <c r="K39" s="7">
        <f t="shared" si="6"/>
        <v>322</v>
      </c>
      <c r="L39" s="9">
        <f t="shared" si="2"/>
        <v>0.20881971465629054</v>
      </c>
      <c r="M39" s="10"/>
      <c r="N39" s="10">
        <v>322</v>
      </c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1">
        <v>20201204</v>
      </c>
      <c r="Z39" s="11">
        <v>11</v>
      </c>
      <c r="AA39" s="5" t="s">
        <v>138</v>
      </c>
      <c r="AB39" s="11" t="str">
        <f t="shared" si="3"/>
        <v>하선동</v>
      </c>
      <c r="AC39" s="12" t="s">
        <v>141</v>
      </c>
      <c r="AD39" s="12" t="s">
        <v>150</v>
      </c>
    </row>
    <row r="40" spans="1:30" s="13" customFormat="1" ht="20.100000000000001" customHeight="1" x14ac:dyDescent="0.3">
      <c r="A40" s="4">
        <v>34</v>
      </c>
      <c r="B40" s="5">
        <f t="shared" si="7"/>
        <v>12</v>
      </c>
      <c r="C40" s="5">
        <f t="shared" si="7"/>
        <v>8</v>
      </c>
      <c r="D40" s="12" t="s">
        <v>147</v>
      </c>
      <c r="E40" s="4" t="s">
        <v>145</v>
      </c>
      <c r="F40" s="4" t="s">
        <v>145</v>
      </c>
      <c r="G40" s="4" t="s">
        <v>146</v>
      </c>
      <c r="H40" s="4" t="s">
        <v>52</v>
      </c>
      <c r="I40" s="7">
        <f t="shared" si="0"/>
        <v>15953</v>
      </c>
      <c r="J40" s="8">
        <v>15950</v>
      </c>
      <c r="K40" s="7">
        <f t="shared" si="6"/>
        <v>3</v>
      </c>
      <c r="L40" s="9">
        <f t="shared" si="2"/>
        <v>1.8805240393656366E-4</v>
      </c>
      <c r="M40" s="10">
        <v>3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>
        <v>20201126</v>
      </c>
      <c r="Z40" s="11">
        <v>11</v>
      </c>
      <c r="AA40" s="5" t="s">
        <v>138</v>
      </c>
      <c r="AB40" s="11" t="str">
        <f t="shared" si="3"/>
        <v>하선동</v>
      </c>
      <c r="AC40" s="12" t="s">
        <v>141</v>
      </c>
      <c r="AD40" s="12"/>
    </row>
    <row r="41" spans="1:30" s="13" customFormat="1" ht="20.100000000000001" customHeight="1" x14ac:dyDescent="0.3">
      <c r="A41" s="4">
        <v>35</v>
      </c>
      <c r="B41" s="5">
        <f t="shared" ref="B41:C46" si="8">B40</f>
        <v>12</v>
      </c>
      <c r="C41" s="5">
        <f t="shared" si="8"/>
        <v>8</v>
      </c>
      <c r="D41" s="6" t="s">
        <v>56</v>
      </c>
      <c r="E41" s="6" t="s">
        <v>79</v>
      </c>
      <c r="F41" s="6" t="s">
        <v>143</v>
      </c>
      <c r="G41" s="29" t="s">
        <v>144</v>
      </c>
      <c r="H41" s="4" t="s">
        <v>52</v>
      </c>
      <c r="I41" s="7">
        <f t="shared" si="0"/>
        <v>5470</v>
      </c>
      <c r="J41" s="8">
        <v>5470</v>
      </c>
      <c r="K41" s="7">
        <f t="shared" si="6"/>
        <v>0</v>
      </c>
      <c r="L41" s="9">
        <f t="shared" si="2"/>
        <v>0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1">
        <v>20201104</v>
      </c>
      <c r="Z41" s="11">
        <v>3</v>
      </c>
      <c r="AA41" s="5" t="s">
        <v>138</v>
      </c>
      <c r="AB41" s="11" t="str">
        <f t="shared" si="3"/>
        <v>하선동</v>
      </c>
      <c r="AC41" s="12" t="s">
        <v>141</v>
      </c>
      <c r="AD41" s="12"/>
    </row>
    <row r="42" spans="1:30" s="13" customFormat="1" ht="20.100000000000001" customHeight="1" x14ac:dyDescent="0.3">
      <c r="A42" s="4">
        <v>36</v>
      </c>
      <c r="B42" s="5">
        <f t="shared" si="8"/>
        <v>12</v>
      </c>
      <c r="C42" s="5">
        <f t="shared" si="8"/>
        <v>8</v>
      </c>
      <c r="D42" s="6" t="s">
        <v>58</v>
      </c>
      <c r="E42" s="6" t="s">
        <v>59</v>
      </c>
      <c r="F42" s="6" t="s">
        <v>60</v>
      </c>
      <c r="G42" s="4" t="s">
        <v>61</v>
      </c>
      <c r="H42" s="4" t="s">
        <v>52</v>
      </c>
      <c r="I42" s="7">
        <f t="shared" si="0"/>
        <v>401</v>
      </c>
      <c r="J42" s="8">
        <v>400</v>
      </c>
      <c r="K42" s="7">
        <f t="shared" si="6"/>
        <v>1</v>
      </c>
      <c r="L42" s="9">
        <f t="shared" si="2"/>
        <v>2.4937655860349127E-3</v>
      </c>
      <c r="M42" s="10"/>
      <c r="N42" s="10"/>
      <c r="O42" s="10"/>
      <c r="P42" s="10"/>
      <c r="Q42" s="10">
        <v>1</v>
      </c>
      <c r="R42" s="10"/>
      <c r="S42" s="10"/>
      <c r="T42" s="10"/>
      <c r="U42" s="10"/>
      <c r="V42" s="10"/>
      <c r="W42" s="10"/>
      <c r="X42" s="10"/>
      <c r="Y42" s="11">
        <v>20201208</v>
      </c>
      <c r="Z42" s="11">
        <v>4</v>
      </c>
      <c r="AA42" s="5" t="s">
        <v>142</v>
      </c>
      <c r="AB42" s="11" t="str">
        <f t="shared" si="3"/>
        <v>이형준</v>
      </c>
      <c r="AC42" s="12" t="s">
        <v>141</v>
      </c>
      <c r="AD42" s="12"/>
    </row>
    <row r="43" spans="1:30" s="13" customFormat="1" ht="20.100000000000001" customHeight="1" x14ac:dyDescent="0.3">
      <c r="A43" s="4">
        <v>37</v>
      </c>
      <c r="B43" s="5">
        <f t="shared" si="8"/>
        <v>12</v>
      </c>
      <c r="C43" s="5">
        <f t="shared" si="8"/>
        <v>8</v>
      </c>
      <c r="D43" s="6" t="s">
        <v>58</v>
      </c>
      <c r="E43" s="6" t="s">
        <v>59</v>
      </c>
      <c r="F43" s="6" t="s">
        <v>60</v>
      </c>
      <c r="G43" s="4" t="s">
        <v>61</v>
      </c>
      <c r="H43" s="4" t="s">
        <v>52</v>
      </c>
      <c r="I43" s="7">
        <f t="shared" si="0"/>
        <v>1946</v>
      </c>
      <c r="J43" s="8">
        <v>1940</v>
      </c>
      <c r="K43" s="7">
        <f t="shared" si="6"/>
        <v>6</v>
      </c>
      <c r="L43" s="9">
        <f t="shared" si="2"/>
        <v>3.0832476875642342E-3</v>
      </c>
      <c r="M43" s="10"/>
      <c r="N43" s="10"/>
      <c r="O43" s="10"/>
      <c r="P43" s="10"/>
      <c r="Q43" s="10">
        <v>6</v>
      </c>
      <c r="R43" s="10"/>
      <c r="S43" s="10"/>
      <c r="T43" s="10"/>
      <c r="U43" s="10"/>
      <c r="V43" s="10"/>
      <c r="W43" s="10"/>
      <c r="X43" s="10"/>
      <c r="Y43" s="11">
        <v>20201208</v>
      </c>
      <c r="Z43" s="11">
        <v>4</v>
      </c>
      <c r="AA43" s="5" t="s">
        <v>138</v>
      </c>
      <c r="AB43" s="11" t="str">
        <f t="shared" si="3"/>
        <v>하선동</v>
      </c>
      <c r="AC43" s="12" t="s">
        <v>141</v>
      </c>
      <c r="AD43" s="12"/>
    </row>
    <row r="44" spans="1:30" s="13" customFormat="1" ht="20.100000000000001" customHeight="1" x14ac:dyDescent="0.3">
      <c r="A44" s="4">
        <v>38</v>
      </c>
      <c r="B44" s="5">
        <f t="shared" si="8"/>
        <v>12</v>
      </c>
      <c r="C44" s="5">
        <f t="shared" si="8"/>
        <v>8</v>
      </c>
      <c r="D44" s="6" t="s">
        <v>58</v>
      </c>
      <c r="E44" s="6" t="s">
        <v>149</v>
      </c>
      <c r="F44" s="6" t="s">
        <v>148</v>
      </c>
      <c r="G44" s="4" t="s">
        <v>82</v>
      </c>
      <c r="H44" s="4" t="s">
        <v>52</v>
      </c>
      <c r="I44" s="7">
        <f t="shared" si="0"/>
        <v>856</v>
      </c>
      <c r="J44" s="8">
        <v>800</v>
      </c>
      <c r="K44" s="7">
        <f t="shared" si="6"/>
        <v>56</v>
      </c>
      <c r="L44" s="9">
        <f t="shared" si="2"/>
        <v>6.5420560747663545E-2</v>
      </c>
      <c r="M44" s="10"/>
      <c r="N44" s="10"/>
      <c r="O44" s="10"/>
      <c r="P44" s="10"/>
      <c r="Q44" s="10"/>
      <c r="R44" s="10"/>
      <c r="S44" s="10">
        <v>5</v>
      </c>
      <c r="T44" s="10">
        <v>51</v>
      </c>
      <c r="U44" s="10"/>
      <c r="V44" s="10"/>
      <c r="W44" s="10"/>
      <c r="X44" s="10"/>
      <c r="Y44" s="11">
        <v>20201130</v>
      </c>
      <c r="Z44" s="11">
        <v>1</v>
      </c>
      <c r="AA44" s="5" t="s">
        <v>142</v>
      </c>
      <c r="AB44" s="11" t="str">
        <f t="shared" si="3"/>
        <v>이형준</v>
      </c>
      <c r="AC44" s="12" t="s">
        <v>141</v>
      </c>
      <c r="AD44" s="12"/>
    </row>
    <row r="45" spans="1:30" s="13" customFormat="1" ht="20.100000000000001" customHeight="1" x14ac:dyDescent="0.3">
      <c r="A45" s="4">
        <v>39</v>
      </c>
      <c r="B45" s="5">
        <f t="shared" si="8"/>
        <v>12</v>
      </c>
      <c r="C45" s="5">
        <f t="shared" si="8"/>
        <v>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6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1"/>
      <c r="Z45" s="11"/>
      <c r="AA45" s="5"/>
      <c r="AB45" s="11" t="str">
        <f t="shared" si="3"/>
        <v/>
      </c>
      <c r="AC45" s="4"/>
      <c r="AD45" s="12"/>
    </row>
    <row r="46" spans="1:30" s="13" customFormat="1" ht="20.100000000000001" customHeight="1" x14ac:dyDescent="0.3">
      <c r="A46" s="4">
        <v>40</v>
      </c>
      <c r="B46" s="5">
        <f t="shared" si="8"/>
        <v>12</v>
      </c>
      <c r="C46" s="5">
        <f t="shared" si="8"/>
        <v>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6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  <c r="Z46" s="11"/>
      <c r="AA46" s="5"/>
      <c r="AB46" s="11" t="str">
        <f t="shared" si="3"/>
        <v/>
      </c>
      <c r="AC46" s="4"/>
      <c r="AD46" s="12"/>
    </row>
    <row r="47" spans="1:30" s="15" customFormat="1" x14ac:dyDescent="0.3">
      <c r="A47" s="49"/>
      <c r="B47" s="50"/>
      <c r="C47" s="50"/>
      <c r="D47" s="50"/>
      <c r="E47" s="50"/>
      <c r="F47" s="50"/>
      <c r="G47" s="50"/>
      <c r="H47" s="50"/>
      <c r="I47" s="40">
        <f t="shared" ref="I47:X47" si="9">SUM(I7:I46)</f>
        <v>141353</v>
      </c>
      <c r="J47" s="40">
        <f>SUM(J7:J46)</f>
        <v>140063</v>
      </c>
      <c r="K47" s="40">
        <f t="shared" si="9"/>
        <v>1290</v>
      </c>
      <c r="L47" s="40" t="e">
        <f t="shared" si="9"/>
        <v>#DIV/0!</v>
      </c>
      <c r="M47" s="40">
        <f t="shared" si="9"/>
        <v>278</v>
      </c>
      <c r="N47" s="40">
        <f t="shared" si="9"/>
        <v>436</v>
      </c>
      <c r="O47" s="40">
        <f t="shared" si="9"/>
        <v>0</v>
      </c>
      <c r="P47" s="40">
        <f t="shared" si="9"/>
        <v>87</v>
      </c>
      <c r="Q47" s="40">
        <f t="shared" si="9"/>
        <v>103</v>
      </c>
      <c r="R47" s="24"/>
      <c r="S47" s="40">
        <f t="shared" si="9"/>
        <v>5</v>
      </c>
      <c r="T47" s="40">
        <f t="shared" si="9"/>
        <v>53</v>
      </c>
      <c r="U47" s="40">
        <f t="shared" si="9"/>
        <v>296</v>
      </c>
      <c r="V47" s="40">
        <f t="shared" si="9"/>
        <v>0</v>
      </c>
      <c r="W47" s="40">
        <f t="shared" si="9"/>
        <v>0</v>
      </c>
      <c r="X47" s="40">
        <f t="shared" si="9"/>
        <v>12</v>
      </c>
      <c r="Y47" s="41"/>
      <c r="Z47" s="42"/>
      <c r="AA47" s="42"/>
      <c r="AB47" s="42"/>
      <c r="AC47" s="42"/>
      <c r="AD47" s="42"/>
    </row>
    <row r="48" spans="1:30" s="15" customFormat="1" x14ac:dyDescent="0.3">
      <c r="A48" s="49"/>
      <c r="B48" s="50"/>
      <c r="C48" s="50"/>
      <c r="D48" s="50"/>
      <c r="E48" s="50"/>
      <c r="F48" s="50"/>
      <c r="G48" s="50"/>
      <c r="H48" s="50"/>
      <c r="I48" s="40"/>
      <c r="J48" s="40"/>
      <c r="K48" s="40"/>
      <c r="L48" s="40"/>
      <c r="M48" s="40"/>
      <c r="N48" s="40"/>
      <c r="O48" s="40"/>
      <c r="P48" s="40"/>
      <c r="Q48" s="40"/>
      <c r="R48" s="24"/>
      <c r="S48" s="40"/>
      <c r="T48" s="40"/>
      <c r="U48" s="40"/>
      <c r="V48" s="40"/>
      <c r="W48" s="40"/>
      <c r="X48" s="40"/>
      <c r="Y48" s="42"/>
      <c r="Z48" s="42"/>
      <c r="AA48" s="42"/>
      <c r="AB48" s="42"/>
      <c r="AC48" s="42"/>
      <c r="AD48" s="42"/>
    </row>
    <row r="49" spans="1:30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8</v>
      </c>
      <c r="D49" s="6" t="s">
        <v>117</v>
      </c>
      <c r="E49" s="6" t="s">
        <v>118</v>
      </c>
      <c r="F49" s="6" t="s">
        <v>119</v>
      </c>
      <c r="G49" s="4" t="s">
        <v>120</v>
      </c>
      <c r="H49" s="4" t="s">
        <v>52</v>
      </c>
      <c r="I49" s="7">
        <f t="shared" ref="I49:I63" si="10">J49+K49</f>
        <v>50</v>
      </c>
      <c r="J49" s="8">
        <v>50</v>
      </c>
      <c r="K49" s="7">
        <f t="shared" ref="K49:K63" si="11">SUM(M49:X49)</f>
        <v>0</v>
      </c>
      <c r="L49" s="9">
        <f t="shared" ref="L49:L63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1">
        <v>20201208</v>
      </c>
      <c r="Z49" s="11">
        <v>7</v>
      </c>
      <c r="AA49" s="5" t="s">
        <v>100</v>
      </c>
      <c r="AB49" s="11" t="str">
        <f>IF($AA49="A","하선동",IF($AA49="B","이형준",""))</f>
        <v>하선동</v>
      </c>
      <c r="AC49" s="4" t="s">
        <v>62</v>
      </c>
      <c r="AD49" s="12" t="s">
        <v>121</v>
      </c>
    </row>
    <row r="50" spans="1:30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8</v>
      </c>
      <c r="D50" s="6" t="s">
        <v>81</v>
      </c>
      <c r="E50" s="6"/>
      <c r="F50" s="6" t="s">
        <v>136</v>
      </c>
      <c r="G50" s="4" t="s">
        <v>137</v>
      </c>
      <c r="H50" s="4" t="s">
        <v>52</v>
      </c>
      <c r="I50" s="7">
        <f t="shared" si="10"/>
        <v>56</v>
      </c>
      <c r="J50" s="14">
        <v>50</v>
      </c>
      <c r="K50" s="7">
        <f t="shared" si="11"/>
        <v>6</v>
      </c>
      <c r="L50" s="9">
        <f t="shared" si="12"/>
        <v>0.10714285714285714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>
        <v>6</v>
      </c>
      <c r="X50" s="10"/>
      <c r="Y50" s="11">
        <v>20201204</v>
      </c>
      <c r="Z50" s="11">
        <v>15</v>
      </c>
      <c r="AA50" s="5" t="s">
        <v>138</v>
      </c>
      <c r="AB50" s="11" t="str">
        <f>IF($AA50="A","하선동",IF($AA50="B","이형준",""))</f>
        <v>하선동</v>
      </c>
      <c r="AC50" s="4" t="s">
        <v>66</v>
      </c>
      <c r="AD50" s="12" t="s">
        <v>121</v>
      </c>
    </row>
    <row r="51" spans="1:30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8</v>
      </c>
      <c r="D51" s="6" t="s">
        <v>81</v>
      </c>
      <c r="E51" s="6" t="s">
        <v>140</v>
      </c>
      <c r="F51" s="6" t="s">
        <v>139</v>
      </c>
      <c r="G51" s="4" t="s">
        <v>106</v>
      </c>
      <c r="H51" s="4" t="s">
        <v>52</v>
      </c>
      <c r="I51" s="7">
        <f t="shared" si="10"/>
        <v>50</v>
      </c>
      <c r="J51" s="8">
        <v>50</v>
      </c>
      <c r="K51" s="7">
        <f t="shared" si="11"/>
        <v>0</v>
      </c>
      <c r="L51" s="9">
        <f t="shared" si="12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1">
        <v>20201204</v>
      </c>
      <c r="Z51" s="11">
        <v>13</v>
      </c>
      <c r="AA51" s="5" t="s">
        <v>138</v>
      </c>
      <c r="AB51" s="11" t="str">
        <f>IF($AA51="A","하선동",IF($AA51="B","이형준",""))</f>
        <v>하선동</v>
      </c>
      <c r="AC51" s="4" t="s">
        <v>66</v>
      </c>
      <c r="AD51" s="12" t="s">
        <v>121</v>
      </c>
    </row>
    <row r="52" spans="1:30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8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1"/>
      <c r="Z52" s="11"/>
      <c r="AA52" s="5"/>
      <c r="AB52" s="11" t="str">
        <f>IF($AA52="A","하선동",IF($AA52="B","이형준",""))</f>
        <v/>
      </c>
      <c r="AC52" s="4"/>
      <c r="AD52" s="12"/>
    </row>
    <row r="53" spans="1:30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8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1"/>
      <c r="Z53" s="11"/>
      <c r="AA53" s="5"/>
      <c r="AB53" s="11" t="str">
        <f>IF($AA53="A","하선동",IF($AA53="B","이형준",""))</f>
        <v/>
      </c>
      <c r="AC53" s="4"/>
      <c r="AD53" s="12"/>
    </row>
    <row r="54" spans="1:30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8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  <c r="Z54" s="11"/>
      <c r="AA54" s="5"/>
      <c r="AB54" s="11"/>
      <c r="AC54" s="4"/>
      <c r="AD54" s="12"/>
    </row>
    <row r="55" spans="1:30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8</v>
      </c>
      <c r="D55" s="6"/>
      <c r="E55" s="6"/>
      <c r="F55" s="6"/>
      <c r="G55" s="4"/>
      <c r="H55" s="4"/>
      <c r="I55" s="7">
        <f t="shared" si="10"/>
        <v>0</v>
      </c>
      <c r="J55" s="8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1"/>
      <c r="Z55" s="11"/>
      <c r="AA55" s="5"/>
      <c r="AB55" s="11"/>
      <c r="AC55" s="4"/>
      <c r="AD55" s="12"/>
    </row>
    <row r="56" spans="1:30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8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1"/>
      <c r="Z56" s="11"/>
      <c r="AA56" s="5"/>
      <c r="AB56" s="11"/>
      <c r="AC56" s="12"/>
      <c r="AD56" s="12"/>
    </row>
    <row r="57" spans="1:30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8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1"/>
      <c r="Z57" s="11"/>
      <c r="AA57" s="5"/>
      <c r="AB57" s="11"/>
      <c r="AC57" s="12"/>
      <c r="AD57" s="12"/>
    </row>
    <row r="58" spans="1:30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8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1"/>
      <c r="Z58" s="11"/>
      <c r="AA58" s="5"/>
      <c r="AB58" s="11"/>
      <c r="AC58" s="4"/>
      <c r="AD58" s="12"/>
    </row>
    <row r="59" spans="1:30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8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1"/>
      <c r="Z59" s="11"/>
      <c r="AA59" s="5"/>
      <c r="AB59" s="11"/>
      <c r="AC59" s="4"/>
      <c r="AD59" s="12"/>
    </row>
    <row r="60" spans="1:30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8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1"/>
      <c r="Z60" s="11"/>
      <c r="AA60" s="5"/>
      <c r="AB60" s="11"/>
      <c r="AC60" s="4"/>
      <c r="AD60" s="12"/>
    </row>
    <row r="61" spans="1:30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8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1"/>
      <c r="Z61" s="11"/>
      <c r="AA61" s="5"/>
      <c r="AB61" s="11"/>
      <c r="AC61" s="4"/>
      <c r="AD61" s="12"/>
    </row>
    <row r="62" spans="1:30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8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1"/>
      <c r="Z62" s="11"/>
      <c r="AA62" s="5"/>
      <c r="AB62" s="11" t="str">
        <f>IF($AA62="A","하선동",IF($AA62="B","이형준",""))</f>
        <v/>
      </c>
      <c r="AC62" s="4"/>
      <c r="AD62" s="12"/>
    </row>
    <row r="63" spans="1:30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8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1"/>
      <c r="Z63" s="11"/>
      <c r="AA63" s="5"/>
      <c r="AB63" s="11" t="str">
        <f>IF($AA63="A","하선동",IF($AA63="B","이형준",""))</f>
        <v/>
      </c>
      <c r="AC63" s="4"/>
      <c r="AD63" s="12"/>
    </row>
    <row r="64" spans="1:30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D3"/>
    <mergeCell ref="A4:AD4"/>
    <mergeCell ref="A5:A6"/>
    <mergeCell ref="B5:B6"/>
    <mergeCell ref="C5:C6"/>
    <mergeCell ref="D5:D6"/>
    <mergeCell ref="E5:E6"/>
    <mergeCell ref="F5:F6"/>
    <mergeCell ref="G5:G6"/>
    <mergeCell ref="Y5:AA5"/>
    <mergeCell ref="AB5:AB6"/>
    <mergeCell ref="AC5:AC6"/>
    <mergeCell ref="AD5:AD6"/>
    <mergeCell ref="M47:M48"/>
    <mergeCell ref="H5:H6"/>
    <mergeCell ref="I5:I6"/>
    <mergeCell ref="J5:J6"/>
    <mergeCell ref="K5:K6"/>
    <mergeCell ref="L5:L6"/>
    <mergeCell ref="M5:X5"/>
    <mergeCell ref="A47:H48"/>
    <mergeCell ref="I47:I48"/>
    <mergeCell ref="J47:J48"/>
    <mergeCell ref="K47:K48"/>
    <mergeCell ref="L47:L48"/>
    <mergeCell ref="T47:T48"/>
    <mergeCell ref="N47:N48"/>
    <mergeCell ref="O47:O48"/>
    <mergeCell ref="P47:P48"/>
    <mergeCell ref="X47:X48"/>
    <mergeCell ref="Y47:AD48"/>
    <mergeCell ref="Q47:Q48"/>
    <mergeCell ref="S47:S48"/>
    <mergeCell ref="U47:U48"/>
    <mergeCell ref="V47:V48"/>
    <mergeCell ref="W47:W48"/>
  </mergeCells>
  <phoneticPr fontId="4" type="noConversion"/>
  <conditionalFormatting sqref="E27:F27 D45:X46 K18:X18 AC7:AD7 J7:X17 AD16:AD46 J19:X44 A7:C46 AD8:AD12 AC8:AC46 D40:H41 D44:F44 H44">
    <cfRule type="expression" dxfId="1531" priority="613">
      <formula>$L7&gt;0.15</formula>
    </cfRule>
    <cfRule type="expression" dxfId="1530" priority="614">
      <formula>AND($L7&gt;0.08,$L7&lt;0.15)</formula>
    </cfRule>
  </conditionalFormatting>
  <conditionalFormatting sqref="A61:AD63 J54:AD60 J49:AA53 AC49:AD53 A49:H60">
    <cfRule type="expression" dxfId="1529" priority="611">
      <formula>$L49&gt;0.15</formula>
    </cfRule>
    <cfRule type="expression" dxfId="1528" priority="612">
      <formula>AND($L49&gt;0.08,$L49&lt;0.15)</formula>
    </cfRule>
  </conditionalFormatting>
  <conditionalFormatting sqref="J7:X15 AC7:AD7 AD8:AD15 AC8:AC26">
    <cfRule type="expression" dxfId="1527" priority="609">
      <formula>$L7&gt;0.15</formula>
    </cfRule>
    <cfRule type="expression" dxfId="1526" priority="610">
      <formula>AND($L7&gt;0.08,$L7&lt;0.15)</formula>
    </cfRule>
  </conditionalFormatting>
  <conditionalFormatting sqref="G27:H27">
    <cfRule type="expression" dxfId="1525" priority="605">
      <formula>$L27&gt;0.15</formula>
    </cfRule>
    <cfRule type="expression" dxfId="1524" priority="606">
      <formula>AND($L27&gt;0.08,$L27&lt;0.15)</formula>
    </cfRule>
  </conditionalFormatting>
  <conditionalFormatting sqref="D27">
    <cfRule type="expression" dxfId="1523" priority="603">
      <formula>$L27&gt;0.15</formula>
    </cfRule>
    <cfRule type="expression" dxfId="1522" priority="604">
      <formula>AND($L27&gt;0.08,$L27&lt;0.15)</formula>
    </cfRule>
  </conditionalFormatting>
  <conditionalFormatting sqref="I21:I29">
    <cfRule type="expression" dxfId="1521" priority="577">
      <formula>$L21&gt;0.15</formula>
    </cfRule>
    <cfRule type="expression" dxfId="1520" priority="578">
      <formula>AND($L21&gt;0.08,$L21&lt;0.15)</formula>
    </cfRule>
  </conditionalFormatting>
  <conditionalFormatting sqref="I30:I44">
    <cfRule type="expression" dxfId="1519" priority="575">
      <formula>$L30&gt;0.15</formula>
    </cfRule>
    <cfRule type="expression" dxfId="1518" priority="576">
      <formula>AND($L30&gt;0.08,$L30&lt;0.15)</formula>
    </cfRule>
  </conditionalFormatting>
  <conditionalFormatting sqref="G16:H16">
    <cfRule type="expression" dxfId="1517" priority="555">
      <formula>$L16&gt;0.15</formula>
    </cfRule>
    <cfRule type="expression" dxfId="1516" priority="556">
      <formula>AND($L16&gt;0.08,$L16&lt;0.15)</formula>
    </cfRule>
  </conditionalFormatting>
  <conditionalFormatting sqref="AA30:AA33">
    <cfRule type="expression" dxfId="1515" priority="473">
      <formula>$L30&gt;0.15</formula>
    </cfRule>
    <cfRule type="expression" dxfId="1514" priority="474">
      <formula>AND($L30&gt;0.08,$L30&lt;0.15)</formula>
    </cfRule>
  </conditionalFormatting>
  <conditionalFormatting sqref="AA26:AA27">
    <cfRule type="expression" dxfId="1513" priority="489">
      <formula>$L26&gt;0.15</formula>
    </cfRule>
    <cfRule type="expression" dxfId="1512" priority="490">
      <formula>AND($L26&gt;0.08,$L26&lt;0.15)</formula>
    </cfRule>
  </conditionalFormatting>
  <conditionalFormatting sqref="Z28:Z29">
    <cfRule type="expression" dxfId="1511" priority="487">
      <formula>$L28&gt;0.15</formula>
    </cfRule>
    <cfRule type="expression" dxfId="1510" priority="488">
      <formula>AND($L28&gt;0.08,$L28&lt;0.15)</formula>
    </cfRule>
  </conditionalFormatting>
  <conditionalFormatting sqref="Z28:Z29">
    <cfRule type="expression" dxfId="1509" priority="485">
      <formula>$L28&gt;0.15</formula>
    </cfRule>
    <cfRule type="expression" dxfId="1508" priority="486">
      <formula>AND($L28&gt;0.08,$L28&lt;0.15)</formula>
    </cfRule>
  </conditionalFormatting>
  <conditionalFormatting sqref="Z26:Z27">
    <cfRule type="expression" dxfId="1507" priority="495">
      <formula>$L26&gt;0.15</formula>
    </cfRule>
    <cfRule type="expression" dxfId="1506" priority="496">
      <formula>AND($L26&gt;0.08,$L26&lt;0.15)</formula>
    </cfRule>
  </conditionalFormatting>
  <conditionalFormatting sqref="Z26:Z27">
    <cfRule type="expression" dxfId="1505" priority="493">
      <formula>$L26&gt;0.15</formula>
    </cfRule>
    <cfRule type="expression" dxfId="1504" priority="494">
      <formula>AND($L26&gt;0.08,$L26&lt;0.15)</formula>
    </cfRule>
  </conditionalFormatting>
  <conditionalFormatting sqref="AA26">
    <cfRule type="expression" dxfId="1503" priority="491">
      <formula>$L26&gt;0.15</formula>
    </cfRule>
    <cfRule type="expression" dxfId="1502" priority="492">
      <formula>AND($L26&gt;0.08,$L26&lt;0.15)</formula>
    </cfRule>
  </conditionalFormatting>
  <conditionalFormatting sqref="I19:I20 I7:I17">
    <cfRule type="expression" dxfId="1501" priority="579">
      <formula>$L7&gt;0.15</formula>
    </cfRule>
    <cfRule type="expression" dxfId="1500" priority="580">
      <formula>AND($L7&gt;0.08,$L7&lt;0.15)</formula>
    </cfRule>
  </conditionalFormatting>
  <conditionalFormatting sqref="AA7:AA8">
    <cfRule type="expression" dxfId="1499" priority="505">
      <formula>$L7&gt;0.15</formula>
    </cfRule>
    <cfRule type="expression" dxfId="1498" priority="506">
      <formula>AND($L7&gt;0.08,$L7&lt;0.15)</formula>
    </cfRule>
  </conditionalFormatting>
  <conditionalFormatting sqref="Z7:Z25">
    <cfRule type="expression" dxfId="1497" priority="503">
      <formula>$L7&gt;0.15</formula>
    </cfRule>
    <cfRule type="expression" dxfId="1496" priority="504">
      <formula>AND($L7&gt;0.08,$L7&lt;0.15)</formula>
    </cfRule>
  </conditionalFormatting>
  <conditionalFormatting sqref="Z9:Z12">
    <cfRule type="expression" dxfId="1495" priority="501">
      <formula>$L9&gt;0.15</formula>
    </cfRule>
    <cfRule type="expression" dxfId="1494" priority="502">
      <formula>AND($L9&gt;0.08,$L9&lt;0.15)</formula>
    </cfRule>
  </conditionalFormatting>
  <conditionalFormatting sqref="D16:F16">
    <cfRule type="expression" dxfId="1493" priority="559">
      <formula>$L16&gt;0.15</formula>
    </cfRule>
    <cfRule type="expression" dxfId="1492" priority="560">
      <formula>AND($L16&gt;0.08,$L16&lt;0.15)</formula>
    </cfRule>
  </conditionalFormatting>
  <conditionalFormatting sqref="D16:F16">
    <cfRule type="expression" dxfId="1491" priority="557">
      <formula>$L16&gt;0.15</formula>
    </cfRule>
    <cfRule type="expression" dxfId="1490" priority="558">
      <formula>AND($L16&gt;0.08,$L16&lt;0.15)</formula>
    </cfRule>
  </conditionalFormatting>
  <conditionalFormatting sqref="D56:F56">
    <cfRule type="expression" dxfId="1489" priority="553">
      <formula>$L20&gt;0.15</formula>
    </cfRule>
    <cfRule type="expression" dxfId="1488" priority="554">
      <formula>AND($L20&gt;0.08,$L20&lt;0.15)</formula>
    </cfRule>
  </conditionalFormatting>
  <conditionalFormatting sqref="D56:F56">
    <cfRule type="expression" dxfId="1487" priority="551">
      <formula>$L20&gt;0.15</formula>
    </cfRule>
    <cfRule type="expression" dxfId="1486" priority="552">
      <formula>AND($L20&gt;0.08,$L20&lt;0.15)</formula>
    </cfRule>
  </conditionalFormatting>
  <conditionalFormatting sqref="G56:H56">
    <cfRule type="expression" dxfId="1485" priority="549">
      <formula>$L20&gt;0.15</formula>
    </cfRule>
    <cfRule type="expression" dxfId="1484" priority="550">
      <formula>AND($L20&gt;0.08,$L20&lt;0.15)</formula>
    </cfRule>
  </conditionalFormatting>
  <conditionalFormatting sqref="J18">
    <cfRule type="expression" dxfId="1483" priority="547">
      <formula>$L18&gt;0.15</formula>
    </cfRule>
    <cfRule type="expression" dxfId="1482" priority="548">
      <formula>AND($L18&gt;0.08,$L18&lt;0.15)</formula>
    </cfRule>
  </conditionalFormatting>
  <conditionalFormatting sqref="I18">
    <cfRule type="expression" dxfId="1481" priority="545">
      <formula>$L18&gt;0.15</formula>
    </cfRule>
    <cfRule type="expression" dxfId="1480" priority="546">
      <formula>AND($L18&gt;0.08,$L18&lt;0.15)</formula>
    </cfRule>
  </conditionalFormatting>
  <conditionalFormatting sqref="D57:F57">
    <cfRule type="expression" dxfId="1479" priority="543">
      <formula>$L21&gt;0.15</formula>
    </cfRule>
    <cfRule type="expression" dxfId="1478" priority="544">
      <formula>AND($L21&gt;0.08,$L21&lt;0.15)</formula>
    </cfRule>
  </conditionalFormatting>
  <conditionalFormatting sqref="D57:F57">
    <cfRule type="expression" dxfId="1477" priority="541">
      <formula>$L21&gt;0.15</formula>
    </cfRule>
    <cfRule type="expression" dxfId="1476" priority="542">
      <formula>AND($L21&gt;0.08,$L21&lt;0.15)</formula>
    </cfRule>
  </conditionalFormatting>
  <conditionalFormatting sqref="G57:H57">
    <cfRule type="expression" dxfId="1475" priority="539">
      <formula>$L21&gt;0.15</formula>
    </cfRule>
    <cfRule type="expression" dxfId="1474" priority="540">
      <formula>AND($L21&gt;0.08,$L21&lt;0.15)</formula>
    </cfRule>
  </conditionalFormatting>
  <conditionalFormatting sqref="I49:I53">
    <cfRule type="expression" dxfId="1473" priority="537">
      <formula>$L49&gt;0.15</formula>
    </cfRule>
    <cfRule type="expression" dxfId="1472" priority="538">
      <formula>AND($L49&gt;0.08,$L49&lt;0.15)</formula>
    </cfRule>
  </conditionalFormatting>
  <conditionalFormatting sqref="I59:I60">
    <cfRule type="expression" dxfId="1471" priority="535">
      <formula>$L59&gt;0.15</formula>
    </cfRule>
    <cfRule type="expression" dxfId="1470" priority="536">
      <formula>AND($L59&gt;0.08,$L59&lt;0.15)</formula>
    </cfRule>
  </conditionalFormatting>
  <conditionalFormatting sqref="I54:I58">
    <cfRule type="expression" dxfId="1469" priority="533">
      <formula>$L54&gt;0.15</formula>
    </cfRule>
    <cfRule type="expression" dxfId="1468" priority="534">
      <formula>AND($L54&gt;0.08,$L54&lt;0.15)</formula>
    </cfRule>
  </conditionalFormatting>
  <conditionalFormatting sqref="Y7:Y14">
    <cfRule type="expression" dxfId="1467" priority="531">
      <formula>$L7&gt;0.15</formula>
    </cfRule>
    <cfRule type="expression" dxfId="1466" priority="532">
      <formula>AND($L7&gt;0.08,$L7&lt;0.15)</formula>
    </cfRule>
  </conditionalFormatting>
  <conditionalFormatting sqref="Y7:Y14">
    <cfRule type="expression" dxfId="1465" priority="529">
      <formula>$L7&gt;0.15</formula>
    </cfRule>
    <cfRule type="expression" dxfId="1464" priority="530">
      <formula>AND($L7&gt;0.08,$L7&lt;0.15)</formula>
    </cfRule>
  </conditionalFormatting>
  <conditionalFormatting sqref="Y7:Y25">
    <cfRule type="expression" dxfId="1463" priority="527">
      <formula>$L7&gt;0.15</formula>
    </cfRule>
    <cfRule type="expression" dxfId="1462" priority="528">
      <formula>AND($L7&gt;0.08,$L7&lt;0.15)</formula>
    </cfRule>
  </conditionalFormatting>
  <conditionalFormatting sqref="Y9:Y12">
    <cfRule type="expression" dxfId="1461" priority="525">
      <formula>$L9&gt;0.15</formula>
    </cfRule>
    <cfRule type="expression" dxfId="1460" priority="526">
      <formula>AND($L9&gt;0.08,$L9&lt;0.15)</formula>
    </cfRule>
  </conditionalFormatting>
  <conditionalFormatting sqref="Y26:Y27">
    <cfRule type="expression" dxfId="1459" priority="523">
      <formula>$L26&gt;0.15</formula>
    </cfRule>
    <cfRule type="expression" dxfId="1458" priority="524">
      <formula>AND($L26&gt;0.08,$L26&lt;0.15)</formula>
    </cfRule>
  </conditionalFormatting>
  <conditionalFormatting sqref="Y26:Y27">
    <cfRule type="expression" dxfId="1457" priority="521">
      <formula>$L26&gt;0.15</formula>
    </cfRule>
    <cfRule type="expression" dxfId="1456" priority="522">
      <formula>AND($L26&gt;0.08,$L26&lt;0.15)</formula>
    </cfRule>
  </conditionalFormatting>
  <conditionalFormatting sqref="Y28:Y29">
    <cfRule type="expression" dxfId="1455" priority="519">
      <formula>$L28&gt;0.15</formula>
    </cfRule>
    <cfRule type="expression" dxfId="1454" priority="520">
      <formula>AND($L28&gt;0.08,$L28&lt;0.15)</formula>
    </cfRule>
  </conditionalFormatting>
  <conditionalFormatting sqref="Y28:Y29">
    <cfRule type="expression" dxfId="1453" priority="517">
      <formula>$L28&gt;0.15</formula>
    </cfRule>
    <cfRule type="expression" dxfId="1452" priority="518">
      <formula>AND($L28&gt;0.08,$L28&lt;0.15)</formula>
    </cfRule>
  </conditionalFormatting>
  <conditionalFormatting sqref="Y30 Y34:Y46">
    <cfRule type="expression" dxfId="1451" priority="515">
      <formula>$L30&gt;0.15</formula>
    </cfRule>
    <cfRule type="expression" dxfId="1450" priority="516">
      <formula>AND($L30&gt;0.08,$L30&lt;0.15)</formula>
    </cfRule>
  </conditionalFormatting>
  <conditionalFormatting sqref="Y30:Y33">
    <cfRule type="expression" dxfId="1449" priority="513">
      <formula>$L30&gt;0.15</formula>
    </cfRule>
    <cfRule type="expression" dxfId="1448" priority="514">
      <formula>AND($L30&gt;0.08,$L30&lt;0.15)</formula>
    </cfRule>
  </conditionalFormatting>
  <conditionalFormatting sqref="Z7:Z8">
    <cfRule type="expression" dxfId="1447" priority="511">
      <formula>$L7&gt;0.15</formula>
    </cfRule>
    <cfRule type="expression" dxfId="1446" priority="512">
      <formula>AND($L7&gt;0.08,$L7&lt;0.15)</formula>
    </cfRule>
  </conditionalFormatting>
  <conditionalFormatting sqref="Z7:Z8">
    <cfRule type="expression" dxfId="1445" priority="509">
      <formula>$L7&gt;0.15</formula>
    </cfRule>
    <cfRule type="expression" dxfId="1444" priority="510">
      <formula>AND($L7&gt;0.08,$L7&lt;0.15)</formula>
    </cfRule>
  </conditionalFormatting>
  <conditionalFormatting sqref="AA7">
    <cfRule type="expression" dxfId="1443" priority="507">
      <formula>$L7&gt;0.15</formula>
    </cfRule>
    <cfRule type="expression" dxfId="1442" priority="508">
      <formula>AND($L7&gt;0.08,$L7&lt;0.15)</formula>
    </cfRule>
  </conditionalFormatting>
  <conditionalFormatting sqref="AA7:AA25">
    <cfRule type="expression" dxfId="1441" priority="499">
      <formula>$L7&gt;0.15</formula>
    </cfRule>
    <cfRule type="expression" dxfId="1440" priority="500">
      <formula>AND($L7&gt;0.08,$L7&lt;0.15)</formula>
    </cfRule>
  </conditionalFormatting>
  <conditionalFormatting sqref="AA9:AA12">
    <cfRule type="expression" dxfId="1439" priority="497">
      <formula>$L9&gt;0.15</formula>
    </cfRule>
    <cfRule type="expression" dxfId="1438" priority="498">
      <formula>AND($L9&gt;0.08,$L9&lt;0.15)</formula>
    </cfRule>
  </conditionalFormatting>
  <conditionalFormatting sqref="AA28">
    <cfRule type="expression" dxfId="1437" priority="483">
      <formula>$L28&gt;0.15</formula>
    </cfRule>
    <cfRule type="expression" dxfId="1436" priority="484">
      <formula>AND($L28&gt;0.08,$L28&lt;0.15)</formula>
    </cfRule>
  </conditionalFormatting>
  <conditionalFormatting sqref="AA28:AA29">
    <cfRule type="expression" dxfId="1435" priority="481">
      <formula>$L28&gt;0.15</formula>
    </cfRule>
    <cfRule type="expression" dxfId="1434" priority="482">
      <formula>AND($L28&gt;0.08,$L28&lt;0.15)</formula>
    </cfRule>
  </conditionalFormatting>
  <conditionalFormatting sqref="Z30 Z34:Z46">
    <cfRule type="expression" dxfId="1433" priority="479">
      <formula>$L30&gt;0.15</formula>
    </cfRule>
    <cfRule type="expression" dxfId="1432" priority="480">
      <formula>AND($L30&gt;0.08,$L30&lt;0.15)</formula>
    </cfRule>
  </conditionalFormatting>
  <conditionalFormatting sqref="Z30:Z33">
    <cfRule type="expression" dxfId="1431" priority="477">
      <formula>$L30&gt;0.15</formula>
    </cfRule>
    <cfRule type="expression" dxfId="1430" priority="478">
      <formula>AND($L30&gt;0.08,$L30&lt;0.15)</formula>
    </cfRule>
  </conditionalFormatting>
  <conditionalFormatting sqref="AA30 AA34:AA46">
    <cfRule type="expression" dxfId="1429" priority="475">
      <formula>$L30&gt;0.15</formula>
    </cfRule>
    <cfRule type="expression" dxfId="1428" priority="476">
      <formula>AND($L30&gt;0.08,$L30&lt;0.15)</formula>
    </cfRule>
  </conditionalFormatting>
  <conditionalFormatting sqref="D21:F21">
    <cfRule type="expression" dxfId="1427" priority="361">
      <formula>$L21&gt;0.15</formula>
    </cfRule>
    <cfRule type="expression" dxfId="1426" priority="362">
      <formula>AND($L21&gt;0.08,$L21&lt;0.15)</formula>
    </cfRule>
  </conditionalFormatting>
  <conditionalFormatting sqref="D21:H21">
    <cfRule type="expression" dxfId="1425" priority="357">
      <formula>$L21&gt;0.15</formula>
    </cfRule>
    <cfRule type="expression" dxfId="1424" priority="358">
      <formula>AND($L21&gt;0.08,$L21&lt;0.15)</formula>
    </cfRule>
  </conditionalFormatting>
  <conditionalFormatting sqref="D18:F18">
    <cfRule type="expression" dxfId="1423" priority="447">
      <formula>$L18&gt;0.15</formula>
    </cfRule>
    <cfRule type="expression" dxfId="1422" priority="448">
      <formula>AND($L18&gt;0.08,$L18&lt;0.15)</formula>
    </cfRule>
  </conditionalFormatting>
  <conditionalFormatting sqref="D18:F18">
    <cfRule type="expression" dxfId="1421" priority="445">
      <formula>$L18&gt;0.15</formula>
    </cfRule>
    <cfRule type="expression" dxfId="1420" priority="446">
      <formula>AND($L18&gt;0.08,$L18&lt;0.15)</formula>
    </cfRule>
  </conditionalFormatting>
  <conditionalFormatting sqref="I12">
    <cfRule type="expression" dxfId="1419" priority="431">
      <formula>$L12&gt;0.15</formula>
    </cfRule>
    <cfRule type="expression" dxfId="1418" priority="432">
      <formula>AND($L12&gt;0.08,$L12&lt;0.15)</formula>
    </cfRule>
  </conditionalFormatting>
  <conditionalFormatting sqref="I15:I17">
    <cfRule type="expression" dxfId="1417" priority="441">
      <formula>$L15&gt;0.15</formula>
    </cfRule>
    <cfRule type="expression" dxfId="1416" priority="442">
      <formula>AND($L15&gt;0.08,$L15&lt;0.15)</formula>
    </cfRule>
  </conditionalFormatting>
  <conditionalFormatting sqref="G21:H21">
    <cfRule type="expression" dxfId="1415" priority="359">
      <formula>$L21&gt;0.15</formula>
    </cfRule>
    <cfRule type="expression" dxfId="1414" priority="360">
      <formula>AND($L21&gt;0.08,$L21&lt;0.15)</formula>
    </cfRule>
  </conditionalFormatting>
  <conditionalFormatting sqref="J12">
    <cfRule type="expression" dxfId="1413" priority="433">
      <formula>$L12&gt;0.15</formula>
    </cfRule>
    <cfRule type="expression" dxfId="1412" priority="434">
      <formula>AND($L12&gt;0.08,$L12&lt;0.15)</formula>
    </cfRule>
  </conditionalFormatting>
  <conditionalFormatting sqref="D20:F20">
    <cfRule type="expression" dxfId="1411" priority="371">
      <formula>$L20&gt;0.15</formula>
    </cfRule>
    <cfRule type="expression" dxfId="1410" priority="372">
      <formula>AND($L20&gt;0.08,$L20&lt;0.15)</formula>
    </cfRule>
  </conditionalFormatting>
  <conditionalFormatting sqref="D20:F20">
    <cfRule type="expression" dxfId="1409" priority="369">
      <formula>$L20&gt;0.15</formula>
    </cfRule>
    <cfRule type="expression" dxfId="1408" priority="370">
      <formula>AND($L20&gt;0.08,$L20&lt;0.15)</formula>
    </cfRule>
  </conditionalFormatting>
  <conditionalFormatting sqref="G20:H20">
    <cfRule type="expression" dxfId="1407" priority="367">
      <formula>$L20&gt;0.15</formula>
    </cfRule>
    <cfRule type="expression" dxfId="1406" priority="368">
      <formula>AND($L20&gt;0.08,$L20&lt;0.15)</formula>
    </cfRule>
  </conditionalFormatting>
  <conditionalFormatting sqref="D20:H20">
    <cfRule type="expression" dxfId="1405" priority="365">
      <formula>$L20&gt;0.15</formula>
    </cfRule>
    <cfRule type="expression" dxfId="1404" priority="366">
      <formula>AND($L20&gt;0.08,$L20&lt;0.15)</formula>
    </cfRule>
  </conditionalFormatting>
  <conditionalFormatting sqref="D16:F16">
    <cfRule type="expression" dxfId="1403" priority="393">
      <formula>$L16&gt;0.15</formula>
    </cfRule>
    <cfRule type="expression" dxfId="1402" priority="394">
      <formula>AND($L16&gt;0.08,$L16&lt;0.15)</formula>
    </cfRule>
  </conditionalFormatting>
  <conditionalFormatting sqref="D16:F16">
    <cfRule type="expression" dxfId="1401" priority="391">
      <formula>$L16&gt;0.15</formula>
    </cfRule>
    <cfRule type="expression" dxfId="1400" priority="392">
      <formula>AND($L16&gt;0.08,$L16&lt;0.15)</formula>
    </cfRule>
  </conditionalFormatting>
  <conditionalFormatting sqref="G16:H16">
    <cfRule type="expression" dxfId="1399" priority="389">
      <formula>$L16&gt;0.15</formula>
    </cfRule>
    <cfRule type="expression" dxfId="1398" priority="390">
      <formula>AND($L16&gt;0.08,$L16&lt;0.15)</formula>
    </cfRule>
  </conditionalFormatting>
  <conditionalFormatting sqref="G18:H18">
    <cfRule type="expression" dxfId="1397" priority="383">
      <formula>$L18&gt;0.15</formula>
    </cfRule>
    <cfRule type="expression" dxfId="1396" priority="384">
      <formula>AND($L18&gt;0.08,$L18&lt;0.15)</formula>
    </cfRule>
  </conditionalFormatting>
  <conditionalFormatting sqref="G18:H18">
    <cfRule type="expression" dxfId="1395" priority="381">
      <formula>$L18&gt;0.15</formula>
    </cfRule>
    <cfRule type="expression" dxfId="1394" priority="382">
      <formula>AND($L18&gt;0.08,$L18&lt;0.15)</formula>
    </cfRule>
  </conditionalFormatting>
  <conditionalFormatting sqref="D21:F21">
    <cfRule type="expression" dxfId="1393" priority="363">
      <formula>$L21&gt;0.15</formula>
    </cfRule>
    <cfRule type="expression" dxfId="1392" priority="364">
      <formula>AND($L21&gt;0.08,$L21&lt;0.15)</formula>
    </cfRule>
  </conditionalFormatting>
  <conditionalFormatting sqref="E26:H26">
    <cfRule type="expression" dxfId="1391" priority="345">
      <formula>$L26&gt;0.15</formula>
    </cfRule>
    <cfRule type="expression" dxfId="1390" priority="346">
      <formula>AND($L26&gt;0.08,$L26&lt;0.15)</formula>
    </cfRule>
  </conditionalFormatting>
  <conditionalFormatting sqref="D26">
    <cfRule type="expression" dxfId="1389" priority="343">
      <formula>$L26&gt;0.15</formula>
    </cfRule>
    <cfRule type="expression" dxfId="1388" priority="344">
      <formula>AND($L26&gt;0.08,$L26&lt;0.15)</formula>
    </cfRule>
  </conditionalFormatting>
  <conditionalFormatting sqref="D28:F28">
    <cfRule type="expression" dxfId="1387" priority="341">
      <formula>$L28&gt;0.15</formula>
    </cfRule>
    <cfRule type="expression" dxfId="1386" priority="342">
      <formula>AND($L28&gt;0.08,$L28&lt;0.15)</formula>
    </cfRule>
  </conditionalFormatting>
  <conditionalFormatting sqref="D28:F28">
    <cfRule type="expression" dxfId="1385" priority="339">
      <formula>$L28&gt;0.15</formula>
    </cfRule>
    <cfRule type="expression" dxfId="1384" priority="340">
      <formula>AND($L28&gt;0.08,$L28&lt;0.15)</formula>
    </cfRule>
  </conditionalFormatting>
  <conditionalFormatting sqref="G28:H28">
    <cfRule type="expression" dxfId="1383" priority="337">
      <formula>$L28&gt;0.15</formula>
    </cfRule>
    <cfRule type="expression" dxfId="1382" priority="338">
      <formula>AND($L28&gt;0.08,$L28&lt;0.15)</formula>
    </cfRule>
  </conditionalFormatting>
  <conditionalFormatting sqref="D28:H28">
    <cfRule type="expression" dxfId="1381" priority="335">
      <formula>$L28&gt;0.15</formula>
    </cfRule>
    <cfRule type="expression" dxfId="1380" priority="336">
      <formula>AND($L28&gt;0.08,$L28&lt;0.15)</formula>
    </cfRule>
  </conditionalFormatting>
  <conditionalFormatting sqref="D31:F31">
    <cfRule type="expression" dxfId="1379" priority="311">
      <formula>$L31&gt;0.15</formula>
    </cfRule>
    <cfRule type="expression" dxfId="1378" priority="312">
      <formula>AND($L31&gt;0.08,$L31&lt;0.15)</formula>
    </cfRule>
  </conditionalFormatting>
  <conditionalFormatting sqref="D31:F31">
    <cfRule type="expression" dxfId="1377" priority="309">
      <formula>$L31&gt;0.15</formula>
    </cfRule>
    <cfRule type="expression" dxfId="1376" priority="310">
      <formula>AND($L31&gt;0.08,$L31&lt;0.15)</formula>
    </cfRule>
  </conditionalFormatting>
  <conditionalFormatting sqref="G31:H31">
    <cfRule type="expression" dxfId="1375" priority="307">
      <formula>$L31&gt;0.15</formula>
    </cfRule>
    <cfRule type="expression" dxfId="1374" priority="308">
      <formula>AND($L31&gt;0.08,$L31&lt;0.15)</formula>
    </cfRule>
  </conditionalFormatting>
  <conditionalFormatting sqref="D31:H31">
    <cfRule type="expression" dxfId="1373" priority="305">
      <formula>$L31&gt;0.15</formula>
    </cfRule>
    <cfRule type="expression" dxfId="1372" priority="306">
      <formula>AND($L31&gt;0.08,$L31&lt;0.15)</formula>
    </cfRule>
  </conditionalFormatting>
  <conditionalFormatting sqref="D37:H37">
    <cfRule type="expression" dxfId="1371" priority="293">
      <formula>$L37&gt;0.15</formula>
    </cfRule>
    <cfRule type="expression" dxfId="1370" priority="294">
      <formula>AND($L37&gt;0.08,$L37&lt;0.15)</formula>
    </cfRule>
  </conditionalFormatting>
  <conditionalFormatting sqref="D37:H37">
    <cfRule type="expression" dxfId="1369" priority="291">
      <formula>$L37&gt;0.15</formula>
    </cfRule>
    <cfRule type="expression" dxfId="1368" priority="292">
      <formula>AND($L37&gt;0.08,$L37&lt;0.15)</formula>
    </cfRule>
  </conditionalFormatting>
  <conditionalFormatting sqref="D33:F33">
    <cfRule type="expression" dxfId="1367" priority="289">
      <formula>$L33&gt;0.15</formula>
    </cfRule>
    <cfRule type="expression" dxfId="1366" priority="290">
      <formula>AND($L33&gt;0.08,$L33&lt;0.15)</formula>
    </cfRule>
  </conditionalFormatting>
  <conditionalFormatting sqref="D33:F33">
    <cfRule type="expression" dxfId="1365" priority="287">
      <formula>$L33&gt;0.15</formula>
    </cfRule>
    <cfRule type="expression" dxfId="1364" priority="288">
      <formula>AND($L33&gt;0.08,$L33&lt;0.15)</formula>
    </cfRule>
  </conditionalFormatting>
  <conditionalFormatting sqref="G33:H33">
    <cfRule type="expression" dxfId="1363" priority="285">
      <formula>$L33&gt;0.15</formula>
    </cfRule>
    <cfRule type="expression" dxfId="1362" priority="286">
      <formula>AND($L33&gt;0.08,$L33&lt;0.15)</formula>
    </cfRule>
  </conditionalFormatting>
  <conditionalFormatting sqref="D33:H33">
    <cfRule type="expression" dxfId="1361" priority="283">
      <formula>$L33&gt;0.15</formula>
    </cfRule>
    <cfRule type="expression" dxfId="1360" priority="284">
      <formula>AND($L33&gt;0.08,$L33&lt;0.15)</formula>
    </cfRule>
  </conditionalFormatting>
  <conditionalFormatting sqref="D31:F31">
    <cfRule type="expression" dxfId="1359" priority="277">
      <formula>$L31&gt;0.15</formula>
    </cfRule>
    <cfRule type="expression" dxfId="1358" priority="278">
      <formula>AND($L31&gt;0.08,$L31&lt;0.15)</formula>
    </cfRule>
  </conditionalFormatting>
  <conditionalFormatting sqref="D31:F31">
    <cfRule type="expression" dxfId="1357" priority="275">
      <formula>$L31&gt;0.15</formula>
    </cfRule>
    <cfRule type="expression" dxfId="1356" priority="276">
      <formula>AND($L31&gt;0.08,$L31&lt;0.15)</formula>
    </cfRule>
  </conditionalFormatting>
  <conditionalFormatting sqref="D31:F31">
    <cfRule type="expression" dxfId="1355" priority="273">
      <formula>$L31&gt;0.15</formula>
    </cfRule>
    <cfRule type="expression" dxfId="1354" priority="274">
      <formula>AND($L31&gt;0.08,$L31&lt;0.15)</formula>
    </cfRule>
  </conditionalFormatting>
  <conditionalFormatting sqref="D33:F33">
    <cfRule type="expression" dxfId="1353" priority="271">
      <formula>$L33&gt;0.15</formula>
    </cfRule>
    <cfRule type="expression" dxfId="1352" priority="272">
      <formula>AND($L33&gt;0.08,$L33&lt;0.15)</formula>
    </cfRule>
  </conditionalFormatting>
  <conditionalFormatting sqref="D7:F7">
    <cfRule type="expression" dxfId="1351" priority="257">
      <formula>$L7&gt;0.15</formula>
    </cfRule>
    <cfRule type="expression" dxfId="1350" priority="258">
      <formula>AND($L7&gt;0.08,$L7&lt;0.15)</formula>
    </cfRule>
  </conditionalFormatting>
  <conditionalFormatting sqref="D7:F7">
    <cfRule type="expression" dxfId="1349" priority="255">
      <formula>$L7&gt;0.15</formula>
    </cfRule>
    <cfRule type="expression" dxfId="1348" priority="256">
      <formula>AND($L7&gt;0.08,$L7&lt;0.15)</formula>
    </cfRule>
  </conditionalFormatting>
  <conditionalFormatting sqref="G7:H7">
    <cfRule type="expression" dxfId="1347" priority="253">
      <formula>$L7&gt;0.15</formula>
    </cfRule>
    <cfRule type="expression" dxfId="1346" priority="254">
      <formula>AND($L7&gt;0.08,$L7&lt;0.15)</formula>
    </cfRule>
  </conditionalFormatting>
  <conditionalFormatting sqref="E7:H7">
    <cfRule type="expression" dxfId="1345" priority="251">
      <formula>$L7&gt;0.15</formula>
    </cfRule>
    <cfRule type="expression" dxfId="1344" priority="252">
      <formula>AND($L7&gt;0.08,$L7&lt;0.15)</formula>
    </cfRule>
  </conditionalFormatting>
  <conditionalFormatting sqref="D7">
    <cfRule type="expression" dxfId="1343" priority="249">
      <formula>$L7&gt;0.15</formula>
    </cfRule>
    <cfRule type="expression" dxfId="1342" priority="250">
      <formula>AND($L7&gt;0.08,$L7&lt;0.15)</formula>
    </cfRule>
  </conditionalFormatting>
  <conditionalFormatting sqref="D10:F10">
    <cfRule type="expression" dxfId="1341" priority="205">
      <formula>$L10&gt;0.15</formula>
    </cfRule>
    <cfRule type="expression" dxfId="1340" priority="206">
      <formula>AND($L10&gt;0.08,$L10&lt;0.15)</formula>
    </cfRule>
  </conditionalFormatting>
  <conditionalFormatting sqref="D10:F10">
    <cfRule type="expression" dxfId="1339" priority="203">
      <formula>$L10&gt;0.15</formula>
    </cfRule>
    <cfRule type="expression" dxfId="1338" priority="204">
      <formula>AND($L10&gt;0.08,$L10&lt;0.15)</formula>
    </cfRule>
  </conditionalFormatting>
  <conditionalFormatting sqref="G10:H10">
    <cfRule type="expression" dxfId="1337" priority="201">
      <formula>$L10&gt;0.15</formula>
    </cfRule>
    <cfRule type="expression" dxfId="1336" priority="202">
      <formula>AND($L10&gt;0.08,$L10&lt;0.15)</formula>
    </cfRule>
  </conditionalFormatting>
  <conditionalFormatting sqref="D8:F8">
    <cfRule type="expression" dxfId="1335" priority="235">
      <formula>$L8&gt;0.15</formula>
    </cfRule>
    <cfRule type="expression" dxfId="1334" priority="236">
      <formula>AND($L8&gt;0.08,$L8&lt;0.15)</formula>
    </cfRule>
  </conditionalFormatting>
  <conditionalFormatting sqref="D8:F8">
    <cfRule type="expression" dxfId="1333" priority="233">
      <formula>$L8&gt;0.15</formula>
    </cfRule>
    <cfRule type="expression" dxfId="1332" priority="234">
      <formula>AND($L8&gt;0.08,$L8&lt;0.15)</formula>
    </cfRule>
  </conditionalFormatting>
  <conditionalFormatting sqref="G8:H8">
    <cfRule type="expression" dxfId="1331" priority="231">
      <formula>$L8&gt;0.15</formula>
    </cfRule>
    <cfRule type="expression" dxfId="1330" priority="232">
      <formula>AND($L8&gt;0.08,$L8&lt;0.15)</formula>
    </cfRule>
  </conditionalFormatting>
  <conditionalFormatting sqref="D8:F8">
    <cfRule type="expression" dxfId="1329" priority="229">
      <formula>$L8&gt;0.15</formula>
    </cfRule>
    <cfRule type="expression" dxfId="1328" priority="230">
      <formula>AND($L8&gt;0.08,$L8&lt;0.15)</formula>
    </cfRule>
  </conditionalFormatting>
  <conditionalFormatting sqref="D8:F8">
    <cfRule type="expression" dxfId="1327" priority="227">
      <formula>$L8&gt;0.15</formula>
    </cfRule>
    <cfRule type="expression" dxfId="1326" priority="228">
      <formula>AND($L8&gt;0.08,$L8&lt;0.15)</formula>
    </cfRule>
  </conditionalFormatting>
  <conditionalFormatting sqref="G8:H8">
    <cfRule type="expression" dxfId="1325" priority="225">
      <formula>$L8&gt;0.15</formula>
    </cfRule>
    <cfRule type="expression" dxfId="1324" priority="226">
      <formula>AND($L8&gt;0.08,$L8&lt;0.15)</formula>
    </cfRule>
  </conditionalFormatting>
  <conditionalFormatting sqref="D9:F9">
    <cfRule type="expression" dxfId="1323" priority="223">
      <formula>$L9&gt;0.15</formula>
    </cfRule>
    <cfRule type="expression" dxfId="1322" priority="224">
      <formula>AND($L9&gt;0.08,$L9&lt;0.15)</formula>
    </cfRule>
  </conditionalFormatting>
  <conditionalFormatting sqref="D9:F9">
    <cfRule type="expression" dxfId="1321" priority="221">
      <formula>$L9&gt;0.15</formula>
    </cfRule>
    <cfRule type="expression" dxfId="1320" priority="222">
      <formula>AND($L9&gt;0.08,$L9&lt;0.15)</formula>
    </cfRule>
  </conditionalFormatting>
  <conditionalFormatting sqref="G9:H9">
    <cfRule type="expression" dxfId="1319" priority="219">
      <formula>$L9&gt;0.15</formula>
    </cfRule>
    <cfRule type="expression" dxfId="1318" priority="220">
      <formula>AND($L9&gt;0.08,$L9&lt;0.15)</formula>
    </cfRule>
  </conditionalFormatting>
  <conditionalFormatting sqref="D9:F9">
    <cfRule type="expression" dxfId="1317" priority="217">
      <formula>$L9&gt;0.15</formula>
    </cfRule>
    <cfRule type="expression" dxfId="1316" priority="218">
      <formula>AND($L9&gt;0.08,$L9&lt;0.15)</formula>
    </cfRule>
  </conditionalFormatting>
  <conditionalFormatting sqref="D9:F9">
    <cfRule type="expression" dxfId="1315" priority="215">
      <formula>$L9&gt;0.15</formula>
    </cfRule>
    <cfRule type="expression" dxfId="1314" priority="216">
      <formula>AND($L9&gt;0.08,$L9&lt;0.15)</formula>
    </cfRule>
  </conditionalFormatting>
  <conditionalFormatting sqref="G9:H9">
    <cfRule type="expression" dxfId="1313" priority="213">
      <formula>$L9&gt;0.15</formula>
    </cfRule>
    <cfRule type="expression" dxfId="1312" priority="214">
      <formula>AND($L9&gt;0.08,$L9&lt;0.15)</formula>
    </cfRule>
  </conditionalFormatting>
  <conditionalFormatting sqref="G10:H10">
    <cfRule type="expression" dxfId="1311" priority="207">
      <formula>$L10&gt;0.15</formula>
    </cfRule>
    <cfRule type="expression" dxfId="1310" priority="208">
      <formula>AND($L10&gt;0.08,$L10&lt;0.15)</formula>
    </cfRule>
  </conditionalFormatting>
  <conditionalFormatting sqref="D10:F10">
    <cfRule type="expression" dxfId="1309" priority="211">
      <formula>$L10&gt;0.15</formula>
    </cfRule>
    <cfRule type="expression" dxfId="1308" priority="212">
      <formula>AND($L10&gt;0.08,$L10&lt;0.15)</formula>
    </cfRule>
  </conditionalFormatting>
  <conditionalFormatting sqref="D10:F10">
    <cfRule type="expression" dxfId="1307" priority="209">
      <formula>$L10&gt;0.15</formula>
    </cfRule>
    <cfRule type="expression" dxfId="1306" priority="210">
      <formula>AND($L10&gt;0.08,$L10&lt;0.15)</formula>
    </cfRule>
  </conditionalFormatting>
  <conditionalFormatting sqref="D11:H11">
    <cfRule type="expression" dxfId="1305" priority="199">
      <formula>$L10&gt;0.15</formula>
    </cfRule>
    <cfRule type="expression" dxfId="1304" priority="200">
      <formula>AND($L10&gt;0.08,$L10&lt;0.15)</formula>
    </cfRule>
  </conditionalFormatting>
  <conditionalFormatting sqref="D11:F11">
    <cfRule type="expression" dxfId="1303" priority="197">
      <formula>$L11&gt;0.15</formula>
    </cfRule>
    <cfRule type="expression" dxfId="1302" priority="198">
      <formula>AND($L11&gt;0.08,$L11&lt;0.15)</formula>
    </cfRule>
  </conditionalFormatting>
  <conditionalFormatting sqref="D11:F11">
    <cfRule type="expression" dxfId="1301" priority="195">
      <formula>$L11&gt;0.15</formula>
    </cfRule>
    <cfRule type="expression" dxfId="1300" priority="196">
      <formula>AND($L11&gt;0.08,$L11&lt;0.15)</formula>
    </cfRule>
  </conditionalFormatting>
  <conditionalFormatting sqref="D12:H12">
    <cfRule type="expression" dxfId="1299" priority="193">
      <formula>$L11&gt;0.15</formula>
    </cfRule>
    <cfRule type="expression" dxfId="1298" priority="194">
      <formula>AND($L11&gt;0.08,$L11&lt;0.15)</formula>
    </cfRule>
  </conditionalFormatting>
  <conditionalFormatting sqref="D12:F12">
    <cfRule type="expression" dxfId="1297" priority="191">
      <formula>$L12&gt;0.15</formula>
    </cfRule>
    <cfRule type="expression" dxfId="1296" priority="192">
      <formula>AND($L12&gt;0.08,$L12&lt;0.15)</formula>
    </cfRule>
  </conditionalFormatting>
  <conditionalFormatting sqref="D12:F12">
    <cfRule type="expression" dxfId="1295" priority="189">
      <formula>$L12&gt;0.15</formula>
    </cfRule>
    <cfRule type="expression" dxfId="1294" priority="190">
      <formula>AND($L12&gt;0.08,$L12&lt;0.15)</formula>
    </cfRule>
  </conditionalFormatting>
  <conditionalFormatting sqref="D13:F13">
    <cfRule type="expression" dxfId="1293" priority="187">
      <formula>$L13&gt;0.15</formula>
    </cfRule>
    <cfRule type="expression" dxfId="1292" priority="188">
      <formula>AND($L13&gt;0.08,$L13&lt;0.15)</formula>
    </cfRule>
  </conditionalFormatting>
  <conditionalFormatting sqref="D13:F13">
    <cfRule type="expression" dxfId="1291" priority="185">
      <formula>$L13&gt;0.15</formula>
    </cfRule>
    <cfRule type="expression" dxfId="1290" priority="186">
      <formula>AND($L13&gt;0.08,$L13&lt;0.15)</formula>
    </cfRule>
  </conditionalFormatting>
  <conditionalFormatting sqref="G13:H13">
    <cfRule type="expression" dxfId="1289" priority="183">
      <formula>$L13&gt;0.15</formula>
    </cfRule>
    <cfRule type="expression" dxfId="1288" priority="184">
      <formula>AND($L13&gt;0.08,$L13&lt;0.15)</formula>
    </cfRule>
  </conditionalFormatting>
  <conditionalFormatting sqref="D14:F14">
    <cfRule type="expression" dxfId="1287" priority="181">
      <formula>$L14&gt;0.15</formula>
    </cfRule>
    <cfRule type="expression" dxfId="1286" priority="182">
      <formula>AND($L14&gt;0.08,$L14&lt;0.15)</formula>
    </cfRule>
  </conditionalFormatting>
  <conditionalFormatting sqref="D14:F14">
    <cfRule type="expression" dxfId="1285" priority="179">
      <formula>$L14&gt;0.15</formula>
    </cfRule>
    <cfRule type="expression" dxfId="1284" priority="180">
      <formula>AND($L14&gt;0.08,$L14&lt;0.15)</formula>
    </cfRule>
  </conditionalFormatting>
  <conditionalFormatting sqref="G14:H14">
    <cfRule type="expression" dxfId="1283" priority="177">
      <formula>$L14&gt;0.15</formula>
    </cfRule>
    <cfRule type="expression" dxfId="1282" priority="178">
      <formula>AND($L14&gt;0.08,$L14&lt;0.15)</formula>
    </cfRule>
  </conditionalFormatting>
  <conditionalFormatting sqref="AB7:AB15">
    <cfRule type="expression" dxfId="1281" priority="175">
      <formula>$L7&gt;0.15</formula>
    </cfRule>
    <cfRule type="expression" dxfId="1280" priority="176">
      <formula>AND($L7&gt;0.08,$L7&lt;0.15)</formula>
    </cfRule>
  </conditionalFormatting>
  <conditionalFormatting sqref="AB16:AB24">
    <cfRule type="expression" dxfId="1279" priority="173">
      <formula>$L16&gt;0.15</formula>
    </cfRule>
    <cfRule type="expression" dxfId="1278" priority="174">
      <formula>AND($L16&gt;0.08,$L16&lt;0.15)</formula>
    </cfRule>
  </conditionalFormatting>
  <conditionalFormatting sqref="AB25:AB33">
    <cfRule type="expression" dxfId="1277" priority="171">
      <formula>$L25&gt;0.15</formula>
    </cfRule>
    <cfRule type="expression" dxfId="1276" priority="172">
      <formula>AND($L25&gt;0.08,$L25&lt;0.15)</formula>
    </cfRule>
  </conditionalFormatting>
  <conditionalFormatting sqref="AB34:AB35">
    <cfRule type="expression" dxfId="1275" priority="169">
      <formula>$L34&gt;0.15</formula>
    </cfRule>
    <cfRule type="expression" dxfId="1274" priority="170">
      <formula>AND($L34&gt;0.08,$L34&lt;0.15)</formula>
    </cfRule>
  </conditionalFormatting>
  <conditionalFormatting sqref="AB36:AB37">
    <cfRule type="expression" dxfId="1273" priority="167">
      <formula>$L36&gt;0.15</formula>
    </cfRule>
    <cfRule type="expression" dxfId="1272" priority="168">
      <formula>AND($L36&gt;0.08,$L36&lt;0.15)</formula>
    </cfRule>
  </conditionalFormatting>
  <conditionalFormatting sqref="AB38:AB46">
    <cfRule type="expression" dxfId="1271" priority="165">
      <formula>$L38&gt;0.15</formula>
    </cfRule>
    <cfRule type="expression" dxfId="1270" priority="166">
      <formula>AND($L38&gt;0.08,$L38&lt;0.15)</formula>
    </cfRule>
  </conditionalFormatting>
  <conditionalFormatting sqref="D15 F15">
    <cfRule type="expression" dxfId="1269" priority="163">
      <formula>$L15&gt;0.15</formula>
    </cfRule>
    <cfRule type="expression" dxfId="1268" priority="164">
      <formula>AND($L15&gt;0.08,$L15&lt;0.15)</formula>
    </cfRule>
  </conditionalFormatting>
  <conditionalFormatting sqref="D15 F15">
    <cfRule type="expression" dxfId="1267" priority="161">
      <formula>$L15&gt;0.15</formula>
    </cfRule>
    <cfRule type="expression" dxfId="1266" priority="162">
      <formula>AND($L15&gt;0.08,$L15&lt;0.15)</formula>
    </cfRule>
  </conditionalFormatting>
  <conditionalFormatting sqref="G15:H15">
    <cfRule type="expression" dxfId="1265" priority="159">
      <formula>$L15&gt;0.15</formula>
    </cfRule>
    <cfRule type="expression" dxfId="1264" priority="160">
      <formula>AND($L15&gt;0.08,$L15&lt;0.15)</formula>
    </cfRule>
  </conditionalFormatting>
  <conditionalFormatting sqref="D15 F15:H15">
    <cfRule type="expression" dxfId="1263" priority="157">
      <formula>$L15&gt;0.15</formula>
    </cfRule>
    <cfRule type="expression" dxfId="1262" priority="158">
      <formula>AND($L15&gt;0.08,$L15&lt;0.15)</formula>
    </cfRule>
  </conditionalFormatting>
  <conditionalFormatting sqref="D15 F15">
    <cfRule type="expression" dxfId="1261" priority="155">
      <formula>$L15&gt;0.15</formula>
    </cfRule>
    <cfRule type="expression" dxfId="1260" priority="156">
      <formula>AND($L15&gt;0.08,$L15&lt;0.15)</formula>
    </cfRule>
  </conditionalFormatting>
  <conditionalFormatting sqref="E15">
    <cfRule type="expression" dxfId="1259" priority="153">
      <formula>$L15&gt;0.15</formula>
    </cfRule>
    <cfRule type="expression" dxfId="1258" priority="154">
      <formula>AND($L15&gt;0.08,$L15&lt;0.15)</formula>
    </cfRule>
  </conditionalFormatting>
  <conditionalFormatting sqref="E15">
    <cfRule type="expression" dxfId="1257" priority="151">
      <formula>$L15&gt;0.15</formula>
    </cfRule>
    <cfRule type="expression" dxfId="1256" priority="152">
      <formula>AND($L15&gt;0.08,$L15&lt;0.15)</formula>
    </cfRule>
  </conditionalFormatting>
  <conditionalFormatting sqref="E15">
    <cfRule type="expression" dxfId="1255" priority="149">
      <formula>$L15&gt;0.15</formula>
    </cfRule>
    <cfRule type="expression" dxfId="1254" priority="150">
      <formula>AND($L15&gt;0.08,$L15&lt;0.15)</formula>
    </cfRule>
  </conditionalFormatting>
  <conditionalFormatting sqref="E15">
    <cfRule type="expression" dxfId="1253" priority="147">
      <formula>$L15&gt;0.15</formula>
    </cfRule>
    <cfRule type="expression" dxfId="1252" priority="148">
      <formula>AND($L15&gt;0.08,$L15&lt;0.15)</formula>
    </cfRule>
  </conditionalFormatting>
  <conditionalFormatting sqref="G17:H17">
    <cfRule type="expression" dxfId="1251" priority="141">
      <formula>$L17&gt;0.15</formula>
    </cfRule>
    <cfRule type="expression" dxfId="1250" priority="142">
      <formula>AND($L17&gt;0.08,$L17&lt;0.15)</formula>
    </cfRule>
  </conditionalFormatting>
  <conditionalFormatting sqref="D17:F17">
    <cfRule type="expression" dxfId="1249" priority="145">
      <formula>$L17&gt;0.15</formula>
    </cfRule>
    <cfRule type="expression" dxfId="1248" priority="146">
      <formula>AND($L17&gt;0.08,$L17&lt;0.15)</formula>
    </cfRule>
  </conditionalFormatting>
  <conditionalFormatting sqref="D17:F17">
    <cfRule type="expression" dxfId="1247" priority="143">
      <formula>$L17&gt;0.15</formula>
    </cfRule>
    <cfRule type="expression" dxfId="1246" priority="144">
      <formula>AND($L17&gt;0.08,$L17&lt;0.15)</formula>
    </cfRule>
  </conditionalFormatting>
  <conditionalFormatting sqref="D17:F17">
    <cfRule type="expression" dxfId="1245" priority="139">
      <formula>$L17&gt;0.15</formula>
    </cfRule>
    <cfRule type="expression" dxfId="1244" priority="140">
      <formula>AND($L17&gt;0.08,$L17&lt;0.15)</formula>
    </cfRule>
  </conditionalFormatting>
  <conditionalFormatting sqref="D17:F17">
    <cfRule type="expression" dxfId="1243" priority="137">
      <formula>$L17&gt;0.15</formula>
    </cfRule>
    <cfRule type="expression" dxfId="1242" priority="138">
      <formula>AND($L17&gt;0.08,$L17&lt;0.15)</formula>
    </cfRule>
  </conditionalFormatting>
  <conditionalFormatting sqref="G17:H17">
    <cfRule type="expression" dxfId="1241" priority="135">
      <formula>$L17&gt;0.15</formula>
    </cfRule>
    <cfRule type="expression" dxfId="1240" priority="136">
      <formula>AND($L17&gt;0.08,$L17&lt;0.15)</formula>
    </cfRule>
  </conditionalFormatting>
  <conditionalFormatting sqref="D19:F19">
    <cfRule type="expression" dxfId="1239" priority="133">
      <formula>$L19&gt;0.15</formula>
    </cfRule>
    <cfRule type="expression" dxfId="1238" priority="134">
      <formula>AND($L19&gt;0.08,$L19&lt;0.15)</formula>
    </cfRule>
  </conditionalFormatting>
  <conditionalFormatting sqref="D19:F19">
    <cfRule type="expression" dxfId="1237" priority="131">
      <formula>$L19&gt;0.15</formula>
    </cfRule>
    <cfRule type="expression" dxfId="1236" priority="132">
      <formula>AND($L19&gt;0.08,$L19&lt;0.15)</formula>
    </cfRule>
  </conditionalFormatting>
  <conditionalFormatting sqref="G19:H19">
    <cfRule type="expression" dxfId="1235" priority="129">
      <formula>$L19&gt;0.15</formula>
    </cfRule>
    <cfRule type="expression" dxfId="1234" priority="130">
      <formula>AND($L19&gt;0.08,$L19&lt;0.15)</formula>
    </cfRule>
  </conditionalFormatting>
  <conditionalFormatting sqref="D22:F22">
    <cfRule type="expression" dxfId="1233" priority="121">
      <formula>$L22&gt;0.15</formula>
    </cfRule>
    <cfRule type="expression" dxfId="1232" priority="122">
      <formula>AND($L22&gt;0.08,$L22&lt;0.15)</formula>
    </cfRule>
  </conditionalFormatting>
  <conditionalFormatting sqref="D22:F22">
    <cfRule type="expression" dxfId="1231" priority="119">
      <formula>$L22&gt;0.15</formula>
    </cfRule>
    <cfRule type="expression" dxfId="1230" priority="120">
      <formula>AND($L22&gt;0.08,$L22&lt;0.15)</formula>
    </cfRule>
  </conditionalFormatting>
  <conditionalFormatting sqref="G22:H22">
    <cfRule type="expression" dxfId="1229" priority="117">
      <formula>$L22&gt;0.15</formula>
    </cfRule>
    <cfRule type="expression" dxfId="1228" priority="118">
      <formula>AND($L22&gt;0.08,$L22&lt;0.15)</formula>
    </cfRule>
  </conditionalFormatting>
  <conditionalFormatting sqref="G22:H22">
    <cfRule type="expression" dxfId="1227" priority="123">
      <formula>$L22&gt;0.15</formula>
    </cfRule>
    <cfRule type="expression" dxfId="1226" priority="124">
      <formula>AND($L22&gt;0.08,$L22&lt;0.15)</formula>
    </cfRule>
  </conditionalFormatting>
  <conditionalFormatting sqref="D22:F22">
    <cfRule type="expression" dxfId="1225" priority="127">
      <formula>$L22&gt;0.15</formula>
    </cfRule>
    <cfRule type="expression" dxfId="1224" priority="128">
      <formula>AND($L22&gt;0.08,$L22&lt;0.15)</formula>
    </cfRule>
  </conditionalFormatting>
  <conditionalFormatting sqref="D22:F22">
    <cfRule type="expression" dxfId="1223" priority="125">
      <formula>$L22&gt;0.15</formula>
    </cfRule>
    <cfRule type="expression" dxfId="1222" priority="126">
      <formula>AND($L22&gt;0.08,$L22&lt;0.15)</formula>
    </cfRule>
  </conditionalFormatting>
  <conditionalFormatting sqref="D23:F23">
    <cfRule type="expression" dxfId="1221" priority="115">
      <formula>$L23&gt;0.15</formula>
    </cfRule>
    <cfRule type="expression" dxfId="1220" priority="116">
      <formula>AND($L23&gt;0.08,$L23&lt;0.15)</formula>
    </cfRule>
  </conditionalFormatting>
  <conditionalFormatting sqref="D23:F23">
    <cfRule type="expression" dxfId="1219" priority="113">
      <formula>$L23&gt;0.15</formula>
    </cfRule>
    <cfRule type="expression" dxfId="1218" priority="114">
      <formula>AND($L23&gt;0.08,$L23&lt;0.15)</formula>
    </cfRule>
  </conditionalFormatting>
  <conditionalFormatting sqref="G23:H23">
    <cfRule type="expression" dxfId="1217" priority="111">
      <formula>$L23&gt;0.15</formula>
    </cfRule>
    <cfRule type="expression" dxfId="1216" priority="112">
      <formula>AND($L23&gt;0.08,$L23&lt;0.15)</formula>
    </cfRule>
  </conditionalFormatting>
  <conditionalFormatting sqref="D24:F24">
    <cfRule type="expression" dxfId="1215" priority="109">
      <formula>$L24&gt;0.15</formula>
    </cfRule>
    <cfRule type="expression" dxfId="1214" priority="110">
      <formula>AND($L24&gt;0.08,$L24&lt;0.15)</formula>
    </cfRule>
  </conditionalFormatting>
  <conditionalFormatting sqref="D24:F24">
    <cfRule type="expression" dxfId="1213" priority="107">
      <formula>$L24&gt;0.15</formula>
    </cfRule>
    <cfRule type="expression" dxfId="1212" priority="108">
      <formula>AND($L24&gt;0.08,$L24&lt;0.15)</formula>
    </cfRule>
  </conditionalFormatting>
  <conditionalFormatting sqref="G24:H24">
    <cfRule type="expression" dxfId="1211" priority="105">
      <formula>$L24&gt;0.15</formula>
    </cfRule>
    <cfRule type="expression" dxfId="1210" priority="106">
      <formula>AND($L24&gt;0.08,$L24&lt;0.15)</formula>
    </cfRule>
  </conditionalFormatting>
  <conditionalFormatting sqref="D25:F25">
    <cfRule type="expression" dxfId="1209" priority="103">
      <formula>$L25&gt;0.15</formula>
    </cfRule>
    <cfRule type="expression" dxfId="1208" priority="104">
      <formula>AND($L25&gt;0.08,$L25&lt;0.15)</formula>
    </cfRule>
  </conditionalFormatting>
  <conditionalFormatting sqref="D25:F25">
    <cfRule type="expression" dxfId="1207" priority="101">
      <formula>$L25&gt;0.15</formula>
    </cfRule>
    <cfRule type="expression" dxfId="1206" priority="102">
      <formula>AND($L25&gt;0.08,$L25&lt;0.15)</formula>
    </cfRule>
  </conditionalFormatting>
  <conditionalFormatting sqref="G25:H25">
    <cfRule type="expression" dxfId="1205" priority="99">
      <formula>$L25&gt;0.15</formula>
    </cfRule>
    <cfRule type="expression" dxfId="1204" priority="100">
      <formula>AND($L25&gt;0.08,$L25&lt;0.15)</formula>
    </cfRule>
  </conditionalFormatting>
  <conditionalFormatting sqref="AB49:AB53">
    <cfRule type="expression" dxfId="1203" priority="97">
      <formula>$L49&gt;0.15</formula>
    </cfRule>
    <cfRule type="expression" dxfId="1202" priority="98">
      <formula>AND($L49&gt;0.08,$L49&lt;0.15)</formula>
    </cfRule>
  </conditionalFormatting>
  <conditionalFormatting sqref="D29:F29">
    <cfRule type="expression" dxfId="1201" priority="95">
      <formula>$L29&gt;0.15</formula>
    </cfRule>
    <cfRule type="expression" dxfId="1200" priority="96">
      <formula>AND($L29&gt;0.08,$L29&lt;0.15)</formula>
    </cfRule>
  </conditionalFormatting>
  <conditionalFormatting sqref="D29:F29">
    <cfRule type="expression" dxfId="1199" priority="93">
      <formula>$L29&gt;0.15</formula>
    </cfRule>
    <cfRule type="expression" dxfId="1198" priority="94">
      <formula>AND($L29&gt;0.08,$L29&lt;0.15)</formula>
    </cfRule>
  </conditionalFormatting>
  <conditionalFormatting sqref="G29:H29">
    <cfRule type="expression" dxfId="1197" priority="91">
      <formula>$L29&gt;0.15</formula>
    </cfRule>
    <cfRule type="expression" dxfId="1196" priority="92">
      <formula>AND($L29&gt;0.08,$L29&lt;0.15)</formula>
    </cfRule>
  </conditionalFormatting>
  <conditionalFormatting sqref="E29:H29">
    <cfRule type="expression" dxfId="1195" priority="89">
      <formula>$L29&gt;0.15</formula>
    </cfRule>
    <cfRule type="expression" dxfId="1194" priority="90">
      <formula>AND($L29&gt;0.08,$L29&lt;0.15)</formula>
    </cfRule>
  </conditionalFormatting>
  <conditionalFormatting sqref="D29">
    <cfRule type="expression" dxfId="1193" priority="87">
      <formula>$L29&gt;0.15</formula>
    </cfRule>
    <cfRule type="expression" dxfId="1192" priority="88">
      <formula>AND($L29&gt;0.08,$L29&lt;0.15)</formula>
    </cfRule>
  </conditionalFormatting>
  <conditionalFormatting sqref="D30:F30">
    <cfRule type="expression" dxfId="1191" priority="85">
      <formula>$L30&gt;0.15</formula>
    </cfRule>
    <cfRule type="expression" dxfId="1190" priority="86">
      <formula>AND($L30&gt;0.08,$L30&lt;0.15)</formula>
    </cfRule>
  </conditionalFormatting>
  <conditionalFormatting sqref="D30:F30">
    <cfRule type="expression" dxfId="1189" priority="83">
      <formula>$L30&gt;0.15</formula>
    </cfRule>
    <cfRule type="expression" dxfId="1188" priority="84">
      <formula>AND($L30&gt;0.08,$L30&lt;0.15)</formula>
    </cfRule>
  </conditionalFormatting>
  <conditionalFormatting sqref="G30:H30">
    <cfRule type="expression" dxfId="1187" priority="81">
      <formula>$L30&gt;0.15</formula>
    </cfRule>
    <cfRule type="expression" dxfId="1186" priority="82">
      <formula>AND($L30&gt;0.08,$L30&lt;0.15)</formula>
    </cfRule>
  </conditionalFormatting>
  <conditionalFormatting sqref="D30:H30">
    <cfRule type="expression" dxfId="1185" priority="79">
      <formula>$L30&gt;0.15</formula>
    </cfRule>
    <cfRule type="expression" dxfId="1184" priority="80">
      <formula>AND($L30&gt;0.08,$L30&lt;0.15)</formula>
    </cfRule>
  </conditionalFormatting>
  <conditionalFormatting sqref="D32:F32">
    <cfRule type="expression" dxfId="1183" priority="77">
      <formula>$L32&gt;0.15</formula>
    </cfRule>
    <cfRule type="expression" dxfId="1182" priority="78">
      <formula>AND($L32&gt;0.08,$L32&lt;0.15)</formula>
    </cfRule>
  </conditionalFormatting>
  <conditionalFormatting sqref="D32:F32">
    <cfRule type="expression" dxfId="1181" priority="75">
      <formula>$L32&gt;0.15</formula>
    </cfRule>
    <cfRule type="expression" dxfId="1180" priority="76">
      <formula>AND($L32&gt;0.08,$L32&lt;0.15)</formula>
    </cfRule>
  </conditionalFormatting>
  <conditionalFormatting sqref="G32:H32">
    <cfRule type="expression" dxfId="1179" priority="73">
      <formula>$L32&gt;0.15</formula>
    </cfRule>
    <cfRule type="expression" dxfId="1178" priority="74">
      <formula>AND($L32&gt;0.08,$L32&lt;0.15)</formula>
    </cfRule>
  </conditionalFormatting>
  <conditionalFormatting sqref="D32:H32">
    <cfRule type="expression" dxfId="1177" priority="71">
      <formula>$L32&gt;0.15</formula>
    </cfRule>
    <cfRule type="expression" dxfId="1176" priority="72">
      <formula>AND($L32&gt;0.08,$L32&lt;0.15)</formula>
    </cfRule>
  </conditionalFormatting>
  <conditionalFormatting sqref="D32:F32">
    <cfRule type="expression" dxfId="1175" priority="69">
      <formula>$L32&gt;0.15</formula>
    </cfRule>
    <cfRule type="expression" dxfId="1174" priority="70">
      <formula>AND($L32&gt;0.08,$L32&lt;0.15)</formula>
    </cfRule>
  </conditionalFormatting>
  <conditionalFormatting sqref="D32:F32">
    <cfRule type="expression" dxfId="1173" priority="67">
      <formula>$L32&gt;0.15</formula>
    </cfRule>
    <cfRule type="expression" dxfId="1172" priority="68">
      <formula>AND($L32&gt;0.08,$L32&lt;0.15)</formula>
    </cfRule>
  </conditionalFormatting>
  <conditionalFormatting sqref="D32:F32">
    <cfRule type="expression" dxfId="1171" priority="65">
      <formula>$L32&gt;0.15</formula>
    </cfRule>
    <cfRule type="expression" dxfId="1170" priority="66">
      <formula>AND($L32&gt;0.08,$L32&lt;0.15)</formula>
    </cfRule>
  </conditionalFormatting>
  <conditionalFormatting sqref="D34:F34">
    <cfRule type="expression" dxfId="1169" priority="63">
      <formula>$L34&gt;0.15</formula>
    </cfRule>
    <cfRule type="expression" dxfId="1168" priority="64">
      <formula>AND($L34&gt;0.08,$L34&lt;0.15)</formula>
    </cfRule>
  </conditionalFormatting>
  <conditionalFormatting sqref="D34:F34">
    <cfRule type="expression" dxfId="1167" priority="61">
      <formula>$L34&gt;0.15</formula>
    </cfRule>
    <cfRule type="expression" dxfId="1166" priority="62">
      <formula>AND($L34&gt;0.08,$L34&lt;0.15)</formula>
    </cfRule>
  </conditionalFormatting>
  <conditionalFormatting sqref="G34:H34">
    <cfRule type="expression" dxfId="1165" priority="59">
      <formula>$L34&gt;0.15</formula>
    </cfRule>
    <cfRule type="expression" dxfId="1164" priority="60">
      <formula>AND($L34&gt;0.08,$L34&lt;0.15)</formula>
    </cfRule>
  </conditionalFormatting>
  <conditionalFormatting sqref="D35:F35">
    <cfRule type="expression" dxfId="1163" priority="57">
      <formula>$L35&gt;0.15</formula>
    </cfRule>
    <cfRule type="expression" dxfId="1162" priority="58">
      <formula>AND($L35&gt;0.08,$L35&lt;0.15)</formula>
    </cfRule>
  </conditionalFormatting>
  <conditionalFormatting sqref="D35:F35">
    <cfRule type="expression" dxfId="1161" priority="55">
      <formula>$L35&gt;0.15</formula>
    </cfRule>
    <cfRule type="expression" dxfId="1160" priority="56">
      <formula>AND($L35&gt;0.08,$L35&lt;0.15)</formula>
    </cfRule>
  </conditionalFormatting>
  <conditionalFormatting sqref="G35:H35">
    <cfRule type="expression" dxfId="1159" priority="53">
      <formula>$L35&gt;0.15</formula>
    </cfRule>
    <cfRule type="expression" dxfId="1158" priority="54">
      <formula>AND($L35&gt;0.08,$L35&lt;0.15)</formula>
    </cfRule>
  </conditionalFormatting>
  <conditionalFormatting sqref="D35:H35">
    <cfRule type="expression" dxfId="1157" priority="51">
      <formula>$L35&gt;0.15</formula>
    </cfRule>
    <cfRule type="expression" dxfId="1156" priority="52">
      <formula>AND($L35&gt;0.08,$L35&lt;0.15)</formula>
    </cfRule>
  </conditionalFormatting>
  <conditionalFormatting sqref="D36:F36">
    <cfRule type="expression" dxfId="1155" priority="43">
      <formula>$L36&gt;0.15</formula>
    </cfRule>
    <cfRule type="expression" dxfId="1154" priority="44">
      <formula>AND($L36&gt;0.08,$L36&lt;0.15)</formula>
    </cfRule>
  </conditionalFormatting>
  <conditionalFormatting sqref="D36:F36">
    <cfRule type="expression" dxfId="1153" priority="41">
      <formula>$L36&gt;0.15</formula>
    </cfRule>
    <cfRule type="expression" dxfId="1152" priority="42">
      <formula>AND($L36&gt;0.08,$L36&lt;0.15)</formula>
    </cfRule>
  </conditionalFormatting>
  <conditionalFormatting sqref="G36:H36">
    <cfRule type="expression" dxfId="1151" priority="39">
      <formula>$L36&gt;0.15</formula>
    </cfRule>
    <cfRule type="expression" dxfId="1150" priority="40">
      <formula>AND($L36&gt;0.08,$L36&lt;0.15)</formula>
    </cfRule>
  </conditionalFormatting>
  <conditionalFormatting sqref="G36:H36">
    <cfRule type="expression" dxfId="1149" priority="45">
      <formula>$L36&gt;0.15</formula>
    </cfRule>
    <cfRule type="expression" dxfId="1148" priority="46">
      <formula>AND($L36&gt;0.08,$L36&lt;0.15)</formula>
    </cfRule>
  </conditionalFormatting>
  <conditionalFormatting sqref="D36:F36">
    <cfRule type="expression" dxfId="1147" priority="49">
      <formula>$L36&gt;0.15</formula>
    </cfRule>
    <cfRule type="expression" dxfId="1146" priority="50">
      <formula>AND($L36&gt;0.08,$L36&lt;0.15)</formula>
    </cfRule>
  </conditionalFormatting>
  <conditionalFormatting sqref="D36:F36">
    <cfRule type="expression" dxfId="1145" priority="47">
      <formula>$L36&gt;0.15</formula>
    </cfRule>
    <cfRule type="expression" dxfId="1144" priority="48">
      <formula>AND($L36&gt;0.08,$L36&lt;0.15)</formula>
    </cfRule>
  </conditionalFormatting>
  <conditionalFormatting sqref="D38:H38">
    <cfRule type="expression" dxfId="1143" priority="37">
      <formula>$L37&gt;0.15</formula>
    </cfRule>
    <cfRule type="expression" dxfId="1142" priority="38">
      <formula>AND($L37&gt;0.08,$L37&lt;0.15)</formula>
    </cfRule>
  </conditionalFormatting>
  <conditionalFormatting sqref="D38:F38">
    <cfRule type="expression" dxfId="1141" priority="35">
      <formula>$L38&gt;0.15</formula>
    </cfRule>
    <cfRule type="expression" dxfId="1140" priority="36">
      <formula>AND($L38&gt;0.08,$L38&lt;0.15)</formula>
    </cfRule>
  </conditionalFormatting>
  <conditionalFormatting sqref="D38:F38">
    <cfRule type="expression" dxfId="1139" priority="33">
      <formula>$L38&gt;0.15</formula>
    </cfRule>
    <cfRule type="expression" dxfId="1138" priority="34">
      <formula>AND($L38&gt;0.08,$L38&lt;0.15)</formula>
    </cfRule>
  </conditionalFormatting>
  <conditionalFormatting sqref="D39:H39">
    <cfRule type="expression" dxfId="1137" priority="31">
      <formula>$L38&gt;0.15</formula>
    </cfRule>
    <cfRule type="expression" dxfId="1136" priority="32">
      <formula>AND($L38&gt;0.08,$L38&lt;0.15)</formula>
    </cfRule>
  </conditionalFormatting>
  <conditionalFormatting sqref="D39:F39">
    <cfRule type="expression" dxfId="1135" priority="29">
      <formula>$L39&gt;0.15</formula>
    </cfRule>
    <cfRule type="expression" dxfId="1134" priority="30">
      <formula>AND($L39&gt;0.08,$L39&lt;0.15)</formula>
    </cfRule>
  </conditionalFormatting>
  <conditionalFormatting sqref="D39:F39">
    <cfRule type="expression" dxfId="1133" priority="27">
      <formula>$L39&gt;0.15</formula>
    </cfRule>
    <cfRule type="expression" dxfId="1132" priority="28">
      <formula>AND($L39&gt;0.08,$L39&lt;0.15)</formula>
    </cfRule>
  </conditionalFormatting>
  <conditionalFormatting sqref="D42:F42">
    <cfRule type="expression" dxfId="1131" priority="25">
      <formula>$L42&gt;0.15</formula>
    </cfRule>
    <cfRule type="expression" dxfId="1130" priority="26">
      <formula>AND($L42&gt;0.08,$L42&lt;0.15)</formula>
    </cfRule>
  </conditionalFormatting>
  <conditionalFormatting sqref="D42:F42">
    <cfRule type="expression" dxfId="1129" priority="23">
      <formula>$L42&gt;0.15</formula>
    </cfRule>
    <cfRule type="expression" dxfId="1128" priority="24">
      <formula>AND($L42&gt;0.08,$L42&lt;0.15)</formula>
    </cfRule>
  </conditionalFormatting>
  <conditionalFormatting sqref="G42:H42">
    <cfRule type="expression" dxfId="1127" priority="21">
      <formula>$L42&gt;0.15</formula>
    </cfRule>
    <cfRule type="expression" dxfId="1126" priority="22">
      <formula>AND($L42&gt;0.08,$L42&lt;0.15)</formula>
    </cfRule>
  </conditionalFormatting>
  <conditionalFormatting sqref="D42:F42">
    <cfRule type="expression" dxfId="1125" priority="19">
      <formula>$L42&gt;0.15</formula>
    </cfRule>
    <cfRule type="expression" dxfId="1124" priority="20">
      <formula>AND($L42&gt;0.08,$L42&lt;0.15)</formula>
    </cfRule>
  </conditionalFormatting>
  <conditionalFormatting sqref="D42:F42">
    <cfRule type="expression" dxfId="1123" priority="17">
      <formula>$L42&gt;0.15</formula>
    </cfRule>
    <cfRule type="expression" dxfId="1122" priority="18">
      <formula>AND($L42&gt;0.08,$L42&lt;0.15)</formula>
    </cfRule>
  </conditionalFormatting>
  <conditionalFormatting sqref="G42:H42">
    <cfRule type="expression" dxfId="1121" priority="15">
      <formula>$L42&gt;0.15</formula>
    </cfRule>
    <cfRule type="expression" dxfId="1120" priority="16">
      <formula>AND($L42&gt;0.08,$L42&lt;0.15)</formula>
    </cfRule>
  </conditionalFormatting>
  <conditionalFormatting sqref="D43:F43">
    <cfRule type="expression" dxfId="1119" priority="13">
      <formula>$L43&gt;0.15</formula>
    </cfRule>
    <cfRule type="expression" dxfId="1118" priority="14">
      <formula>AND($L43&gt;0.08,$L43&lt;0.15)</formula>
    </cfRule>
  </conditionalFormatting>
  <conditionalFormatting sqref="D43:F43">
    <cfRule type="expression" dxfId="1117" priority="11">
      <formula>$L43&gt;0.15</formula>
    </cfRule>
    <cfRule type="expression" dxfId="1116" priority="12">
      <formula>AND($L43&gt;0.08,$L43&lt;0.15)</formula>
    </cfRule>
  </conditionalFormatting>
  <conditionalFormatting sqref="G43:H43">
    <cfRule type="expression" dxfId="1115" priority="9">
      <formula>$L43&gt;0.15</formula>
    </cfRule>
    <cfRule type="expression" dxfId="1114" priority="10">
      <formula>AND($L43&gt;0.08,$L43&lt;0.15)</formula>
    </cfRule>
  </conditionalFormatting>
  <conditionalFormatting sqref="D43:F43">
    <cfRule type="expression" dxfId="1113" priority="7">
      <formula>$L43&gt;0.15</formula>
    </cfRule>
    <cfRule type="expression" dxfId="1112" priority="8">
      <formula>AND($L43&gt;0.08,$L43&lt;0.15)</formula>
    </cfRule>
  </conditionalFormatting>
  <conditionalFormatting sqref="D43:F43">
    <cfRule type="expression" dxfId="1111" priority="5">
      <formula>$L43&gt;0.15</formula>
    </cfRule>
    <cfRule type="expression" dxfId="1110" priority="6">
      <formula>AND($L43&gt;0.08,$L43&lt;0.15)</formula>
    </cfRule>
  </conditionalFormatting>
  <conditionalFormatting sqref="G43:H43">
    <cfRule type="expression" dxfId="1109" priority="3">
      <formula>$L43&gt;0.15</formula>
    </cfRule>
    <cfRule type="expression" dxfId="1108" priority="4">
      <formula>AND($L43&gt;0.08,$L43&lt;0.15)</formula>
    </cfRule>
  </conditionalFormatting>
  <conditionalFormatting sqref="G44">
    <cfRule type="expression" dxfId="1107" priority="1">
      <formula>$L44&gt;0.15</formula>
    </cfRule>
    <cfRule type="expression" dxfId="1106" priority="2">
      <formula>AND($L44&gt;0.08,$L44&lt;0.15)</formula>
    </cfRule>
  </conditionalFormatting>
  <dataValidations count="3">
    <dataValidation allowBlank="1" showInputMessage="1" showErrorMessage="1" prompt="수식 계산_x000a_수치 입력 금지" sqref="K49:K63 K7:K46"/>
    <dataValidation type="whole" allowBlank="1" showInputMessage="1" showErrorMessage="1" errorTitle="입력값이 올바르지 않습니다." error="숫자만 쓰세요!" sqref="M49:X63 M7:X46">
      <formula1>0</formula1>
      <formula2>20000</formula2>
    </dataValidation>
    <dataValidation type="list" allowBlank="1" showInputMessage="1" showErrorMessage="1" sqref="AA49:AA63 AA30:AA46 AA7:AA25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0" max="55" man="1"/>
  </col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데이터!$B$4:$B$17</xm:f>
          </x14:formula1>
          <xm:sqref>D49:D63 D20:D21 D15 D27 D30:D33 D35 D37 D41 D44:D46</xm:sqref>
        </x14:dataValidation>
        <x14:dataValidation type="list" allowBlank="1" showInputMessage="1" showErrorMessage="1">
          <x14:formula1>
            <xm:f>데이터!$C$4:$C$11</xm:f>
          </x14:formula1>
          <xm:sqref>AC49:AC55 AC7:AC37 AC58:AC63 AC45:AC46</xm:sqref>
        </x14:dataValidation>
        <x14:dataValidation type="list" allowBlank="1" showInputMessage="1" showErrorMessage="1">
          <x14:formula1>
            <xm:f>'Z:\검사일보\2020년 검사일보\검사일보 12월\[검사일보 12월 첫째주 (12.1~12.4).xlsx]데이터'!#REF!</xm:f>
          </x14:formula1>
          <xm:sqref>D7 D11:D12 D29 D38:D39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abSelected="1" zoomScale="85" zoomScaleNormal="85" workbookViewId="0">
      <pane ySplit="6" topLeftCell="A19" activePane="bottomLeft" state="frozen"/>
      <selection activeCell="A4" sqref="A4:AC4"/>
      <selection pane="bottomLeft" activeCell="T8" sqref="T8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1" t="s">
        <v>99</v>
      </c>
      <c r="B1" s="52"/>
      <c r="C1" s="52"/>
      <c r="D1" s="52"/>
      <c r="E1" s="57" t="s">
        <v>0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8"/>
    </row>
    <row r="2" spans="1:32" s="1" customFormat="1" ht="13.5" customHeight="1" x14ac:dyDescent="0.3">
      <c r="A2" s="53"/>
      <c r="B2" s="54"/>
      <c r="C2" s="54"/>
      <c r="D2" s="54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 s="1" customFormat="1" ht="13.5" customHeight="1" x14ac:dyDescent="0.3">
      <c r="A3" s="55"/>
      <c r="B3" s="56"/>
      <c r="C3" s="56"/>
      <c r="D3" s="5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2"/>
    </row>
    <row r="4" spans="1:32" s="1" customFormat="1" ht="9.9499999999999993" customHeight="1" thickBot="1" x14ac:dyDescent="0.3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5"/>
    </row>
    <row r="5" spans="1:32" s="2" customFormat="1" ht="17.25" thickTop="1" x14ac:dyDescent="0.3">
      <c r="A5" s="45" t="s">
        <v>1</v>
      </c>
      <c r="B5" s="66" t="s">
        <v>46</v>
      </c>
      <c r="C5" s="66" t="str">
        <f>RIGHT($A$1,1)</f>
        <v>일</v>
      </c>
      <c r="D5" s="45" t="s">
        <v>2</v>
      </c>
      <c r="E5" s="45" t="s">
        <v>3</v>
      </c>
      <c r="F5" s="45" t="s">
        <v>4</v>
      </c>
      <c r="G5" s="45" t="s">
        <v>5</v>
      </c>
      <c r="H5" s="43" t="s">
        <v>6</v>
      </c>
      <c r="I5" s="45" t="s">
        <v>7</v>
      </c>
      <c r="J5" s="45" t="s">
        <v>8</v>
      </c>
      <c r="K5" s="45" t="s">
        <v>9</v>
      </c>
      <c r="L5" s="46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 t="s">
        <v>12</v>
      </c>
      <c r="AB5" s="48"/>
      <c r="AC5" s="48"/>
      <c r="AD5" s="48" t="s">
        <v>13</v>
      </c>
      <c r="AE5" s="48" t="s">
        <v>14</v>
      </c>
      <c r="AF5" s="69" t="s">
        <v>15</v>
      </c>
    </row>
    <row r="6" spans="1:32" s="2" customFormat="1" ht="25.5" customHeight="1" thickBot="1" x14ac:dyDescent="0.35">
      <c r="A6" s="44"/>
      <c r="B6" s="67"/>
      <c r="C6" s="67"/>
      <c r="D6" s="44"/>
      <c r="E6" s="44"/>
      <c r="F6" s="44"/>
      <c r="G6" s="44"/>
      <c r="H6" s="44"/>
      <c r="I6" s="44"/>
      <c r="J6" s="44"/>
      <c r="K6" s="44"/>
      <c r="L6" s="47"/>
      <c r="M6" s="26" t="s">
        <v>16</v>
      </c>
      <c r="N6" s="26" t="s">
        <v>17</v>
      </c>
      <c r="O6" s="26" t="s">
        <v>18</v>
      </c>
      <c r="P6" s="26" t="s">
        <v>19</v>
      </c>
      <c r="Q6" s="26" t="s">
        <v>107</v>
      </c>
      <c r="R6" s="21" t="s">
        <v>47</v>
      </c>
      <c r="S6" s="21" t="s">
        <v>48</v>
      </c>
      <c r="T6" s="27" t="s">
        <v>108</v>
      </c>
      <c r="U6" s="21" t="s">
        <v>49</v>
      </c>
      <c r="V6" s="21" t="s">
        <v>50</v>
      </c>
      <c r="W6" s="3" t="s">
        <v>51</v>
      </c>
      <c r="X6" s="3" t="s">
        <v>42</v>
      </c>
      <c r="Y6" s="21" t="s">
        <v>109</v>
      </c>
      <c r="Z6" s="3" t="s">
        <v>43</v>
      </c>
      <c r="AA6" s="26" t="s">
        <v>21</v>
      </c>
      <c r="AB6" s="26" t="s">
        <v>22</v>
      </c>
      <c r="AC6" s="26" t="s">
        <v>23</v>
      </c>
      <c r="AD6" s="68"/>
      <c r="AE6" s="68"/>
      <c r="AF6" s="68"/>
    </row>
    <row r="7" spans="1:32" s="13" customFormat="1" ht="20.100000000000001" customHeight="1" thickTop="1" x14ac:dyDescent="0.3">
      <c r="A7" s="4">
        <v>1</v>
      </c>
      <c r="B7" s="5">
        <v>12</v>
      </c>
      <c r="C7" s="5">
        <v>9</v>
      </c>
      <c r="D7" s="6" t="s">
        <v>58</v>
      </c>
      <c r="E7" s="6" t="s">
        <v>59</v>
      </c>
      <c r="F7" s="6" t="s">
        <v>60</v>
      </c>
      <c r="G7" s="4" t="s">
        <v>61</v>
      </c>
      <c r="H7" s="4" t="s">
        <v>52</v>
      </c>
      <c r="I7" s="7">
        <f t="shared" ref="I7:I44" si="0">J7+K7</f>
        <v>665</v>
      </c>
      <c r="J7" s="8">
        <v>660</v>
      </c>
      <c r="K7" s="7">
        <f t="shared" ref="K7:K16" si="1">SUM(M7:Z7)</f>
        <v>5</v>
      </c>
      <c r="L7" s="9">
        <f t="shared" ref="L7:L44" si="2">K7/I7</f>
        <v>7.5187969924812026E-3</v>
      </c>
      <c r="M7" s="10"/>
      <c r="N7" s="10"/>
      <c r="O7" s="10"/>
      <c r="P7" s="10"/>
      <c r="Q7" s="10"/>
      <c r="R7" s="10">
        <v>5</v>
      </c>
      <c r="S7" s="10"/>
      <c r="T7" s="10"/>
      <c r="U7" s="10"/>
      <c r="V7" s="10"/>
      <c r="W7" s="10"/>
      <c r="X7" s="10"/>
      <c r="Y7" s="10"/>
      <c r="Z7" s="10"/>
      <c r="AA7" s="11">
        <v>20201209</v>
      </c>
      <c r="AB7" s="11">
        <v>4</v>
      </c>
      <c r="AC7" s="5" t="s">
        <v>152</v>
      </c>
      <c r="AD7" s="11" t="str">
        <f t="shared" ref="AD7:AD44" si="3">IF($AC7="A","하선동",IF($AC7="B","이형준",""))</f>
        <v>이형준</v>
      </c>
      <c r="AE7" s="4" t="s">
        <v>53</v>
      </c>
      <c r="AF7" s="12"/>
    </row>
    <row r="8" spans="1:32" s="13" customFormat="1" ht="20.100000000000001" customHeight="1" x14ac:dyDescent="0.3">
      <c r="A8" s="4">
        <v>2</v>
      </c>
      <c r="B8" s="5">
        <f>B7</f>
        <v>12</v>
      </c>
      <c r="C8" s="5">
        <f>C7</f>
        <v>9</v>
      </c>
      <c r="D8" s="6" t="s">
        <v>26</v>
      </c>
      <c r="E8" s="6" t="s">
        <v>59</v>
      </c>
      <c r="F8" s="6" t="s">
        <v>83</v>
      </c>
      <c r="G8" s="4" t="s">
        <v>84</v>
      </c>
      <c r="H8" s="4" t="s">
        <v>52</v>
      </c>
      <c r="I8" s="7">
        <f t="shared" si="0"/>
        <v>2001</v>
      </c>
      <c r="J8" s="8">
        <v>2000</v>
      </c>
      <c r="K8" s="7">
        <f t="shared" si="1"/>
        <v>1</v>
      </c>
      <c r="L8" s="9">
        <f t="shared" si="2"/>
        <v>4.9975012493753122E-4</v>
      </c>
      <c r="M8" s="10"/>
      <c r="N8" s="10"/>
      <c r="O8" s="10"/>
      <c r="P8" s="10"/>
      <c r="Q8" s="10"/>
      <c r="R8" s="10">
        <v>1</v>
      </c>
      <c r="S8" s="10"/>
      <c r="T8" s="10"/>
      <c r="U8" s="10"/>
      <c r="V8" s="10"/>
      <c r="W8" s="10"/>
      <c r="X8" s="10"/>
      <c r="Y8" s="10"/>
      <c r="Z8" s="10"/>
      <c r="AA8" s="11">
        <v>20201209</v>
      </c>
      <c r="AB8" s="11">
        <v>8</v>
      </c>
      <c r="AC8" s="5" t="s">
        <v>152</v>
      </c>
      <c r="AD8" s="11" t="str">
        <f t="shared" si="3"/>
        <v>이형준</v>
      </c>
      <c r="AE8" s="4" t="s">
        <v>53</v>
      </c>
      <c r="AF8" s="12"/>
    </row>
    <row r="9" spans="1:32" s="13" customFormat="1" ht="20.100000000000001" customHeight="1" x14ac:dyDescent="0.3">
      <c r="A9" s="4">
        <v>3</v>
      </c>
      <c r="B9" s="5">
        <f t="shared" ref="B9:C23" si="4">B8</f>
        <v>12</v>
      </c>
      <c r="C9" s="5">
        <f t="shared" si="4"/>
        <v>9</v>
      </c>
      <c r="D9" s="6" t="s">
        <v>58</v>
      </c>
      <c r="E9" s="4" t="s">
        <v>65</v>
      </c>
      <c r="F9" s="4" t="s">
        <v>68</v>
      </c>
      <c r="G9" s="4" t="s">
        <v>54</v>
      </c>
      <c r="H9" s="4" t="s">
        <v>52</v>
      </c>
      <c r="I9" s="7">
        <f t="shared" si="0"/>
        <v>2390</v>
      </c>
      <c r="J9" s="8">
        <v>2390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>
        <v>20201209</v>
      </c>
      <c r="AB9" s="11">
        <v>11</v>
      </c>
      <c r="AC9" s="5" t="s">
        <v>153</v>
      </c>
      <c r="AD9" s="11" t="str">
        <f t="shared" si="3"/>
        <v>하선동</v>
      </c>
      <c r="AE9" s="4" t="s">
        <v>53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9</v>
      </c>
      <c r="D10" s="6" t="s">
        <v>58</v>
      </c>
      <c r="E10" s="4" t="s">
        <v>65</v>
      </c>
      <c r="F10" s="4" t="s">
        <v>68</v>
      </c>
      <c r="G10" s="30" t="s">
        <v>54</v>
      </c>
      <c r="H10" s="30" t="s">
        <v>52</v>
      </c>
      <c r="I10" s="7">
        <f t="shared" si="0"/>
        <v>5556</v>
      </c>
      <c r="J10" s="8">
        <v>5000</v>
      </c>
      <c r="K10" s="7">
        <f t="shared" si="1"/>
        <v>556</v>
      </c>
      <c r="L10" s="9">
        <f t="shared" si="2"/>
        <v>0.10007199424046076</v>
      </c>
      <c r="M10" s="10"/>
      <c r="N10" s="10">
        <v>556</v>
      </c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20201209</v>
      </c>
      <c r="AB10" s="11">
        <v>11</v>
      </c>
      <c r="AC10" s="5" t="s">
        <v>152</v>
      </c>
      <c r="AD10" s="11" t="str">
        <f t="shared" si="3"/>
        <v>이형준</v>
      </c>
      <c r="AE10" s="4" t="s">
        <v>53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9</v>
      </c>
      <c r="D11" s="6" t="s">
        <v>58</v>
      </c>
      <c r="E11" s="4" t="s">
        <v>154</v>
      </c>
      <c r="F11" s="4" t="s">
        <v>155</v>
      </c>
      <c r="G11" s="4" t="s">
        <v>156</v>
      </c>
      <c r="H11" s="4" t="s">
        <v>52</v>
      </c>
      <c r="I11" s="7">
        <f t="shared" si="0"/>
        <v>29023</v>
      </c>
      <c r="J11" s="8">
        <v>28000</v>
      </c>
      <c r="K11" s="7">
        <f t="shared" si="1"/>
        <v>1023</v>
      </c>
      <c r="L11" s="9">
        <f t="shared" si="2"/>
        <v>3.5247906832512145E-2</v>
      </c>
      <c r="M11" s="10">
        <v>1023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20200930</v>
      </c>
      <c r="AB11" s="11">
        <v>4</v>
      </c>
      <c r="AC11" s="5" t="s">
        <v>152</v>
      </c>
      <c r="AD11" s="11" t="str">
        <f t="shared" si="3"/>
        <v>이형준</v>
      </c>
      <c r="AE11" s="4" t="s">
        <v>53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9</v>
      </c>
      <c r="D12" s="6" t="s">
        <v>58</v>
      </c>
      <c r="E12" s="4" t="s">
        <v>154</v>
      </c>
      <c r="F12" s="4" t="s">
        <v>155</v>
      </c>
      <c r="G12" s="4" t="s">
        <v>156</v>
      </c>
      <c r="H12" s="4" t="s">
        <v>52</v>
      </c>
      <c r="I12" s="7">
        <f t="shared" si="0"/>
        <v>22491</v>
      </c>
      <c r="J12" s="8">
        <v>21500</v>
      </c>
      <c r="K12" s="7">
        <f t="shared" si="1"/>
        <v>991</v>
      </c>
      <c r="L12" s="9">
        <f t="shared" si="2"/>
        <v>4.4062069272153309E-2</v>
      </c>
      <c r="M12" s="10">
        <v>991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20200925</v>
      </c>
      <c r="AB12" s="11">
        <v>4</v>
      </c>
      <c r="AC12" s="5" t="s">
        <v>152</v>
      </c>
      <c r="AD12" s="11" t="str">
        <f t="shared" si="3"/>
        <v>이형준</v>
      </c>
      <c r="AE12" s="4" t="s">
        <v>53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12</v>
      </c>
      <c r="C13" s="5">
        <f t="shared" si="4"/>
        <v>9</v>
      </c>
      <c r="D13" s="6" t="s">
        <v>81</v>
      </c>
      <c r="E13" s="6" t="s">
        <v>55</v>
      </c>
      <c r="F13" s="6" t="s">
        <v>104</v>
      </c>
      <c r="G13" s="4" t="s">
        <v>106</v>
      </c>
      <c r="H13" s="4" t="s">
        <v>52</v>
      </c>
      <c r="I13" s="7">
        <f t="shared" si="0"/>
        <v>751</v>
      </c>
      <c r="J13" s="8">
        <v>657</v>
      </c>
      <c r="K13" s="7">
        <f t="shared" si="1"/>
        <v>94</v>
      </c>
      <c r="L13" s="9">
        <f t="shared" si="2"/>
        <v>0.12516644474034622</v>
      </c>
      <c r="M13" s="10">
        <v>63</v>
      </c>
      <c r="N13" s="10"/>
      <c r="O13" s="10"/>
      <c r="P13" s="10">
        <v>31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20201116</v>
      </c>
      <c r="AB13" s="11">
        <v>3</v>
      </c>
      <c r="AC13" s="5" t="s">
        <v>153</v>
      </c>
      <c r="AD13" s="11" t="str">
        <f t="shared" si="3"/>
        <v>하선동</v>
      </c>
      <c r="AE13" s="4" t="s">
        <v>57</v>
      </c>
      <c r="AF13" s="12"/>
    </row>
    <row r="14" spans="1:32" s="13" customFormat="1" ht="20.100000000000001" customHeight="1" x14ac:dyDescent="0.3">
      <c r="A14" s="4">
        <v>9</v>
      </c>
      <c r="B14" s="5">
        <v>12</v>
      </c>
      <c r="C14" s="5">
        <v>9</v>
      </c>
      <c r="D14" s="6" t="s">
        <v>26</v>
      </c>
      <c r="E14" s="4" t="s">
        <v>113</v>
      </c>
      <c r="F14" s="4" t="s">
        <v>114</v>
      </c>
      <c r="G14" s="4">
        <v>7301</v>
      </c>
      <c r="H14" s="4" t="s">
        <v>52</v>
      </c>
      <c r="I14" s="7">
        <f t="shared" si="0"/>
        <v>2644</v>
      </c>
      <c r="J14" s="8">
        <v>2644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20201209</v>
      </c>
      <c r="AB14" s="11">
        <v>13</v>
      </c>
      <c r="AC14" s="5" t="s">
        <v>152</v>
      </c>
      <c r="AD14" s="11" t="str">
        <f t="shared" si="3"/>
        <v>이형준</v>
      </c>
      <c r="AE14" s="4" t="s">
        <v>57</v>
      </c>
      <c r="AF14" s="12"/>
    </row>
    <row r="15" spans="1:32" s="13" customFormat="1" ht="20.100000000000001" customHeight="1" x14ac:dyDescent="0.3">
      <c r="A15" s="4">
        <v>10</v>
      </c>
      <c r="B15" s="5">
        <f>B14</f>
        <v>12</v>
      </c>
      <c r="C15" s="5">
        <f>C14</f>
        <v>9</v>
      </c>
      <c r="D15" s="6" t="s">
        <v>26</v>
      </c>
      <c r="E15" s="4" t="s">
        <v>79</v>
      </c>
      <c r="F15" s="4" t="s">
        <v>77</v>
      </c>
      <c r="G15" s="4" t="s">
        <v>54</v>
      </c>
      <c r="H15" s="4" t="s">
        <v>52</v>
      </c>
      <c r="I15" s="7">
        <f t="shared" si="0"/>
        <v>3200</v>
      </c>
      <c r="J15" s="8">
        <v>3200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20201209</v>
      </c>
      <c r="AB15" s="11">
        <v>6</v>
      </c>
      <c r="AC15" s="5" t="s">
        <v>152</v>
      </c>
      <c r="AD15" s="11" t="str">
        <f t="shared" si="3"/>
        <v>이형준</v>
      </c>
      <c r="AE15" s="4" t="s">
        <v>57</v>
      </c>
      <c r="AF15" s="12"/>
    </row>
    <row r="16" spans="1:32" s="13" customFormat="1" ht="20.100000000000001" customHeight="1" x14ac:dyDescent="0.3">
      <c r="A16" s="4">
        <v>11</v>
      </c>
      <c r="B16" s="5">
        <f t="shared" ref="B16:C16" si="5">B15</f>
        <v>12</v>
      </c>
      <c r="C16" s="5">
        <f t="shared" si="5"/>
        <v>9</v>
      </c>
      <c r="D16" s="6" t="s">
        <v>58</v>
      </c>
      <c r="E16" s="4" t="s">
        <v>154</v>
      </c>
      <c r="F16" s="4" t="s">
        <v>155</v>
      </c>
      <c r="G16" s="4" t="s">
        <v>156</v>
      </c>
      <c r="H16" s="4" t="s">
        <v>52</v>
      </c>
      <c r="I16" s="7">
        <f t="shared" si="0"/>
        <v>31861</v>
      </c>
      <c r="J16" s="8">
        <v>30000</v>
      </c>
      <c r="K16" s="7">
        <f t="shared" si="1"/>
        <v>1861</v>
      </c>
      <c r="L16" s="9">
        <f t="shared" si="2"/>
        <v>5.8409968299802266E-2</v>
      </c>
      <c r="M16" s="10">
        <v>1861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20200924</v>
      </c>
      <c r="AB16" s="11">
        <v>4</v>
      </c>
      <c r="AC16" s="5" t="s">
        <v>152</v>
      </c>
      <c r="AD16" s="11" t="str">
        <f t="shared" si="3"/>
        <v>이형준</v>
      </c>
      <c r="AE16" s="4" t="s">
        <v>57</v>
      </c>
      <c r="AF16" s="12"/>
    </row>
    <row r="17" spans="1:32" s="13" customFormat="1" ht="20.100000000000001" customHeight="1" x14ac:dyDescent="0.3">
      <c r="A17" s="4">
        <v>12</v>
      </c>
      <c r="B17" s="5">
        <f t="shared" ref="B17:C17" si="6">B16</f>
        <v>12</v>
      </c>
      <c r="C17" s="5">
        <f t="shared" si="6"/>
        <v>9</v>
      </c>
      <c r="D17" s="6" t="s">
        <v>26</v>
      </c>
      <c r="E17" s="6" t="s">
        <v>163</v>
      </c>
      <c r="F17" s="6" t="s">
        <v>162</v>
      </c>
      <c r="G17" s="4" t="s">
        <v>64</v>
      </c>
      <c r="H17" s="4" t="s">
        <v>52</v>
      </c>
      <c r="I17" s="7">
        <f t="shared" si="0"/>
        <v>58</v>
      </c>
      <c r="J17" s="8">
        <v>58</v>
      </c>
      <c r="K17" s="7">
        <f t="shared" ref="K17:K44" si="7">SUM(M17:Z17)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20201209</v>
      </c>
      <c r="AB17" s="11">
        <v>9</v>
      </c>
      <c r="AC17" s="5" t="s">
        <v>153</v>
      </c>
      <c r="AD17" s="11" t="str">
        <f t="shared" si="3"/>
        <v>하선동</v>
      </c>
      <c r="AE17" s="4" t="s">
        <v>62</v>
      </c>
      <c r="AF17" s="12" t="s">
        <v>179</v>
      </c>
    </row>
    <row r="18" spans="1:32" s="13" customFormat="1" ht="20.100000000000001" customHeight="1" x14ac:dyDescent="0.3">
      <c r="A18" s="4">
        <v>13</v>
      </c>
      <c r="B18" s="5">
        <f t="shared" ref="B18:C18" si="8">B17</f>
        <v>12</v>
      </c>
      <c r="C18" s="5">
        <f t="shared" si="8"/>
        <v>9</v>
      </c>
      <c r="D18" s="6" t="s">
        <v>26</v>
      </c>
      <c r="E18" s="6" t="s">
        <v>164</v>
      </c>
      <c r="F18" s="6" t="s">
        <v>165</v>
      </c>
      <c r="G18" s="4" t="s">
        <v>178</v>
      </c>
      <c r="H18" s="4" t="s">
        <v>52</v>
      </c>
      <c r="I18" s="7">
        <f t="shared" si="0"/>
        <v>1214</v>
      </c>
      <c r="J18" s="8">
        <v>1188</v>
      </c>
      <c r="K18" s="7">
        <f t="shared" si="7"/>
        <v>26</v>
      </c>
      <c r="L18" s="9">
        <f t="shared" si="2"/>
        <v>2.1416803953871501E-2</v>
      </c>
      <c r="M18" s="10">
        <v>9</v>
      </c>
      <c r="N18" s="10"/>
      <c r="O18" s="10"/>
      <c r="P18" s="10">
        <v>6</v>
      </c>
      <c r="Q18" s="10"/>
      <c r="R18" s="10">
        <v>9</v>
      </c>
      <c r="S18" s="10"/>
      <c r="T18" s="10"/>
      <c r="U18" s="10"/>
      <c r="V18" s="10">
        <v>2</v>
      </c>
      <c r="W18" s="10"/>
      <c r="X18" s="10"/>
      <c r="Y18" s="10"/>
      <c r="Z18" s="10"/>
      <c r="AA18" s="11">
        <v>20201106</v>
      </c>
      <c r="AB18" s="11">
        <v>8</v>
      </c>
      <c r="AC18" s="5" t="s">
        <v>152</v>
      </c>
      <c r="AD18" s="11" t="str">
        <f t="shared" si="3"/>
        <v>이형준</v>
      </c>
      <c r="AE18" s="4" t="s">
        <v>62</v>
      </c>
      <c r="AF18" s="12"/>
    </row>
    <row r="19" spans="1:32" s="13" customFormat="1" ht="20.100000000000001" customHeight="1" x14ac:dyDescent="0.3">
      <c r="A19" s="4">
        <v>14</v>
      </c>
      <c r="B19" s="5">
        <f t="shared" ref="B19:C19" si="9">B18</f>
        <v>12</v>
      </c>
      <c r="C19" s="5">
        <f t="shared" si="9"/>
        <v>9</v>
      </c>
      <c r="D19" s="6" t="s">
        <v>56</v>
      </c>
      <c r="E19" s="6" t="s">
        <v>69</v>
      </c>
      <c r="F19" s="6" t="s">
        <v>72</v>
      </c>
      <c r="G19" s="4" t="s">
        <v>70</v>
      </c>
      <c r="H19" s="4" t="s">
        <v>71</v>
      </c>
      <c r="I19" s="7">
        <f t="shared" si="0"/>
        <v>17634</v>
      </c>
      <c r="J19" s="8">
        <v>17620</v>
      </c>
      <c r="K19" s="7">
        <f t="shared" si="7"/>
        <v>14</v>
      </c>
      <c r="L19" s="9">
        <f t="shared" si="2"/>
        <v>7.9392083475104914E-4</v>
      </c>
      <c r="M19" s="10">
        <v>14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20201209</v>
      </c>
      <c r="AB19" s="11">
        <v>10</v>
      </c>
      <c r="AC19" s="5" t="s">
        <v>153</v>
      </c>
      <c r="AD19" s="11" t="str">
        <f t="shared" si="3"/>
        <v>하선동</v>
      </c>
      <c r="AE19" s="4" t="s">
        <v>62</v>
      </c>
      <c r="AF19" s="12"/>
    </row>
    <row r="20" spans="1:32" s="13" customFormat="1" ht="20.100000000000001" customHeight="1" x14ac:dyDescent="0.3">
      <c r="A20" s="4">
        <v>15</v>
      </c>
      <c r="B20" s="5">
        <f t="shared" ref="B20:C20" si="10">B19</f>
        <v>12</v>
      </c>
      <c r="C20" s="5">
        <f t="shared" si="10"/>
        <v>9</v>
      </c>
      <c r="D20" s="6" t="s">
        <v>26</v>
      </c>
      <c r="E20" s="4" t="s">
        <v>182</v>
      </c>
      <c r="F20" s="4" t="s">
        <v>180</v>
      </c>
      <c r="G20" s="4" t="s">
        <v>181</v>
      </c>
      <c r="H20" s="4" t="s">
        <v>52</v>
      </c>
      <c r="I20" s="7">
        <f t="shared" si="0"/>
        <v>367</v>
      </c>
      <c r="J20" s="8">
        <v>321</v>
      </c>
      <c r="K20" s="7">
        <f t="shared" si="7"/>
        <v>46</v>
      </c>
      <c r="L20" s="9">
        <f t="shared" si="2"/>
        <v>0.12534059945504086</v>
      </c>
      <c r="M20" s="10">
        <v>46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>
        <v>20201130</v>
      </c>
      <c r="AB20" s="11">
        <v>15</v>
      </c>
      <c r="AC20" s="5" t="s">
        <v>183</v>
      </c>
      <c r="AD20" s="11" t="str">
        <f t="shared" si="3"/>
        <v>이형준</v>
      </c>
      <c r="AE20" s="4" t="s">
        <v>66</v>
      </c>
      <c r="AF20" s="12"/>
    </row>
    <row r="21" spans="1:32" s="13" customFormat="1" ht="20.100000000000001" customHeight="1" x14ac:dyDescent="0.3">
      <c r="A21" s="4">
        <v>16</v>
      </c>
      <c r="B21" s="5">
        <f t="shared" si="4"/>
        <v>12</v>
      </c>
      <c r="C21" s="5">
        <f t="shared" ref="C21:C23" si="11">C20</f>
        <v>9</v>
      </c>
      <c r="D21" s="6" t="s">
        <v>26</v>
      </c>
      <c r="E21" s="6" t="s">
        <v>55</v>
      </c>
      <c r="F21" s="6" t="s">
        <v>162</v>
      </c>
      <c r="G21" s="4" t="s">
        <v>64</v>
      </c>
      <c r="H21" s="4" t="s">
        <v>52</v>
      </c>
      <c r="I21" s="7">
        <f t="shared" si="0"/>
        <v>84</v>
      </c>
      <c r="J21" s="8">
        <v>83</v>
      </c>
      <c r="K21" s="7">
        <f t="shared" si="7"/>
        <v>1</v>
      </c>
      <c r="L21" s="9">
        <f t="shared" si="2"/>
        <v>1.1904761904761904E-2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>
        <v>1</v>
      </c>
      <c r="X21" s="10"/>
      <c r="Y21" s="10"/>
      <c r="Z21" s="10"/>
      <c r="AA21" s="11">
        <v>20201209</v>
      </c>
      <c r="AB21" s="11">
        <v>9</v>
      </c>
      <c r="AC21" s="5" t="s">
        <v>184</v>
      </c>
      <c r="AD21" s="11" t="str">
        <f t="shared" si="3"/>
        <v>하선동</v>
      </c>
      <c r="AE21" s="4" t="s">
        <v>66</v>
      </c>
      <c r="AF21" s="12"/>
    </row>
    <row r="22" spans="1:32" s="13" customFormat="1" ht="20.100000000000001" customHeight="1" x14ac:dyDescent="0.3">
      <c r="A22" s="4">
        <v>17</v>
      </c>
      <c r="B22" s="5">
        <f t="shared" si="4"/>
        <v>12</v>
      </c>
      <c r="C22" s="5">
        <f t="shared" si="11"/>
        <v>9</v>
      </c>
      <c r="D22" s="6" t="s">
        <v>58</v>
      </c>
      <c r="E22" s="6" t="s">
        <v>185</v>
      </c>
      <c r="F22" s="6" t="s">
        <v>186</v>
      </c>
      <c r="G22" s="4" t="s">
        <v>181</v>
      </c>
      <c r="H22" s="4" t="s">
        <v>174</v>
      </c>
      <c r="I22" s="7">
        <f t="shared" si="0"/>
        <v>1023</v>
      </c>
      <c r="J22" s="8">
        <v>900</v>
      </c>
      <c r="K22" s="7">
        <f t="shared" si="7"/>
        <v>123</v>
      </c>
      <c r="L22" s="9">
        <f t="shared" si="2"/>
        <v>0.12023460410557185</v>
      </c>
      <c r="M22" s="10">
        <v>103</v>
      </c>
      <c r="N22" s="10">
        <v>9</v>
      </c>
      <c r="O22" s="10"/>
      <c r="P22" s="10">
        <v>3</v>
      </c>
      <c r="Q22" s="10"/>
      <c r="R22" s="10">
        <v>1</v>
      </c>
      <c r="S22" s="10">
        <v>7</v>
      </c>
      <c r="T22" s="10"/>
      <c r="U22" s="10"/>
      <c r="V22" s="10"/>
      <c r="W22" s="10"/>
      <c r="X22" s="10"/>
      <c r="Y22" s="10"/>
      <c r="Z22" s="10"/>
      <c r="AA22" s="11">
        <v>20201119</v>
      </c>
      <c r="AB22" s="11">
        <v>1</v>
      </c>
      <c r="AC22" s="5" t="s">
        <v>183</v>
      </c>
      <c r="AD22" s="11" t="str">
        <f t="shared" si="3"/>
        <v>이형준</v>
      </c>
      <c r="AE22" s="4" t="s">
        <v>66</v>
      </c>
      <c r="AF22" s="12"/>
    </row>
    <row r="23" spans="1:32" s="13" customFormat="1" ht="20.100000000000001" customHeight="1" x14ac:dyDescent="0.3">
      <c r="A23" s="4">
        <v>18</v>
      </c>
      <c r="B23" s="5">
        <f t="shared" si="4"/>
        <v>12</v>
      </c>
      <c r="C23" s="5">
        <f t="shared" si="11"/>
        <v>9</v>
      </c>
      <c r="D23" s="6" t="s">
        <v>26</v>
      </c>
      <c r="E23" s="4" t="s">
        <v>188</v>
      </c>
      <c r="F23" s="4" t="s">
        <v>187</v>
      </c>
      <c r="G23" s="4" t="s">
        <v>84</v>
      </c>
      <c r="H23" s="4" t="s">
        <v>52</v>
      </c>
      <c r="I23" s="7">
        <f t="shared" si="0"/>
        <v>2785</v>
      </c>
      <c r="J23" s="8">
        <v>2785</v>
      </c>
      <c r="K23" s="7">
        <f t="shared" si="7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20201209</v>
      </c>
      <c r="AB23" s="11">
        <v>8</v>
      </c>
      <c r="AC23" s="5" t="s">
        <v>184</v>
      </c>
      <c r="AD23" s="11" t="str">
        <f t="shared" si="3"/>
        <v>하선동</v>
      </c>
      <c r="AE23" s="4" t="s">
        <v>66</v>
      </c>
      <c r="AF23" s="12"/>
    </row>
    <row r="24" spans="1:32" s="13" customFormat="1" ht="20.100000000000001" customHeight="1" x14ac:dyDescent="0.3">
      <c r="A24" s="4">
        <v>19</v>
      </c>
      <c r="B24" s="5">
        <f t="shared" ref="B24:C38" si="12">B23</f>
        <v>12</v>
      </c>
      <c r="C24" s="5">
        <f t="shared" si="12"/>
        <v>9</v>
      </c>
      <c r="D24" s="6" t="s">
        <v>26</v>
      </c>
      <c r="E24" s="4" t="s">
        <v>79</v>
      </c>
      <c r="F24" s="4" t="s">
        <v>77</v>
      </c>
      <c r="G24" s="4" t="s">
        <v>54</v>
      </c>
      <c r="H24" s="4" t="s">
        <v>52</v>
      </c>
      <c r="I24" s="7">
        <f t="shared" si="0"/>
        <v>2639</v>
      </c>
      <c r="J24" s="8">
        <v>2639</v>
      </c>
      <c r="K24" s="7">
        <f t="shared" si="7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20201209</v>
      </c>
      <c r="AB24" s="11">
        <v>6</v>
      </c>
      <c r="AC24" s="5" t="s">
        <v>184</v>
      </c>
      <c r="AD24" s="11" t="str">
        <f t="shared" si="3"/>
        <v>하선동</v>
      </c>
      <c r="AE24" s="4" t="s">
        <v>66</v>
      </c>
      <c r="AF24" s="12"/>
    </row>
    <row r="25" spans="1:32" s="13" customFormat="1" ht="20.100000000000001" customHeight="1" x14ac:dyDescent="0.3">
      <c r="A25" s="4">
        <v>20</v>
      </c>
      <c r="B25" s="5">
        <f t="shared" si="12"/>
        <v>12</v>
      </c>
      <c r="C25" s="5">
        <f t="shared" si="12"/>
        <v>9</v>
      </c>
      <c r="D25" s="6" t="s">
        <v>58</v>
      </c>
      <c r="E25" s="6" t="s">
        <v>55</v>
      </c>
      <c r="F25" s="6" t="s">
        <v>189</v>
      </c>
      <c r="G25" s="4" t="s">
        <v>190</v>
      </c>
      <c r="H25" s="4" t="s">
        <v>52</v>
      </c>
      <c r="I25" s="7">
        <f t="shared" si="0"/>
        <v>2590</v>
      </c>
      <c r="J25" s="8">
        <v>2590</v>
      </c>
      <c r="K25" s="7">
        <f t="shared" si="7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20201209</v>
      </c>
      <c r="AB25" s="11">
        <v>13</v>
      </c>
      <c r="AC25" s="11" t="s">
        <v>184</v>
      </c>
      <c r="AD25" s="11" t="str">
        <f t="shared" si="3"/>
        <v>하선동</v>
      </c>
      <c r="AE25" s="4" t="s">
        <v>66</v>
      </c>
      <c r="AF25" s="12"/>
    </row>
    <row r="26" spans="1:32" s="13" customFormat="1" ht="20.100000000000001" customHeight="1" x14ac:dyDescent="0.3">
      <c r="A26" s="4">
        <v>21</v>
      </c>
      <c r="B26" s="5">
        <f t="shared" si="12"/>
        <v>12</v>
      </c>
      <c r="C26" s="5">
        <f t="shared" si="12"/>
        <v>9</v>
      </c>
      <c r="D26" s="6" t="s">
        <v>58</v>
      </c>
      <c r="E26" s="6" t="s">
        <v>88</v>
      </c>
      <c r="F26" s="6" t="s">
        <v>191</v>
      </c>
      <c r="G26" s="4" t="s">
        <v>193</v>
      </c>
      <c r="H26" s="4" t="s">
        <v>52</v>
      </c>
      <c r="I26" s="7">
        <f t="shared" si="0"/>
        <v>881</v>
      </c>
      <c r="J26" s="8">
        <v>830</v>
      </c>
      <c r="K26" s="7">
        <f t="shared" si="7"/>
        <v>51</v>
      </c>
      <c r="L26" s="9">
        <f t="shared" si="2"/>
        <v>5.7888762769580021E-2</v>
      </c>
      <c r="M26" s="10"/>
      <c r="N26" s="10"/>
      <c r="O26" s="10"/>
      <c r="P26" s="10"/>
      <c r="Q26" s="10"/>
      <c r="R26" s="10"/>
      <c r="S26" s="10"/>
      <c r="T26" s="10">
        <v>2</v>
      </c>
      <c r="U26" s="10">
        <v>49</v>
      </c>
      <c r="V26" s="10"/>
      <c r="W26" s="10"/>
      <c r="X26" s="10"/>
      <c r="Y26" s="10"/>
      <c r="Z26" s="10"/>
      <c r="AA26" s="11">
        <v>20201130</v>
      </c>
      <c r="AB26" s="11">
        <v>1</v>
      </c>
      <c r="AC26" s="11" t="s">
        <v>183</v>
      </c>
      <c r="AD26" s="11" t="str">
        <f t="shared" si="3"/>
        <v>이형준</v>
      </c>
      <c r="AE26" s="12" t="s">
        <v>192</v>
      </c>
      <c r="AF26" s="12"/>
    </row>
    <row r="27" spans="1:32" s="13" customFormat="1" ht="20.100000000000001" customHeight="1" x14ac:dyDescent="0.3">
      <c r="A27" s="4">
        <v>22</v>
      </c>
      <c r="B27" s="5">
        <f t="shared" si="12"/>
        <v>12</v>
      </c>
      <c r="C27" s="5">
        <f t="shared" si="12"/>
        <v>9</v>
      </c>
      <c r="D27" s="6" t="s">
        <v>58</v>
      </c>
      <c r="E27" s="6" t="s">
        <v>59</v>
      </c>
      <c r="F27" s="6" t="s">
        <v>60</v>
      </c>
      <c r="G27" s="4" t="s">
        <v>61</v>
      </c>
      <c r="H27" s="4" t="s">
        <v>52</v>
      </c>
      <c r="I27" s="7">
        <f t="shared" si="0"/>
        <v>1917</v>
      </c>
      <c r="J27" s="8">
        <v>1900</v>
      </c>
      <c r="K27" s="7">
        <f t="shared" si="7"/>
        <v>17</v>
      </c>
      <c r="L27" s="9">
        <f t="shared" si="2"/>
        <v>8.8680229525299956E-3</v>
      </c>
      <c r="M27" s="10"/>
      <c r="N27" s="10"/>
      <c r="O27" s="10"/>
      <c r="P27" s="10"/>
      <c r="Q27" s="10"/>
      <c r="R27" s="10">
        <v>17</v>
      </c>
      <c r="S27" s="10"/>
      <c r="T27" s="10"/>
      <c r="U27" s="10"/>
      <c r="V27" s="10"/>
      <c r="W27" s="10"/>
      <c r="X27" s="10"/>
      <c r="Y27" s="10"/>
      <c r="Z27" s="10"/>
      <c r="AA27" s="11">
        <v>20201209</v>
      </c>
      <c r="AB27" s="11">
        <v>4</v>
      </c>
      <c r="AC27" s="11" t="s">
        <v>184</v>
      </c>
      <c r="AD27" s="11" t="str">
        <f t="shared" si="3"/>
        <v>하선동</v>
      </c>
      <c r="AE27" s="12" t="s">
        <v>192</v>
      </c>
      <c r="AF27" s="12"/>
    </row>
    <row r="28" spans="1:32" s="13" customFormat="1" ht="20.100000000000001" customHeight="1" x14ac:dyDescent="0.3">
      <c r="A28" s="4">
        <v>23</v>
      </c>
      <c r="B28" s="5">
        <f t="shared" si="12"/>
        <v>12</v>
      </c>
      <c r="C28" s="5">
        <f t="shared" si="12"/>
        <v>9</v>
      </c>
      <c r="D28" s="6" t="s">
        <v>58</v>
      </c>
      <c r="E28" s="6" t="s">
        <v>59</v>
      </c>
      <c r="F28" s="6" t="s">
        <v>60</v>
      </c>
      <c r="G28" s="4" t="s">
        <v>61</v>
      </c>
      <c r="H28" s="4" t="s">
        <v>52</v>
      </c>
      <c r="I28" s="7">
        <f t="shared" si="0"/>
        <v>403</v>
      </c>
      <c r="J28" s="8">
        <v>400</v>
      </c>
      <c r="K28" s="7">
        <f t="shared" si="7"/>
        <v>3</v>
      </c>
      <c r="L28" s="9">
        <f t="shared" si="2"/>
        <v>7.4441687344913151E-3</v>
      </c>
      <c r="M28" s="10"/>
      <c r="N28" s="10"/>
      <c r="O28" s="10"/>
      <c r="P28" s="10"/>
      <c r="Q28" s="10"/>
      <c r="R28" s="10">
        <v>3</v>
      </c>
      <c r="S28" s="10"/>
      <c r="T28" s="10"/>
      <c r="U28" s="10"/>
      <c r="V28" s="10"/>
      <c r="W28" s="10"/>
      <c r="X28" s="10"/>
      <c r="Y28" s="10"/>
      <c r="Z28" s="10"/>
      <c r="AA28" s="11">
        <v>20201209</v>
      </c>
      <c r="AB28" s="11">
        <v>4</v>
      </c>
      <c r="AC28" s="11" t="s">
        <v>183</v>
      </c>
      <c r="AD28" s="11" t="str">
        <f t="shared" si="3"/>
        <v>이형준</v>
      </c>
      <c r="AE28" s="12" t="s">
        <v>192</v>
      </c>
      <c r="AF28" s="12"/>
    </row>
    <row r="29" spans="1:32" s="13" customFormat="1" ht="20.100000000000001" customHeight="1" x14ac:dyDescent="0.3">
      <c r="A29" s="4">
        <v>25</v>
      </c>
      <c r="B29" s="5">
        <v>12</v>
      </c>
      <c r="C29" s="5">
        <v>9</v>
      </c>
      <c r="D29" s="6" t="s">
        <v>58</v>
      </c>
      <c r="E29" s="4" t="s">
        <v>194</v>
      </c>
      <c r="F29" s="4">
        <v>3159016</v>
      </c>
      <c r="G29" s="4" t="s">
        <v>195</v>
      </c>
      <c r="H29" s="4" t="s">
        <v>52</v>
      </c>
      <c r="I29" s="7">
        <f t="shared" si="0"/>
        <v>7836</v>
      </c>
      <c r="J29" s="8">
        <v>7800</v>
      </c>
      <c r="K29" s="7">
        <f t="shared" si="7"/>
        <v>36</v>
      </c>
      <c r="L29" s="9">
        <f t="shared" si="2"/>
        <v>4.5941807044410417E-3</v>
      </c>
      <c r="M29" s="10">
        <v>36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>
        <v>20200925</v>
      </c>
      <c r="AB29" s="11">
        <v>14</v>
      </c>
      <c r="AC29" s="5" t="s">
        <v>183</v>
      </c>
      <c r="AD29" s="11" t="str">
        <f t="shared" si="3"/>
        <v>이형준</v>
      </c>
      <c r="AE29" s="12" t="s">
        <v>192</v>
      </c>
      <c r="AF29" s="12"/>
    </row>
    <row r="30" spans="1:32" s="13" customFormat="1" ht="20.100000000000001" customHeight="1" x14ac:dyDescent="0.3">
      <c r="A30" s="4">
        <v>26</v>
      </c>
      <c r="B30" s="5">
        <f>B29</f>
        <v>12</v>
      </c>
      <c r="C30" s="5">
        <f>C29</f>
        <v>9</v>
      </c>
      <c r="D30" s="6" t="s">
        <v>58</v>
      </c>
      <c r="E30" s="4" t="s">
        <v>194</v>
      </c>
      <c r="F30" s="4">
        <v>3159016</v>
      </c>
      <c r="G30" s="4" t="s">
        <v>195</v>
      </c>
      <c r="H30" s="4" t="s">
        <v>52</v>
      </c>
      <c r="I30" s="7">
        <f t="shared" si="0"/>
        <v>3651</v>
      </c>
      <c r="J30" s="8">
        <v>3640</v>
      </c>
      <c r="K30" s="7">
        <f t="shared" si="7"/>
        <v>11</v>
      </c>
      <c r="L30" s="9">
        <f t="shared" si="2"/>
        <v>3.0128731854286495E-3</v>
      </c>
      <c r="M30" s="10">
        <v>11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>
        <v>20200915</v>
      </c>
      <c r="AB30" s="11">
        <v>14</v>
      </c>
      <c r="AC30" s="5" t="s">
        <v>183</v>
      </c>
      <c r="AD30" s="11" t="str">
        <f t="shared" si="3"/>
        <v>이형준</v>
      </c>
      <c r="AE30" s="12" t="s">
        <v>192</v>
      </c>
      <c r="AF30" s="12"/>
    </row>
    <row r="31" spans="1:32" s="13" customFormat="1" ht="20.100000000000001" customHeight="1" x14ac:dyDescent="0.3">
      <c r="A31" s="4">
        <v>27</v>
      </c>
      <c r="B31" s="5">
        <f t="shared" ref="B31:C31" si="13">B30</f>
        <v>12</v>
      </c>
      <c r="C31" s="5">
        <f t="shared" si="13"/>
        <v>9</v>
      </c>
      <c r="D31" s="6" t="s">
        <v>58</v>
      </c>
      <c r="E31" s="4" t="s">
        <v>65</v>
      </c>
      <c r="F31" s="4" t="s">
        <v>68</v>
      </c>
      <c r="G31" s="30" t="s">
        <v>54</v>
      </c>
      <c r="H31" s="30" t="s">
        <v>52</v>
      </c>
      <c r="I31" s="7">
        <f t="shared" si="0"/>
        <v>4101</v>
      </c>
      <c r="J31" s="8">
        <v>4100</v>
      </c>
      <c r="K31" s="7">
        <f t="shared" si="7"/>
        <v>1</v>
      </c>
      <c r="L31" s="9">
        <f t="shared" si="2"/>
        <v>2.43842965130456E-4</v>
      </c>
      <c r="M31" s="10">
        <v>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>
        <v>20201209</v>
      </c>
      <c r="AB31" s="11">
        <v>11</v>
      </c>
      <c r="AC31" s="5" t="s">
        <v>184</v>
      </c>
      <c r="AD31" s="11" t="str">
        <f t="shared" si="3"/>
        <v>하선동</v>
      </c>
      <c r="AE31" s="12" t="s">
        <v>192</v>
      </c>
      <c r="AF31" s="12"/>
    </row>
    <row r="32" spans="1:32" s="13" customFormat="1" ht="20.100000000000001" customHeight="1" x14ac:dyDescent="0.3">
      <c r="A32" s="4">
        <v>28</v>
      </c>
      <c r="B32" s="5">
        <f t="shared" ref="B32:C32" si="14">B31</f>
        <v>12</v>
      </c>
      <c r="C32" s="5">
        <f t="shared" si="14"/>
        <v>9</v>
      </c>
      <c r="D32" s="6" t="s">
        <v>58</v>
      </c>
      <c r="E32" s="4" t="s">
        <v>65</v>
      </c>
      <c r="F32" s="4" t="s">
        <v>68</v>
      </c>
      <c r="G32" s="30" t="s">
        <v>54</v>
      </c>
      <c r="H32" s="30" t="s">
        <v>52</v>
      </c>
      <c r="I32" s="7">
        <f t="shared" si="0"/>
        <v>1370</v>
      </c>
      <c r="J32" s="8">
        <v>1370</v>
      </c>
      <c r="K32" s="7">
        <f t="shared" si="7"/>
        <v>0</v>
      </c>
      <c r="L32" s="9">
        <f t="shared" si="2"/>
        <v>0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>
        <v>20201208</v>
      </c>
      <c r="AB32" s="11">
        <v>11</v>
      </c>
      <c r="AC32" s="5" t="s">
        <v>183</v>
      </c>
      <c r="AD32" s="11" t="str">
        <f t="shared" si="3"/>
        <v>이형준</v>
      </c>
      <c r="AE32" s="12" t="s">
        <v>192</v>
      </c>
      <c r="AF32" s="12"/>
    </row>
    <row r="33" spans="1:32" s="13" customFormat="1" ht="20.100000000000001" customHeight="1" x14ac:dyDescent="0.3">
      <c r="A33" s="4">
        <v>29</v>
      </c>
      <c r="B33" s="5">
        <f t="shared" ref="B33:C33" si="15">B32</f>
        <v>12</v>
      </c>
      <c r="C33" s="5">
        <f t="shared" si="15"/>
        <v>9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12"/>
      <c r="AF33" s="12"/>
    </row>
    <row r="34" spans="1:32" s="13" customFormat="1" ht="20.100000000000001" customHeight="1" x14ac:dyDescent="0.3">
      <c r="A34" s="4">
        <v>30</v>
      </c>
      <c r="B34" s="5">
        <f t="shared" ref="B34:C34" si="16">B33</f>
        <v>12</v>
      </c>
      <c r="C34" s="5">
        <f t="shared" si="16"/>
        <v>9</v>
      </c>
      <c r="D34" s="6"/>
      <c r="E34" s="4"/>
      <c r="F34" s="4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12"/>
      <c r="AF34" s="12"/>
    </row>
    <row r="35" spans="1:32" s="13" customFormat="1" ht="20.100000000000001" customHeight="1" x14ac:dyDescent="0.3">
      <c r="A35" s="4">
        <v>31</v>
      </c>
      <c r="B35" s="5">
        <f t="shared" ref="B35:C35" si="17">B34</f>
        <v>12</v>
      </c>
      <c r="C35" s="5">
        <f t="shared" si="17"/>
        <v>9</v>
      </c>
      <c r="D35" s="6"/>
      <c r="E35" s="4"/>
      <c r="F35" s="4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12"/>
      <c r="AF35" s="12"/>
    </row>
    <row r="36" spans="1:32" s="13" customFormat="1" ht="20.100000000000001" customHeight="1" x14ac:dyDescent="0.3">
      <c r="A36" s="4">
        <v>32</v>
      </c>
      <c r="B36" s="5">
        <f t="shared" si="12"/>
        <v>12</v>
      </c>
      <c r="C36" s="5">
        <f t="shared" si="12"/>
        <v>9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12"/>
      <c r="AF36" s="12"/>
    </row>
    <row r="37" spans="1:32" s="13" customFormat="1" ht="20.100000000000001" customHeight="1" x14ac:dyDescent="0.3">
      <c r="A37" s="4">
        <v>33</v>
      </c>
      <c r="B37" s="5">
        <f t="shared" si="12"/>
        <v>12</v>
      </c>
      <c r="C37" s="5">
        <f t="shared" si="12"/>
        <v>9</v>
      </c>
      <c r="D37" s="6"/>
      <c r="E37" s="4"/>
      <c r="F37" s="4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4"/>
      <c r="AF37" s="12"/>
    </row>
    <row r="38" spans="1:32" s="13" customFormat="1" ht="20.100000000000001" customHeight="1" x14ac:dyDescent="0.3">
      <c r="A38" s="4">
        <v>34</v>
      </c>
      <c r="B38" s="5">
        <f t="shared" si="12"/>
        <v>12</v>
      </c>
      <c r="C38" s="5">
        <f t="shared" si="12"/>
        <v>9</v>
      </c>
      <c r="D38" s="6"/>
      <c r="E38" s="4"/>
      <c r="F38" s="4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4"/>
      <c r="AF38" s="12"/>
    </row>
    <row r="39" spans="1:32" s="13" customFormat="1" ht="20.100000000000001" customHeight="1" x14ac:dyDescent="0.3">
      <c r="A39" s="4">
        <v>35</v>
      </c>
      <c r="B39" s="5">
        <f t="shared" ref="B39:C44" si="18">B38</f>
        <v>12</v>
      </c>
      <c r="C39" s="5">
        <f t="shared" si="18"/>
        <v>9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4"/>
      <c r="AF39" s="12"/>
    </row>
    <row r="40" spans="1:32" s="13" customFormat="1" ht="20.100000000000001" customHeight="1" x14ac:dyDescent="0.3">
      <c r="A40" s="4">
        <v>36</v>
      </c>
      <c r="B40" s="5">
        <f t="shared" si="18"/>
        <v>12</v>
      </c>
      <c r="C40" s="5">
        <f t="shared" si="18"/>
        <v>9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4"/>
      <c r="AF40" s="12"/>
    </row>
    <row r="41" spans="1:32" s="13" customFormat="1" ht="20.100000000000001" customHeight="1" x14ac:dyDescent="0.3">
      <c r="A41" s="4">
        <v>37</v>
      </c>
      <c r="B41" s="5">
        <f t="shared" si="18"/>
        <v>12</v>
      </c>
      <c r="C41" s="5">
        <f t="shared" si="18"/>
        <v>9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4"/>
      <c r="AF41" s="12"/>
    </row>
    <row r="42" spans="1:32" s="13" customFormat="1" ht="20.100000000000001" customHeight="1" x14ac:dyDescent="0.3">
      <c r="A42" s="4">
        <v>38</v>
      </c>
      <c r="B42" s="5">
        <f t="shared" si="18"/>
        <v>12</v>
      </c>
      <c r="C42" s="5">
        <f t="shared" si="18"/>
        <v>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4"/>
      <c r="AF42" s="12"/>
    </row>
    <row r="43" spans="1:32" s="13" customFormat="1" ht="20.100000000000001" customHeight="1" x14ac:dyDescent="0.3">
      <c r="A43" s="4">
        <v>39</v>
      </c>
      <c r="B43" s="5">
        <f t="shared" si="18"/>
        <v>12</v>
      </c>
      <c r="C43" s="5">
        <f t="shared" si="18"/>
        <v>9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4"/>
      <c r="AF43" s="12"/>
    </row>
    <row r="44" spans="1:32" s="13" customFormat="1" ht="20.100000000000001" customHeight="1" x14ac:dyDescent="0.3">
      <c r="A44" s="4">
        <v>40</v>
      </c>
      <c r="B44" s="5">
        <f t="shared" si="18"/>
        <v>12</v>
      </c>
      <c r="C44" s="5">
        <f t="shared" si="18"/>
        <v>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4"/>
      <c r="AF44" s="12"/>
    </row>
    <row r="45" spans="1:32" s="15" customFormat="1" ht="13.5" x14ac:dyDescent="0.3">
      <c r="A45" s="49"/>
      <c r="B45" s="50"/>
      <c r="C45" s="50"/>
      <c r="D45" s="50"/>
      <c r="E45" s="50"/>
      <c r="F45" s="50"/>
      <c r="G45" s="50"/>
      <c r="H45" s="50"/>
      <c r="I45" s="40">
        <f t="shared" ref="I45:Z45" si="19">SUM(I7:I44)</f>
        <v>149135</v>
      </c>
      <c r="J45" s="40">
        <f t="shared" si="19"/>
        <v>144275</v>
      </c>
      <c r="K45" s="40">
        <f t="shared" si="19"/>
        <v>4860</v>
      </c>
      <c r="L45" s="40" t="e">
        <f t="shared" si="19"/>
        <v>#DIV/0!</v>
      </c>
      <c r="M45" s="40">
        <f t="shared" si="19"/>
        <v>4158</v>
      </c>
      <c r="N45" s="40">
        <f t="shared" si="19"/>
        <v>565</v>
      </c>
      <c r="O45" s="40">
        <f t="shared" si="19"/>
        <v>0</v>
      </c>
      <c r="P45" s="40">
        <f t="shared" si="19"/>
        <v>40</v>
      </c>
      <c r="Q45" s="40">
        <f t="shared" si="19"/>
        <v>0</v>
      </c>
      <c r="R45" s="40">
        <f t="shared" si="19"/>
        <v>36</v>
      </c>
      <c r="S45" s="40">
        <f t="shared" si="19"/>
        <v>7</v>
      </c>
      <c r="T45" s="40">
        <f t="shared" si="19"/>
        <v>2</v>
      </c>
      <c r="U45" s="40">
        <f t="shared" si="19"/>
        <v>49</v>
      </c>
      <c r="V45" s="40">
        <f t="shared" si="19"/>
        <v>2</v>
      </c>
      <c r="W45" s="40">
        <f t="shared" si="19"/>
        <v>1</v>
      </c>
      <c r="X45" s="40">
        <f t="shared" si="19"/>
        <v>0</v>
      </c>
      <c r="Y45" s="40">
        <f t="shared" si="19"/>
        <v>0</v>
      </c>
      <c r="Z45" s="40">
        <f t="shared" si="19"/>
        <v>0</v>
      </c>
      <c r="AA45" s="41"/>
      <c r="AB45" s="42"/>
      <c r="AC45" s="42"/>
      <c r="AD45" s="42"/>
      <c r="AE45" s="42"/>
      <c r="AF45" s="42"/>
    </row>
    <row r="46" spans="1:32" s="15" customFormat="1" ht="13.5" x14ac:dyDescent="0.3">
      <c r="A46" s="49"/>
      <c r="B46" s="50"/>
      <c r="C46" s="50"/>
      <c r="D46" s="50"/>
      <c r="E46" s="50"/>
      <c r="F46" s="50"/>
      <c r="G46" s="50"/>
      <c r="H46" s="5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2"/>
      <c r="AB46" s="42"/>
      <c r="AC46" s="42"/>
      <c r="AD46" s="42"/>
      <c r="AE46" s="42"/>
      <c r="AF46" s="42"/>
    </row>
    <row r="47" spans="1:32" ht="20.100000000000001" customHeight="1" x14ac:dyDescent="0.3">
      <c r="A47" s="4">
        <v>1</v>
      </c>
      <c r="B47" s="5" t="str">
        <f>LEFT($A$1,1)</f>
        <v>1</v>
      </c>
      <c r="C47" s="5" t="str">
        <f>MID($A$1,4,2)</f>
        <v xml:space="preserve"> 9</v>
      </c>
      <c r="D47" s="6" t="s">
        <v>158</v>
      </c>
      <c r="E47" s="6" t="s">
        <v>157</v>
      </c>
      <c r="F47" s="6" t="s">
        <v>159</v>
      </c>
      <c r="G47" s="4" t="s">
        <v>161</v>
      </c>
      <c r="H47" s="4" t="s">
        <v>52</v>
      </c>
      <c r="I47" s="7">
        <f t="shared" ref="I47:I61" si="20">J47+K47</f>
        <v>100</v>
      </c>
      <c r="J47" s="8">
        <v>100</v>
      </c>
      <c r="K47" s="7">
        <f t="shared" ref="K47:K61" si="21">SUM(M47:Z47)</f>
        <v>0</v>
      </c>
      <c r="L47" s="9">
        <f t="shared" ref="L47:L61" si="22">K47/I47</f>
        <v>0</v>
      </c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1">
        <v>20201209</v>
      </c>
      <c r="AB47" s="11">
        <v>3</v>
      </c>
      <c r="AC47" s="5" t="s">
        <v>153</v>
      </c>
      <c r="AD47" s="11" t="str">
        <f t="shared" ref="AD47:AD53" si="23">IF($AC47="A","하선동",IF($AC47="B","이형준",""))</f>
        <v>하선동</v>
      </c>
      <c r="AE47" s="4" t="s">
        <v>53</v>
      </c>
      <c r="AF47" s="12" t="s">
        <v>160</v>
      </c>
    </row>
    <row r="48" spans="1:32" ht="20.100000000000001" customHeight="1" x14ac:dyDescent="0.3">
      <c r="A48" s="4">
        <v>2</v>
      </c>
      <c r="B48" s="5" t="str">
        <f t="shared" ref="B48:B61" si="24">LEFT($A$1,1)</f>
        <v>1</v>
      </c>
      <c r="C48" s="5" t="str">
        <f t="shared" ref="C48:C61" si="25">MID($A$1,4,2)</f>
        <v xml:space="preserve"> 9</v>
      </c>
      <c r="D48" s="6" t="s">
        <v>26</v>
      </c>
      <c r="E48" s="6" t="s">
        <v>55</v>
      </c>
      <c r="F48" s="6" t="s">
        <v>168</v>
      </c>
      <c r="G48" s="4" t="s">
        <v>169</v>
      </c>
      <c r="H48" s="4" t="s">
        <v>52</v>
      </c>
      <c r="I48" s="7">
        <f t="shared" si="20"/>
        <v>30</v>
      </c>
      <c r="J48" s="14">
        <v>30</v>
      </c>
      <c r="K48" s="7">
        <f t="shared" si="21"/>
        <v>0</v>
      </c>
      <c r="L48" s="9">
        <f t="shared" si="22"/>
        <v>0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>
        <v>20201209</v>
      </c>
      <c r="AB48" s="11">
        <v>9</v>
      </c>
      <c r="AC48" s="5" t="s">
        <v>153</v>
      </c>
      <c r="AD48" s="11" t="str">
        <f t="shared" si="23"/>
        <v>하선동</v>
      </c>
      <c r="AE48" s="4" t="s">
        <v>62</v>
      </c>
      <c r="AF48" s="12" t="s">
        <v>160</v>
      </c>
    </row>
    <row r="49" spans="1:32" ht="20.100000000000001" customHeight="1" x14ac:dyDescent="0.3">
      <c r="A49" s="4">
        <v>3</v>
      </c>
      <c r="B49" s="5" t="str">
        <f t="shared" si="24"/>
        <v>1</v>
      </c>
      <c r="C49" s="5" t="str">
        <f t="shared" si="25"/>
        <v xml:space="preserve"> 9</v>
      </c>
      <c r="D49" s="6" t="s">
        <v>26</v>
      </c>
      <c r="E49" s="6" t="s">
        <v>166</v>
      </c>
      <c r="F49" s="6" t="s">
        <v>170</v>
      </c>
      <c r="G49" s="4" t="s">
        <v>171</v>
      </c>
      <c r="H49" s="4" t="s">
        <v>174</v>
      </c>
      <c r="I49" s="7">
        <f t="shared" si="20"/>
        <v>200</v>
      </c>
      <c r="J49" s="8">
        <v>200</v>
      </c>
      <c r="K49" s="7">
        <f t="shared" si="21"/>
        <v>0</v>
      </c>
      <c r="L49" s="9">
        <f t="shared" si="22"/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>
        <v>20201209</v>
      </c>
      <c r="AB49" s="11">
        <v>1</v>
      </c>
      <c r="AC49" s="5" t="s">
        <v>153</v>
      </c>
      <c r="AD49" s="11" t="str">
        <f t="shared" si="23"/>
        <v>하선동</v>
      </c>
      <c r="AE49" s="4" t="s">
        <v>62</v>
      </c>
      <c r="AF49" s="12" t="s">
        <v>160</v>
      </c>
    </row>
    <row r="50" spans="1:32" ht="20.100000000000001" customHeight="1" x14ac:dyDescent="0.3">
      <c r="A50" s="4">
        <v>4</v>
      </c>
      <c r="B50" s="5" t="str">
        <f t="shared" si="24"/>
        <v>1</v>
      </c>
      <c r="C50" s="5" t="str">
        <f t="shared" si="25"/>
        <v xml:space="preserve"> 9</v>
      </c>
      <c r="D50" s="6" t="s">
        <v>58</v>
      </c>
      <c r="E50" s="6" t="s">
        <v>167</v>
      </c>
      <c r="F50" s="6" t="s">
        <v>175</v>
      </c>
      <c r="G50" s="4" t="s">
        <v>173</v>
      </c>
      <c r="H50" s="4" t="s">
        <v>52</v>
      </c>
      <c r="I50" s="7">
        <f t="shared" si="20"/>
        <v>100</v>
      </c>
      <c r="J50" s="8">
        <v>100</v>
      </c>
      <c r="K50" s="7">
        <f t="shared" si="21"/>
        <v>0</v>
      </c>
      <c r="L50" s="9">
        <f t="shared" si="22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>
        <v>20201208</v>
      </c>
      <c r="AB50" s="11">
        <v>7</v>
      </c>
      <c r="AC50" s="5" t="s">
        <v>153</v>
      </c>
      <c r="AD50" s="11" t="str">
        <f t="shared" si="23"/>
        <v>하선동</v>
      </c>
      <c r="AE50" s="4" t="s">
        <v>62</v>
      </c>
      <c r="AF50" s="12" t="s">
        <v>177</v>
      </c>
    </row>
    <row r="51" spans="1:32" ht="20.100000000000001" customHeight="1" x14ac:dyDescent="0.3">
      <c r="A51" s="4">
        <v>5</v>
      </c>
      <c r="B51" s="5" t="str">
        <f t="shared" si="24"/>
        <v>1</v>
      </c>
      <c r="C51" s="5" t="str">
        <f t="shared" si="25"/>
        <v xml:space="preserve"> 9</v>
      </c>
      <c r="D51" s="6" t="s">
        <v>58</v>
      </c>
      <c r="E51" s="6" t="s">
        <v>65</v>
      </c>
      <c r="F51" s="6" t="s">
        <v>172</v>
      </c>
      <c r="G51" s="4" t="s">
        <v>173</v>
      </c>
      <c r="H51" s="4" t="s">
        <v>176</v>
      </c>
      <c r="I51" s="7">
        <f t="shared" si="20"/>
        <v>100</v>
      </c>
      <c r="J51" s="8">
        <v>100</v>
      </c>
      <c r="K51" s="7">
        <f t="shared" si="21"/>
        <v>0</v>
      </c>
      <c r="L51" s="9">
        <f t="shared" si="22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>
        <v>20201208</v>
      </c>
      <c r="AB51" s="11">
        <v>12</v>
      </c>
      <c r="AC51" s="5" t="s">
        <v>153</v>
      </c>
      <c r="AD51" s="11" t="str">
        <f t="shared" si="23"/>
        <v>하선동</v>
      </c>
      <c r="AE51" s="4" t="s">
        <v>62</v>
      </c>
      <c r="AF51" s="12" t="s">
        <v>177</v>
      </c>
    </row>
    <row r="52" spans="1:32" ht="20.100000000000001" customHeight="1" x14ac:dyDescent="0.3">
      <c r="A52" s="4">
        <v>6</v>
      </c>
      <c r="B52" s="5" t="str">
        <f t="shared" si="24"/>
        <v>1</v>
      </c>
      <c r="C52" s="5" t="str">
        <f t="shared" si="25"/>
        <v xml:space="preserve"> 9</v>
      </c>
      <c r="D52" s="6" t="s">
        <v>26</v>
      </c>
      <c r="E52" s="6" t="s">
        <v>163</v>
      </c>
      <c r="F52" s="6" t="s">
        <v>162</v>
      </c>
      <c r="G52" s="4" t="s">
        <v>169</v>
      </c>
      <c r="H52" s="4" t="s">
        <v>52</v>
      </c>
      <c r="I52" s="7">
        <f t="shared" si="20"/>
        <v>30</v>
      </c>
      <c r="J52" s="8">
        <v>30</v>
      </c>
      <c r="K52" s="7">
        <f t="shared" si="21"/>
        <v>0</v>
      </c>
      <c r="L52" s="9">
        <f t="shared" si="22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>
        <v>20201209</v>
      </c>
      <c r="AB52" s="11">
        <v>9</v>
      </c>
      <c r="AC52" s="5" t="s">
        <v>153</v>
      </c>
      <c r="AD52" s="11" t="str">
        <f t="shared" si="23"/>
        <v>하선동</v>
      </c>
      <c r="AE52" s="4" t="s">
        <v>62</v>
      </c>
      <c r="AF52" s="12" t="s">
        <v>160</v>
      </c>
    </row>
    <row r="53" spans="1:32" ht="20.100000000000001" customHeight="1" x14ac:dyDescent="0.3">
      <c r="A53" s="4">
        <v>7</v>
      </c>
      <c r="B53" s="5" t="str">
        <f t="shared" si="24"/>
        <v>1</v>
      </c>
      <c r="C53" s="5" t="str">
        <f t="shared" si="25"/>
        <v xml:space="preserve"> 9</v>
      </c>
      <c r="D53" s="6" t="s">
        <v>58</v>
      </c>
      <c r="E53" s="6" t="s">
        <v>55</v>
      </c>
      <c r="F53" s="6" t="s">
        <v>189</v>
      </c>
      <c r="G53" s="4" t="s">
        <v>190</v>
      </c>
      <c r="H53" s="4" t="s">
        <v>52</v>
      </c>
      <c r="I53" s="7">
        <f t="shared" si="20"/>
        <v>101</v>
      </c>
      <c r="J53" s="8">
        <v>100</v>
      </c>
      <c r="K53" s="7">
        <f t="shared" si="21"/>
        <v>1</v>
      </c>
      <c r="L53" s="9">
        <f t="shared" si="22"/>
        <v>9.9009900990099011E-3</v>
      </c>
      <c r="M53" s="10">
        <v>1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>
        <v>20201209</v>
      </c>
      <c r="AB53" s="11">
        <v>13</v>
      </c>
      <c r="AC53" s="5" t="s">
        <v>184</v>
      </c>
      <c r="AD53" s="11" t="str">
        <f t="shared" si="23"/>
        <v>하선동</v>
      </c>
      <c r="AE53" s="4" t="s">
        <v>66</v>
      </c>
      <c r="AF53" s="12" t="s">
        <v>121</v>
      </c>
    </row>
    <row r="54" spans="1:32" ht="20.100000000000001" customHeight="1" x14ac:dyDescent="0.3">
      <c r="A54" s="4">
        <v>8</v>
      </c>
      <c r="B54" s="5" t="str">
        <f t="shared" si="24"/>
        <v>1</v>
      </c>
      <c r="C54" s="5" t="str">
        <f t="shared" si="25"/>
        <v xml:space="preserve"> 9</v>
      </c>
      <c r="D54" s="32"/>
      <c r="E54" s="32"/>
      <c r="F54" s="32"/>
      <c r="G54" s="33"/>
      <c r="H54" s="33"/>
      <c r="I54" s="34">
        <f t="shared" si="20"/>
        <v>0</v>
      </c>
      <c r="J54" s="8"/>
      <c r="K54" s="7">
        <f t="shared" si="21"/>
        <v>0</v>
      </c>
      <c r="L54" s="9" t="e">
        <f t="shared" si="2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/>
      <c r="AE54" s="12"/>
      <c r="AF54" s="12"/>
    </row>
    <row r="55" spans="1:32" ht="20.100000000000001" customHeight="1" x14ac:dyDescent="0.3">
      <c r="A55" s="4">
        <v>9</v>
      </c>
      <c r="B55" s="5" t="str">
        <f t="shared" si="24"/>
        <v>1</v>
      </c>
      <c r="C55" s="5" t="str">
        <f t="shared" si="25"/>
        <v xml:space="preserve"> 9</v>
      </c>
      <c r="D55" s="32"/>
      <c r="E55" s="32"/>
      <c r="F55" s="32"/>
      <c r="G55" s="33"/>
      <c r="H55" s="33"/>
      <c r="I55" s="34">
        <f t="shared" si="20"/>
        <v>0</v>
      </c>
      <c r="J55" s="8"/>
      <c r="K55" s="7">
        <f t="shared" si="21"/>
        <v>0</v>
      </c>
      <c r="L55" s="9" t="e">
        <f t="shared" si="2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/>
      <c r="AE55" s="12"/>
      <c r="AF55" s="12"/>
    </row>
    <row r="56" spans="1:32" ht="20.100000000000001" customHeight="1" x14ac:dyDescent="0.3">
      <c r="A56" s="4">
        <v>10</v>
      </c>
      <c r="B56" s="5" t="str">
        <f t="shared" si="24"/>
        <v>1</v>
      </c>
      <c r="C56" s="5" t="str">
        <f t="shared" si="25"/>
        <v xml:space="preserve"> 9</v>
      </c>
      <c r="D56" s="32"/>
      <c r="E56" s="32"/>
      <c r="F56" s="32"/>
      <c r="G56" s="33"/>
      <c r="H56" s="33"/>
      <c r="I56" s="34">
        <f t="shared" si="20"/>
        <v>0</v>
      </c>
      <c r="J56" s="8"/>
      <c r="K56" s="7">
        <f t="shared" si="21"/>
        <v>0</v>
      </c>
      <c r="L56" s="9" t="e">
        <f t="shared" si="2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/>
      <c r="AE56" s="4"/>
      <c r="AF56" s="12"/>
    </row>
    <row r="57" spans="1:32" ht="20.100000000000001" customHeight="1" x14ac:dyDescent="0.3">
      <c r="A57" s="4">
        <v>11</v>
      </c>
      <c r="B57" s="5" t="str">
        <f t="shared" si="24"/>
        <v>1</v>
      </c>
      <c r="C57" s="5" t="str">
        <f t="shared" si="25"/>
        <v xml:space="preserve"> 9</v>
      </c>
      <c r="D57" s="32"/>
      <c r="E57" s="32"/>
      <c r="F57" s="32"/>
      <c r="G57" s="33"/>
      <c r="H57" s="33"/>
      <c r="I57" s="34">
        <f t="shared" si="20"/>
        <v>0</v>
      </c>
      <c r="J57" s="8"/>
      <c r="K57" s="7">
        <f t="shared" si="21"/>
        <v>0</v>
      </c>
      <c r="L57" s="9" t="e">
        <f t="shared" si="2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/>
      <c r="AE57" s="4"/>
      <c r="AF57" s="12"/>
    </row>
    <row r="58" spans="1:32" ht="20.100000000000001" customHeight="1" x14ac:dyDescent="0.3">
      <c r="A58" s="4">
        <v>12</v>
      </c>
      <c r="B58" s="5" t="str">
        <f t="shared" si="24"/>
        <v>1</v>
      </c>
      <c r="C58" s="5" t="str">
        <f t="shared" si="25"/>
        <v xml:space="preserve"> 9</v>
      </c>
      <c r="D58" s="32"/>
      <c r="E58" s="32"/>
      <c r="F58" s="32"/>
      <c r="G58" s="33"/>
      <c r="H58" s="33"/>
      <c r="I58" s="34">
        <f t="shared" si="20"/>
        <v>0</v>
      </c>
      <c r="J58" s="8"/>
      <c r="K58" s="7">
        <f t="shared" si="21"/>
        <v>0</v>
      </c>
      <c r="L58" s="9" t="e">
        <f t="shared" si="2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/>
      <c r="AE58" s="4"/>
      <c r="AF58" s="12"/>
    </row>
    <row r="59" spans="1:32" ht="20.100000000000001" customHeight="1" x14ac:dyDescent="0.3">
      <c r="A59" s="4">
        <v>13</v>
      </c>
      <c r="B59" s="5" t="str">
        <f t="shared" si="24"/>
        <v>1</v>
      </c>
      <c r="C59" s="5" t="str">
        <f t="shared" si="25"/>
        <v xml:space="preserve"> 9</v>
      </c>
      <c r="D59" s="32"/>
      <c r="E59" s="32"/>
      <c r="F59" s="32"/>
      <c r="G59" s="33"/>
      <c r="H59" s="33"/>
      <c r="I59" s="34">
        <f t="shared" si="20"/>
        <v>0</v>
      </c>
      <c r="J59" s="8"/>
      <c r="K59" s="7">
        <f t="shared" si="21"/>
        <v>0</v>
      </c>
      <c r="L59" s="9" t="e">
        <f t="shared" si="2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/>
      <c r="AE59" s="4"/>
      <c r="AF59" s="12"/>
    </row>
    <row r="60" spans="1:32" ht="20.100000000000001" customHeight="1" x14ac:dyDescent="0.3">
      <c r="A60" s="4">
        <v>14</v>
      </c>
      <c r="B60" s="5" t="str">
        <f t="shared" si="24"/>
        <v>1</v>
      </c>
      <c r="C60" s="5" t="str">
        <f t="shared" si="25"/>
        <v xml:space="preserve"> 9</v>
      </c>
      <c r="D60" s="6"/>
      <c r="E60" s="6"/>
      <c r="F60" s="6"/>
      <c r="G60" s="4"/>
      <c r="H60" s="4"/>
      <c r="I60" s="7">
        <f t="shared" si="20"/>
        <v>0</v>
      </c>
      <c r="J60" s="8"/>
      <c r="K60" s="7">
        <f t="shared" si="21"/>
        <v>0</v>
      </c>
      <c r="L60" s="9" t="e">
        <f t="shared" si="2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 t="str">
        <f>IF($AC60="A","하선동",IF($AC60="B","이형준",""))</f>
        <v/>
      </c>
      <c r="AE60" s="4"/>
      <c r="AF60" s="12"/>
    </row>
    <row r="61" spans="1:32" ht="20.100000000000001" customHeight="1" x14ac:dyDescent="0.3">
      <c r="A61" s="4">
        <v>15</v>
      </c>
      <c r="B61" s="5" t="str">
        <f t="shared" si="24"/>
        <v>1</v>
      </c>
      <c r="C61" s="5" t="str">
        <f t="shared" si="25"/>
        <v xml:space="preserve"> 9</v>
      </c>
      <c r="D61" s="6"/>
      <c r="E61" s="6"/>
      <c r="F61" s="6"/>
      <c r="G61" s="4"/>
      <c r="H61" s="4"/>
      <c r="I61" s="7">
        <f t="shared" si="20"/>
        <v>0</v>
      </c>
      <c r="J61" s="8"/>
      <c r="K61" s="7">
        <f t="shared" si="21"/>
        <v>0</v>
      </c>
      <c r="L61" s="9" t="e">
        <f t="shared" si="2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 t="str">
        <f>IF($AC61="A","하선동",IF($AC61="B","이형준",""))</f>
        <v/>
      </c>
      <c r="AE61" s="4"/>
      <c r="AF61" s="12"/>
    </row>
    <row r="62" spans="1:32" ht="20.100000000000001" customHeight="1" x14ac:dyDescent="0.3"/>
    <row r="63" spans="1:32" ht="20.100000000000001" customHeight="1" x14ac:dyDescent="0.3"/>
    <row r="64" spans="1:32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</sheetData>
  <dataConsolidate/>
  <mergeCells count="40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A45:H46"/>
    <mergeCell ref="I45:I46"/>
    <mergeCell ref="J45:J46"/>
    <mergeCell ref="K45:K46"/>
    <mergeCell ref="L45:L46"/>
    <mergeCell ref="M45:M46"/>
    <mergeCell ref="H5:H6"/>
    <mergeCell ref="I5:I6"/>
    <mergeCell ref="J5:J6"/>
    <mergeCell ref="K5:K6"/>
    <mergeCell ref="L5:L6"/>
    <mergeCell ref="M5:Z5"/>
    <mergeCell ref="Q45:Q46"/>
    <mergeCell ref="S45:S46"/>
    <mergeCell ref="Y45:Y46"/>
    <mergeCell ref="N45:N46"/>
    <mergeCell ref="O45:O46"/>
    <mergeCell ref="P45:P46"/>
    <mergeCell ref="R45:R46"/>
    <mergeCell ref="T45:T46"/>
    <mergeCell ref="U45:U46"/>
    <mergeCell ref="V45:V46"/>
    <mergeCell ref="W45:W46"/>
    <mergeCell ref="X45:X46"/>
    <mergeCell ref="Z45:Z46"/>
    <mergeCell ref="AA45:AF46"/>
  </mergeCells>
  <phoneticPr fontId="4" type="noConversion"/>
  <conditionalFormatting sqref="AF9:AF12 D23:H23 E26:F26 D43:P44 D37:H42 K17:P17 AE7:AF8 W18:X18 J18:O18 I7:P16 Q7:X17 AA7:AC24 AD7:AD20 J19:P28 Q19:X44 AF14:AF44 Y7:Z44 AE8:AE44 I29:P42 AA29:AC31 AD29 A7:C44">
    <cfRule type="expression" dxfId="1105" priority="561">
      <formula>$L7&gt;0.15</formula>
    </cfRule>
    <cfRule type="expression" dxfId="1104" priority="562">
      <formula>AND($L7&gt;0.08,$L7&lt;0.15)</formula>
    </cfRule>
  </conditionalFormatting>
  <conditionalFormatting sqref="A59:AF61 J47:AC51 J52:AD52 AE47:AF52 A47:H52 A54:H58 A53:C53 J53:AF58">
    <cfRule type="expression" dxfId="1103" priority="559">
      <formula>$L47&gt;0.15</formula>
    </cfRule>
    <cfRule type="expression" dxfId="1102" priority="560">
      <formula>AND($L47&gt;0.08,$L47&lt;0.15)</formula>
    </cfRule>
  </conditionalFormatting>
  <conditionalFormatting sqref="AE7:AF13">
    <cfRule type="expression" dxfId="1101" priority="557">
      <formula>$L7&gt;0.15</formula>
    </cfRule>
    <cfRule type="expression" dxfId="1100" priority="558">
      <formula>AND($L7&gt;0.08,$L7&lt;0.15)</formula>
    </cfRule>
  </conditionalFormatting>
  <conditionalFormatting sqref="G26:H26">
    <cfRule type="expression" dxfId="1099" priority="553">
      <formula>$L26&gt;0.15</formula>
    </cfRule>
    <cfRule type="expression" dxfId="1098" priority="554">
      <formula>AND($L26&gt;0.08,$L26&lt;0.15)</formula>
    </cfRule>
  </conditionalFormatting>
  <conditionalFormatting sqref="D23:H23">
    <cfRule type="expression" dxfId="1097" priority="555">
      <formula>$L23&gt;0.15</formula>
    </cfRule>
    <cfRule type="expression" dxfId="1096" priority="556">
      <formula>AND($L23&gt;0.08,$L23&lt;0.15)</formula>
    </cfRule>
  </conditionalFormatting>
  <conditionalFormatting sqref="D26">
    <cfRule type="expression" dxfId="1095" priority="551">
      <formula>$L26&gt;0.15</formula>
    </cfRule>
    <cfRule type="expression" dxfId="1094" priority="552">
      <formula>AND($L26&gt;0.08,$L26&lt;0.15)</formula>
    </cfRule>
  </conditionalFormatting>
  <conditionalFormatting sqref="D34:H34">
    <cfRule type="expression" dxfId="1093" priority="549">
      <formula>$L33&gt;0.15</formula>
    </cfRule>
    <cfRule type="expression" dxfId="1092" priority="550">
      <formula>AND($L33&gt;0.08,$L33&lt;0.15)</formula>
    </cfRule>
  </conditionalFormatting>
  <conditionalFormatting sqref="D36:H36">
    <cfRule type="expression" dxfId="1091" priority="547">
      <formula>$L35&gt;0.15</formula>
    </cfRule>
    <cfRule type="expression" dxfId="1090" priority="548">
      <formula>AND($L35&gt;0.08,$L35&lt;0.15)</formula>
    </cfRule>
  </conditionalFormatting>
  <conditionalFormatting sqref="I20:I28">
    <cfRule type="expression" dxfId="1089" priority="525">
      <formula>$L20&gt;0.15</formula>
    </cfRule>
    <cfRule type="expression" dxfId="1088" priority="526">
      <formula>AND($L20&gt;0.08,$L20&lt;0.15)</formula>
    </cfRule>
  </conditionalFormatting>
  <conditionalFormatting sqref="I18:I19">
    <cfRule type="expression" dxfId="1087" priority="527">
      <formula>$L18&gt;0.15</formula>
    </cfRule>
    <cfRule type="expression" dxfId="1086" priority="528">
      <formula>AND($L18&gt;0.08,$L18&lt;0.15)</formula>
    </cfRule>
  </conditionalFormatting>
  <conditionalFormatting sqref="D11:F11">
    <cfRule type="expression" dxfId="1085" priority="519">
      <formula>$L11&gt;0.15</formula>
    </cfRule>
    <cfRule type="expression" dxfId="1084" priority="520">
      <formula>AND($L11&gt;0.08,$L11&lt;0.15)</formula>
    </cfRule>
  </conditionalFormatting>
  <conditionalFormatting sqref="D11:F11">
    <cfRule type="expression" dxfId="1083" priority="517">
      <formula>$L11&gt;0.15</formula>
    </cfRule>
    <cfRule type="expression" dxfId="1082" priority="518">
      <formula>AND($L11&gt;0.08,$L11&lt;0.15)</formula>
    </cfRule>
  </conditionalFormatting>
  <conditionalFormatting sqref="G11:H11">
    <cfRule type="expression" dxfId="1081" priority="515">
      <formula>$L11&gt;0.15</formula>
    </cfRule>
    <cfRule type="expression" dxfId="1080" priority="516">
      <formula>AND($L11&gt;0.08,$L11&lt;0.15)</formula>
    </cfRule>
  </conditionalFormatting>
  <conditionalFormatting sqref="D54:F54">
    <cfRule type="expression" dxfId="1079" priority="501">
      <formula>$L19&gt;0.15</formula>
    </cfRule>
    <cfRule type="expression" dxfId="1078" priority="502">
      <formula>AND($L19&gt;0.08,$L19&lt;0.15)</formula>
    </cfRule>
  </conditionalFormatting>
  <conditionalFormatting sqref="D54:F54">
    <cfRule type="expression" dxfId="1077" priority="499">
      <formula>$L19&gt;0.15</formula>
    </cfRule>
    <cfRule type="expression" dxfId="1076" priority="500">
      <formula>AND($L19&gt;0.08,$L19&lt;0.15)</formula>
    </cfRule>
  </conditionalFormatting>
  <conditionalFormatting sqref="G54:H54">
    <cfRule type="expression" dxfId="1075" priority="497">
      <formula>$L19&gt;0.15</formula>
    </cfRule>
    <cfRule type="expression" dxfId="1074" priority="498">
      <formula>AND($L19&gt;0.08,$L19&lt;0.15)</formula>
    </cfRule>
  </conditionalFormatting>
  <conditionalFormatting sqref="J17">
    <cfRule type="expression" dxfId="1073" priority="495">
      <formula>$L17&gt;0.15</formula>
    </cfRule>
    <cfRule type="expression" dxfId="1072" priority="496">
      <formula>AND($L17&gt;0.08,$L17&lt;0.15)</formula>
    </cfRule>
  </conditionalFormatting>
  <conditionalFormatting sqref="I17">
    <cfRule type="expression" dxfId="1071" priority="493">
      <formula>$L17&gt;0.15</formula>
    </cfRule>
    <cfRule type="expression" dxfId="1070" priority="494">
      <formula>AND($L17&gt;0.08,$L17&lt;0.15)</formula>
    </cfRule>
  </conditionalFormatting>
  <conditionalFormatting sqref="D55:F55">
    <cfRule type="expression" dxfId="1069" priority="491">
      <formula>$L20&gt;0.15</formula>
    </cfRule>
    <cfRule type="expression" dxfId="1068" priority="492">
      <formula>AND($L20&gt;0.08,$L20&lt;0.15)</formula>
    </cfRule>
  </conditionalFormatting>
  <conditionalFormatting sqref="D55:F55">
    <cfRule type="expression" dxfId="1067" priority="489">
      <formula>$L20&gt;0.15</formula>
    </cfRule>
    <cfRule type="expression" dxfId="1066" priority="490">
      <formula>AND($L20&gt;0.08,$L20&lt;0.15)</formula>
    </cfRule>
  </conditionalFormatting>
  <conditionalFormatting sqref="G55:H55">
    <cfRule type="expression" dxfId="1065" priority="487">
      <formula>$L20&gt;0.15</formula>
    </cfRule>
    <cfRule type="expression" dxfId="1064" priority="488">
      <formula>AND($L20&gt;0.08,$L20&lt;0.15)</formula>
    </cfRule>
  </conditionalFormatting>
  <conditionalFormatting sqref="I47:I51">
    <cfRule type="expression" dxfId="1063" priority="485">
      <formula>$L47&gt;0.15</formula>
    </cfRule>
    <cfRule type="expression" dxfId="1062" priority="486">
      <formula>AND($L47&gt;0.08,$L47&lt;0.15)</formula>
    </cfRule>
  </conditionalFormatting>
  <conditionalFormatting sqref="I57:I58">
    <cfRule type="expression" dxfId="1061" priority="483">
      <formula>$L57&gt;0.15</formula>
    </cfRule>
    <cfRule type="expression" dxfId="1060" priority="484">
      <formula>AND($L57&gt;0.08,$L57&lt;0.15)</formula>
    </cfRule>
  </conditionalFormatting>
  <conditionalFormatting sqref="I52:I56">
    <cfRule type="expression" dxfId="1059" priority="481">
      <formula>$L52&gt;0.15</formula>
    </cfRule>
    <cfRule type="expression" dxfId="1058" priority="482">
      <formula>AND($L52&gt;0.08,$L52&lt;0.15)</formula>
    </cfRule>
  </conditionalFormatting>
  <conditionalFormatting sqref="AA7:AA8">
    <cfRule type="expression" dxfId="1057" priority="479">
      <formula>$L7&gt;0.15</formula>
    </cfRule>
    <cfRule type="expression" dxfId="1056" priority="480">
      <formula>AND($L7&gt;0.08,$L7&lt;0.15)</formula>
    </cfRule>
  </conditionalFormatting>
  <conditionalFormatting sqref="AA7:AA8">
    <cfRule type="expression" dxfId="1055" priority="477">
      <formula>$L7&gt;0.15</formula>
    </cfRule>
    <cfRule type="expression" dxfId="1054" priority="478">
      <formula>AND($L7&gt;0.08,$L7&lt;0.15)</formula>
    </cfRule>
  </conditionalFormatting>
  <conditionalFormatting sqref="AA9:AA12">
    <cfRule type="expression" dxfId="1053" priority="473">
      <formula>$L9&gt;0.15</formula>
    </cfRule>
    <cfRule type="expression" dxfId="1052" priority="474">
      <formula>AND($L9&gt;0.08,$L9&lt;0.15)</formula>
    </cfRule>
  </conditionalFormatting>
  <conditionalFormatting sqref="AA25:AA26">
    <cfRule type="expression" dxfId="1051" priority="471">
      <formula>$L25&gt;0.15</formula>
    </cfRule>
    <cfRule type="expression" dxfId="1050" priority="472">
      <formula>AND($L25&gt;0.08,$L25&lt;0.15)</formula>
    </cfRule>
  </conditionalFormatting>
  <conditionalFormatting sqref="AA25:AA26">
    <cfRule type="expression" dxfId="1049" priority="469">
      <formula>$L25&gt;0.15</formula>
    </cfRule>
    <cfRule type="expression" dxfId="1048" priority="470">
      <formula>AND($L25&gt;0.08,$L25&lt;0.15)</formula>
    </cfRule>
  </conditionalFormatting>
  <conditionalFormatting sqref="AA27:AA28">
    <cfRule type="expression" dxfId="1047" priority="467">
      <formula>$L27&gt;0.15</formula>
    </cfRule>
    <cfRule type="expression" dxfId="1046" priority="468">
      <formula>AND($L27&gt;0.08,$L27&lt;0.15)</formula>
    </cfRule>
  </conditionalFormatting>
  <conditionalFormatting sqref="AA27:AA28">
    <cfRule type="expression" dxfId="1045" priority="465">
      <formula>$L27&gt;0.15</formula>
    </cfRule>
    <cfRule type="expression" dxfId="1044" priority="466">
      <formula>AND($L27&gt;0.08,$L27&lt;0.15)</formula>
    </cfRule>
  </conditionalFormatting>
  <conditionalFormatting sqref="AA32:AA44">
    <cfRule type="expression" dxfId="1043" priority="463">
      <formula>$L32&gt;0.15</formula>
    </cfRule>
    <cfRule type="expression" dxfId="1042" priority="464">
      <formula>AND($L32&gt;0.08,$L32&lt;0.15)</formula>
    </cfRule>
  </conditionalFormatting>
  <conditionalFormatting sqref="AB7:AB8">
    <cfRule type="expression" dxfId="1041" priority="459">
      <formula>$L7&gt;0.15</formula>
    </cfRule>
    <cfRule type="expression" dxfId="1040" priority="460">
      <formula>AND($L7&gt;0.08,$L7&lt;0.15)</formula>
    </cfRule>
  </conditionalFormatting>
  <conditionalFormatting sqref="AB7:AB8">
    <cfRule type="expression" dxfId="1039" priority="457">
      <formula>$L7&gt;0.15</formula>
    </cfRule>
    <cfRule type="expression" dxfId="1038" priority="458">
      <formula>AND($L7&gt;0.08,$L7&lt;0.15)</formula>
    </cfRule>
  </conditionalFormatting>
  <conditionalFormatting sqref="AC7">
    <cfRule type="expression" dxfId="1037" priority="455">
      <formula>$L7&gt;0.15</formula>
    </cfRule>
    <cfRule type="expression" dxfId="1036" priority="456">
      <formula>AND($L7&gt;0.08,$L7&lt;0.15)</formula>
    </cfRule>
  </conditionalFormatting>
  <conditionalFormatting sqref="AC7:AC8">
    <cfRule type="expression" dxfId="1035" priority="453">
      <formula>$L7&gt;0.15</formula>
    </cfRule>
    <cfRule type="expression" dxfId="1034" priority="454">
      <formula>AND($L7&gt;0.08,$L7&lt;0.15)</formula>
    </cfRule>
  </conditionalFormatting>
  <conditionalFormatting sqref="AB9:AB12">
    <cfRule type="expression" dxfId="1033" priority="449">
      <formula>$L9&gt;0.15</formula>
    </cfRule>
    <cfRule type="expression" dxfId="1032" priority="450">
      <formula>AND($L9&gt;0.08,$L9&lt;0.15)</formula>
    </cfRule>
  </conditionalFormatting>
  <conditionalFormatting sqref="AC9:AC12">
    <cfRule type="expression" dxfId="1031" priority="445">
      <formula>$L9&gt;0.15</formula>
    </cfRule>
    <cfRule type="expression" dxfId="1030" priority="446">
      <formula>AND($L9&gt;0.08,$L9&lt;0.15)</formula>
    </cfRule>
  </conditionalFormatting>
  <conditionalFormatting sqref="AB25:AB26">
    <cfRule type="expression" dxfId="1029" priority="443">
      <formula>$L25&gt;0.15</formula>
    </cfRule>
    <cfRule type="expression" dxfId="1028" priority="444">
      <formula>AND($L25&gt;0.08,$L25&lt;0.15)</formula>
    </cfRule>
  </conditionalFormatting>
  <conditionalFormatting sqref="AB25:AB26">
    <cfRule type="expression" dxfId="1027" priority="441">
      <formula>$L25&gt;0.15</formula>
    </cfRule>
    <cfRule type="expression" dxfId="1026" priority="442">
      <formula>AND($L25&gt;0.08,$L25&lt;0.15)</formula>
    </cfRule>
  </conditionalFormatting>
  <conditionalFormatting sqref="AC25">
    <cfRule type="expression" dxfId="1025" priority="439">
      <formula>$L25&gt;0.15</formula>
    </cfRule>
    <cfRule type="expression" dxfId="1024" priority="440">
      <formula>AND($L25&gt;0.08,$L25&lt;0.15)</formula>
    </cfRule>
  </conditionalFormatting>
  <conditionalFormatting sqref="AC25:AC26">
    <cfRule type="expression" dxfId="1023" priority="437">
      <formula>$L25&gt;0.15</formula>
    </cfRule>
    <cfRule type="expression" dxfId="1022" priority="438">
      <formula>AND($L25&gt;0.08,$L25&lt;0.15)</formula>
    </cfRule>
  </conditionalFormatting>
  <conditionalFormatting sqref="AB27:AB28">
    <cfRule type="expression" dxfId="1021" priority="435">
      <formula>$L27&gt;0.15</formula>
    </cfRule>
    <cfRule type="expression" dxfId="1020" priority="436">
      <formula>AND($L27&gt;0.08,$L27&lt;0.15)</formula>
    </cfRule>
  </conditionalFormatting>
  <conditionalFormatting sqref="AB27:AB28">
    <cfRule type="expression" dxfId="1019" priority="433">
      <formula>$L27&gt;0.15</formula>
    </cfRule>
    <cfRule type="expression" dxfId="1018" priority="434">
      <formula>AND($L27&gt;0.08,$L27&lt;0.15)</formula>
    </cfRule>
  </conditionalFormatting>
  <conditionalFormatting sqref="AC27">
    <cfRule type="expression" dxfId="1017" priority="431">
      <formula>$L27&gt;0.15</formula>
    </cfRule>
    <cfRule type="expression" dxfId="1016" priority="432">
      <formula>AND($L27&gt;0.08,$L27&lt;0.15)</formula>
    </cfRule>
  </conditionalFormatting>
  <conditionalFormatting sqref="AC27:AC28">
    <cfRule type="expression" dxfId="1015" priority="429">
      <formula>$L27&gt;0.15</formula>
    </cfRule>
    <cfRule type="expression" dxfId="1014" priority="430">
      <formula>AND($L27&gt;0.08,$L27&lt;0.15)</formula>
    </cfRule>
  </conditionalFormatting>
  <conditionalFormatting sqref="AB32:AB44">
    <cfRule type="expression" dxfId="1013" priority="427">
      <formula>$L32&gt;0.15</formula>
    </cfRule>
    <cfRule type="expression" dxfId="1012" priority="428">
      <formula>AND($L32&gt;0.08,$L32&lt;0.15)</formula>
    </cfRule>
  </conditionalFormatting>
  <conditionalFormatting sqref="AC32:AC44">
    <cfRule type="expression" dxfId="1011" priority="423">
      <formula>$L32&gt;0.15</formula>
    </cfRule>
    <cfRule type="expression" dxfId="1010" priority="424">
      <formula>AND($L32&gt;0.08,$L32&lt;0.15)</formula>
    </cfRule>
  </conditionalFormatting>
  <conditionalFormatting sqref="AD7:AD8">
    <cfRule type="expression" dxfId="1009" priority="417">
      <formula>$L7&gt;0.15</formula>
    </cfRule>
    <cfRule type="expression" dxfId="1008" priority="418">
      <formula>AND($L7&gt;0.08,$L7&lt;0.15)</formula>
    </cfRule>
  </conditionalFormatting>
  <conditionalFormatting sqref="AD23:AD28">
    <cfRule type="expression" dxfId="1007" priority="415">
      <formula>$L23&gt;0.15</formula>
    </cfRule>
    <cfRule type="expression" dxfId="1006" priority="416">
      <formula>AND($L23&gt;0.08,$L23&lt;0.15)</formula>
    </cfRule>
  </conditionalFormatting>
  <conditionalFormatting sqref="AD21:AD22">
    <cfRule type="expression" dxfId="1005" priority="413">
      <formula>$L21&gt;0.15</formula>
    </cfRule>
    <cfRule type="expression" dxfId="1004" priority="414">
      <formula>AND($L21&gt;0.08,$L21&lt;0.15)</formula>
    </cfRule>
  </conditionalFormatting>
  <conditionalFormatting sqref="AD32:AD44">
    <cfRule type="expression" dxfId="1003" priority="409">
      <formula>$L32&gt;0.15</formula>
    </cfRule>
    <cfRule type="expression" dxfId="1002" priority="410">
      <formula>AND($L32&gt;0.08,$L32&lt;0.15)</formula>
    </cfRule>
  </conditionalFormatting>
  <conditionalFormatting sqref="AD30:AD31">
    <cfRule type="expression" dxfId="1001" priority="407">
      <formula>$L30&gt;0.15</formula>
    </cfRule>
    <cfRule type="expression" dxfId="1000" priority="408">
      <formula>AND($L30&gt;0.08,$L30&lt;0.15)</formula>
    </cfRule>
  </conditionalFormatting>
  <conditionalFormatting sqref="I14:I16">
    <cfRule type="expression" dxfId="999" priority="389">
      <formula>$L14&gt;0.15</formula>
    </cfRule>
    <cfRule type="expression" dxfId="998" priority="390">
      <formula>AND($L14&gt;0.08,$L14&lt;0.15)</formula>
    </cfRule>
  </conditionalFormatting>
  <conditionalFormatting sqref="J12">
    <cfRule type="expression" dxfId="997" priority="381">
      <formula>$L12&gt;0.15</formula>
    </cfRule>
    <cfRule type="expression" dxfId="996" priority="382">
      <formula>AND($L12&gt;0.08,$L12&lt;0.15)</formula>
    </cfRule>
  </conditionalFormatting>
  <conditionalFormatting sqref="I12">
    <cfRule type="expression" dxfId="995" priority="379">
      <formula>$L12&gt;0.15</formula>
    </cfRule>
    <cfRule type="expression" dxfId="994" priority="380">
      <formula>AND($L12&gt;0.08,$L12&lt;0.15)</formula>
    </cfRule>
  </conditionalFormatting>
  <conditionalFormatting sqref="AD15:AD16">
    <cfRule type="expression" dxfId="993" priority="377">
      <formula>$L15&gt;0.15</formula>
    </cfRule>
    <cfRule type="expression" dxfId="992" priority="378">
      <formula>AND($L15&gt;0.08,$L15&lt;0.15)</formula>
    </cfRule>
  </conditionalFormatting>
  <conditionalFormatting sqref="D11:H11">
    <cfRule type="expression" dxfId="991" priority="367">
      <formula>$L11&gt;0.15</formula>
    </cfRule>
    <cfRule type="expression" dxfId="990" priority="368">
      <formula>AND($L11&gt;0.08,$L11&lt;0.15)</formula>
    </cfRule>
  </conditionalFormatting>
  <conditionalFormatting sqref="D18:F18">
    <cfRule type="expression" dxfId="989" priority="327">
      <formula>$L18&gt;0.15</formula>
    </cfRule>
    <cfRule type="expression" dxfId="988" priority="328">
      <formula>AND($L18&gt;0.08,$L18&lt;0.15)</formula>
    </cfRule>
  </conditionalFormatting>
  <conditionalFormatting sqref="D18:F18">
    <cfRule type="expression" dxfId="987" priority="325">
      <formula>$L18&gt;0.15</formula>
    </cfRule>
    <cfRule type="expression" dxfId="986" priority="326">
      <formula>AND($L18&gt;0.08,$L18&lt;0.15)</formula>
    </cfRule>
  </conditionalFormatting>
  <conditionalFormatting sqref="G18:H18">
    <cfRule type="expression" dxfId="985" priority="323">
      <formula>$L18&gt;0.15</formula>
    </cfRule>
    <cfRule type="expression" dxfId="984" priority="324">
      <formula>AND($L18&gt;0.08,$L18&lt;0.15)</formula>
    </cfRule>
  </conditionalFormatting>
  <conditionalFormatting sqref="G18:H18">
    <cfRule type="expression" dxfId="983" priority="321">
      <formula>$L18&gt;0.15</formula>
    </cfRule>
    <cfRule type="expression" dxfId="982" priority="322">
      <formula>AND($L18&gt;0.08,$L18&lt;0.15)</formula>
    </cfRule>
  </conditionalFormatting>
  <conditionalFormatting sqref="D20:F20">
    <cfRule type="expression" dxfId="981" priority="311">
      <formula>$L20&gt;0.15</formula>
    </cfRule>
    <cfRule type="expression" dxfId="980" priority="312">
      <formula>AND($L20&gt;0.08,$L20&lt;0.15)</formula>
    </cfRule>
  </conditionalFormatting>
  <conditionalFormatting sqref="D20:F20">
    <cfRule type="expression" dxfId="979" priority="309">
      <formula>$L20&gt;0.15</formula>
    </cfRule>
    <cfRule type="expression" dxfId="978" priority="310">
      <formula>AND($L20&gt;0.08,$L20&lt;0.15)</formula>
    </cfRule>
  </conditionalFormatting>
  <conditionalFormatting sqref="G20:H20">
    <cfRule type="expression" dxfId="977" priority="307">
      <formula>$L20&gt;0.15</formula>
    </cfRule>
    <cfRule type="expression" dxfId="976" priority="308">
      <formula>AND($L20&gt;0.08,$L20&lt;0.15)</formula>
    </cfRule>
  </conditionalFormatting>
  <conditionalFormatting sqref="D20:H20">
    <cfRule type="expression" dxfId="975" priority="305">
      <formula>$L20&gt;0.15</formula>
    </cfRule>
    <cfRule type="expression" dxfId="974" priority="306">
      <formula>AND($L20&gt;0.08,$L20&lt;0.15)</formula>
    </cfRule>
  </conditionalFormatting>
  <conditionalFormatting sqref="D22:H22">
    <cfRule type="expression" dxfId="973" priority="299">
      <formula>$L22&gt;0.15</formula>
    </cfRule>
    <cfRule type="expression" dxfId="972" priority="300">
      <formula>AND($L22&gt;0.08,$L22&lt;0.15)</formula>
    </cfRule>
  </conditionalFormatting>
  <conditionalFormatting sqref="E25:H25">
    <cfRule type="expression" dxfId="971" priority="293">
      <formula>$L25&gt;0.15</formula>
    </cfRule>
    <cfRule type="expression" dxfId="970" priority="294">
      <formula>AND($L25&gt;0.08,$L25&lt;0.15)</formula>
    </cfRule>
  </conditionalFormatting>
  <conditionalFormatting sqref="D25">
    <cfRule type="expression" dxfId="969" priority="291">
      <formula>$L25&gt;0.15</formula>
    </cfRule>
    <cfRule type="expression" dxfId="968" priority="292">
      <formula>AND($L25&gt;0.08,$L25&lt;0.15)</formula>
    </cfRule>
  </conditionalFormatting>
  <conditionalFormatting sqref="D29:F29">
    <cfRule type="expression" dxfId="967" priority="259">
      <formula>$L29&gt;0.15</formula>
    </cfRule>
    <cfRule type="expression" dxfId="966" priority="260">
      <formula>AND($L29&gt;0.08,$L29&lt;0.15)</formula>
    </cfRule>
  </conditionalFormatting>
  <conditionalFormatting sqref="D29:F29">
    <cfRule type="expression" dxfId="965" priority="257">
      <formula>$L29&gt;0.15</formula>
    </cfRule>
    <cfRule type="expression" dxfId="964" priority="258">
      <formula>AND($L29&gt;0.08,$L29&lt;0.15)</formula>
    </cfRule>
  </conditionalFormatting>
  <conditionalFormatting sqref="G29:H29">
    <cfRule type="expression" dxfId="963" priority="255">
      <formula>$L29&gt;0.15</formula>
    </cfRule>
    <cfRule type="expression" dxfId="962" priority="256">
      <formula>AND($L29&gt;0.08,$L29&lt;0.15)</formula>
    </cfRule>
  </conditionalFormatting>
  <conditionalFormatting sqref="D29:H29">
    <cfRule type="expression" dxfId="961" priority="253">
      <formula>$L29&gt;0.15</formula>
    </cfRule>
    <cfRule type="expression" dxfId="960" priority="254">
      <formula>AND($L29&gt;0.08,$L29&lt;0.15)</formula>
    </cfRule>
  </conditionalFormatting>
  <conditionalFormatting sqref="D35:H35">
    <cfRule type="expression" dxfId="959" priority="241">
      <formula>$L35&gt;0.15</formula>
    </cfRule>
    <cfRule type="expression" dxfId="958" priority="242">
      <formula>AND($L35&gt;0.08,$L35&lt;0.15)</formula>
    </cfRule>
  </conditionalFormatting>
  <conditionalFormatting sqref="D35:H35">
    <cfRule type="expression" dxfId="957" priority="239">
      <formula>$L35&gt;0.15</formula>
    </cfRule>
    <cfRule type="expression" dxfId="956" priority="240">
      <formula>AND($L35&gt;0.08,$L35&lt;0.15)</formula>
    </cfRule>
  </conditionalFormatting>
  <conditionalFormatting sqref="D33:H33">
    <cfRule type="expression" dxfId="955" priority="229">
      <formula>$L33&gt;0.15</formula>
    </cfRule>
    <cfRule type="expression" dxfId="954" priority="230">
      <formula>AND($L33&gt;0.08,$L33&lt;0.15)</formula>
    </cfRule>
  </conditionalFormatting>
  <conditionalFormatting sqref="D33:F33">
    <cfRule type="expression" dxfId="953" priority="227">
      <formula>$L32&gt;0.15</formula>
    </cfRule>
    <cfRule type="expression" dxfId="952" priority="228">
      <formula>AND($L32&gt;0.08,$L32&lt;0.15)</formula>
    </cfRule>
  </conditionalFormatting>
  <conditionalFormatting sqref="D29:F29">
    <cfRule type="expression" dxfId="951" priority="225">
      <formula>$L29&gt;0.15</formula>
    </cfRule>
    <cfRule type="expression" dxfId="950" priority="226">
      <formula>AND($L29&gt;0.08,$L29&lt;0.15)</formula>
    </cfRule>
  </conditionalFormatting>
  <conditionalFormatting sqref="D29:F29">
    <cfRule type="expression" dxfId="949" priority="223">
      <formula>$L29&gt;0.15</formula>
    </cfRule>
    <cfRule type="expression" dxfId="948" priority="224">
      <formula>AND($L29&gt;0.08,$L29&lt;0.15)</formula>
    </cfRule>
  </conditionalFormatting>
  <conditionalFormatting sqref="D29:F29">
    <cfRule type="expression" dxfId="947" priority="221">
      <formula>$L29&gt;0.15</formula>
    </cfRule>
    <cfRule type="expression" dxfId="946" priority="222">
      <formula>AND($L29&gt;0.08,$L29&lt;0.15)</formula>
    </cfRule>
  </conditionalFormatting>
  <conditionalFormatting sqref="D34:F34">
    <cfRule type="expression" dxfId="945" priority="217">
      <formula>$L34&gt;0.15</formula>
    </cfRule>
    <cfRule type="expression" dxfId="944" priority="218">
      <formula>AND($L34&gt;0.08,$L34&lt;0.15)</formula>
    </cfRule>
  </conditionalFormatting>
  <conditionalFormatting sqref="D34:F34">
    <cfRule type="expression" dxfId="943" priority="215">
      <formula>$L34&gt;0.15</formula>
    </cfRule>
    <cfRule type="expression" dxfId="942" priority="216">
      <formula>AND($L34&gt;0.08,$L34&lt;0.15)</formula>
    </cfRule>
  </conditionalFormatting>
  <conditionalFormatting sqref="D7:F7">
    <cfRule type="expression" dxfId="941" priority="193">
      <formula>$L7&gt;0.15</formula>
    </cfRule>
    <cfRule type="expression" dxfId="940" priority="194">
      <formula>AND($L7&gt;0.08,$L7&lt;0.15)</formula>
    </cfRule>
  </conditionalFormatting>
  <conditionalFormatting sqref="D7:F7">
    <cfRule type="expression" dxfId="939" priority="191">
      <formula>$L7&gt;0.15</formula>
    </cfRule>
    <cfRule type="expression" dxfId="938" priority="192">
      <formula>AND($L7&gt;0.08,$L7&lt;0.15)</formula>
    </cfRule>
  </conditionalFormatting>
  <conditionalFormatting sqref="G7:H7">
    <cfRule type="expression" dxfId="937" priority="189">
      <formula>$L7&gt;0.15</formula>
    </cfRule>
    <cfRule type="expression" dxfId="936" priority="190">
      <formula>AND($L7&gt;0.08,$L7&lt;0.15)</formula>
    </cfRule>
  </conditionalFormatting>
  <conditionalFormatting sqref="D7:F7">
    <cfRule type="expression" dxfId="935" priority="187">
      <formula>$L7&gt;0.15</formula>
    </cfRule>
    <cfRule type="expression" dxfId="934" priority="188">
      <formula>AND($L7&gt;0.08,$L7&lt;0.15)</formula>
    </cfRule>
  </conditionalFormatting>
  <conditionalFormatting sqref="D7:F7">
    <cfRule type="expression" dxfId="933" priority="185">
      <formula>$L7&gt;0.15</formula>
    </cfRule>
    <cfRule type="expression" dxfId="932" priority="186">
      <formula>AND($L7&gt;0.08,$L7&lt;0.15)</formula>
    </cfRule>
  </conditionalFormatting>
  <conditionalFormatting sqref="G7:H7">
    <cfRule type="expression" dxfId="931" priority="183">
      <formula>$L7&gt;0.15</formula>
    </cfRule>
    <cfRule type="expression" dxfId="930" priority="184">
      <formula>AND($L7&gt;0.08,$L7&lt;0.15)</formula>
    </cfRule>
  </conditionalFormatting>
  <conditionalFormatting sqref="AA9:AA10">
    <cfRule type="expression" dxfId="929" priority="181">
      <formula>$L9&gt;0.15</formula>
    </cfRule>
    <cfRule type="expression" dxfId="928" priority="182">
      <formula>AND($L9&gt;0.08,$L9&lt;0.15)</formula>
    </cfRule>
  </conditionalFormatting>
  <conditionalFormatting sqref="AA9:AA10">
    <cfRule type="expression" dxfId="927" priority="179">
      <formula>$L9&gt;0.15</formula>
    </cfRule>
    <cfRule type="expression" dxfId="926" priority="180">
      <formula>AND($L9&gt;0.08,$L9&lt;0.15)</formula>
    </cfRule>
  </conditionalFormatting>
  <conditionalFormatting sqref="D8:F8">
    <cfRule type="expression" dxfId="925" priority="171">
      <formula>$L8&gt;0.15</formula>
    </cfRule>
    <cfRule type="expression" dxfId="924" priority="172">
      <formula>AND($L8&gt;0.08,$L8&lt;0.15)</formula>
    </cfRule>
  </conditionalFormatting>
  <conditionalFormatting sqref="D8:F8">
    <cfRule type="expression" dxfId="923" priority="169">
      <formula>$L8&gt;0.15</formula>
    </cfRule>
    <cfRule type="expression" dxfId="922" priority="170">
      <formula>AND($L8&gt;0.08,$L8&lt;0.15)</formula>
    </cfRule>
  </conditionalFormatting>
  <conditionalFormatting sqref="G8:H8">
    <cfRule type="expression" dxfId="921" priority="167">
      <formula>$L8&gt;0.15</formula>
    </cfRule>
    <cfRule type="expression" dxfId="920" priority="168">
      <formula>AND($L8&gt;0.08,$L8&lt;0.15)</formula>
    </cfRule>
  </conditionalFormatting>
  <conditionalFormatting sqref="G8:H8">
    <cfRule type="expression" dxfId="919" priority="173">
      <formula>$L8&gt;0.15</formula>
    </cfRule>
    <cfRule type="expression" dxfId="918" priority="174">
      <formula>AND($L8&gt;0.08,$L8&lt;0.15)</formula>
    </cfRule>
  </conditionalFormatting>
  <conditionalFormatting sqref="D8:F8">
    <cfRule type="expression" dxfId="917" priority="177">
      <formula>$L8&gt;0.15</formula>
    </cfRule>
    <cfRule type="expression" dxfId="916" priority="178">
      <formula>AND($L8&gt;0.08,$L8&lt;0.15)</formula>
    </cfRule>
  </conditionalFormatting>
  <conditionalFormatting sqref="D8:F8">
    <cfRule type="expression" dxfId="915" priority="175">
      <formula>$L8&gt;0.15</formula>
    </cfRule>
    <cfRule type="expression" dxfId="914" priority="176">
      <formula>AND($L8&gt;0.08,$L8&lt;0.15)</formula>
    </cfRule>
  </conditionalFormatting>
  <conditionalFormatting sqref="D9:H9">
    <cfRule type="expression" dxfId="913" priority="165">
      <formula>$L8&gt;0.15</formula>
    </cfRule>
    <cfRule type="expression" dxfId="912" priority="166">
      <formula>AND($L8&gt;0.08,$L8&lt;0.15)</formula>
    </cfRule>
  </conditionalFormatting>
  <conditionalFormatting sqref="D9:F9">
    <cfRule type="expression" dxfId="911" priority="163">
      <formula>$L9&gt;0.15</formula>
    </cfRule>
    <cfRule type="expression" dxfId="910" priority="164">
      <formula>AND($L9&gt;0.08,$L9&lt;0.15)</formula>
    </cfRule>
  </conditionalFormatting>
  <conditionalFormatting sqref="D9:F9">
    <cfRule type="expression" dxfId="909" priority="161">
      <formula>$L9&gt;0.15</formula>
    </cfRule>
    <cfRule type="expression" dxfId="908" priority="162">
      <formula>AND($L9&gt;0.08,$L9&lt;0.15)</formula>
    </cfRule>
  </conditionalFormatting>
  <conditionalFormatting sqref="D10:H10">
    <cfRule type="expression" dxfId="907" priority="159">
      <formula>$L9&gt;0.15</formula>
    </cfRule>
    <cfRule type="expression" dxfId="906" priority="160">
      <formula>AND($L9&gt;0.08,$L9&lt;0.15)</formula>
    </cfRule>
  </conditionalFormatting>
  <conditionalFormatting sqref="D10:F10">
    <cfRule type="expression" dxfId="905" priority="157">
      <formula>$L10&gt;0.15</formula>
    </cfRule>
    <cfRule type="expression" dxfId="904" priority="158">
      <formula>AND($L10&gt;0.08,$L10&lt;0.15)</formula>
    </cfRule>
  </conditionalFormatting>
  <conditionalFormatting sqref="D10:F10">
    <cfRule type="expression" dxfId="903" priority="155">
      <formula>$L10&gt;0.15</formula>
    </cfRule>
    <cfRule type="expression" dxfId="902" priority="156">
      <formula>AND($L10&gt;0.08,$L10&lt;0.15)</formula>
    </cfRule>
  </conditionalFormatting>
  <conditionalFormatting sqref="D12:F12">
    <cfRule type="expression" dxfId="901" priority="153">
      <formula>$L12&gt;0.15</formula>
    </cfRule>
    <cfRule type="expression" dxfId="900" priority="154">
      <formula>AND($L12&gt;0.08,$L12&lt;0.15)</formula>
    </cfRule>
  </conditionalFormatting>
  <conditionalFormatting sqref="D12:F12">
    <cfRule type="expression" dxfId="899" priority="151">
      <formula>$L12&gt;0.15</formula>
    </cfRule>
    <cfRule type="expression" dxfId="898" priority="152">
      <formula>AND($L12&gt;0.08,$L12&lt;0.15)</formula>
    </cfRule>
  </conditionalFormatting>
  <conditionalFormatting sqref="G12:H12">
    <cfRule type="expression" dxfId="897" priority="149">
      <formula>$L12&gt;0.15</formula>
    </cfRule>
    <cfRule type="expression" dxfId="896" priority="150">
      <formula>AND($L12&gt;0.08,$L12&lt;0.15)</formula>
    </cfRule>
  </conditionalFormatting>
  <conditionalFormatting sqref="D12:H12">
    <cfRule type="expression" dxfId="895" priority="147">
      <formula>$L12&gt;0.15</formula>
    </cfRule>
    <cfRule type="expression" dxfId="894" priority="148">
      <formula>AND($L12&gt;0.08,$L12&lt;0.15)</formula>
    </cfRule>
  </conditionalFormatting>
  <conditionalFormatting sqref="AD47:AD51">
    <cfRule type="expression" dxfId="893" priority="145">
      <formula>$L47&gt;0.15</formula>
    </cfRule>
    <cfRule type="expression" dxfId="892" priority="146">
      <formula>AND($L47&gt;0.08,$L47&lt;0.15)</formula>
    </cfRule>
  </conditionalFormatting>
  <conditionalFormatting sqref="D14:H14">
    <cfRule type="expression" dxfId="891" priority="143">
      <formula>$L14&gt;0.15</formula>
    </cfRule>
    <cfRule type="expression" dxfId="890" priority="144">
      <formula>AND($L14&gt;0.08,$L14&lt;0.15)</formula>
    </cfRule>
  </conditionalFormatting>
  <conditionalFormatting sqref="D14:H14">
    <cfRule type="expression" dxfId="889" priority="141">
      <formula>$L14&gt;0.15</formula>
    </cfRule>
    <cfRule type="expression" dxfId="888" priority="142">
      <formula>AND($L14&gt;0.08,$L14&lt;0.15)</formula>
    </cfRule>
  </conditionalFormatting>
  <conditionalFormatting sqref="D13:F13">
    <cfRule type="expression" dxfId="887" priority="139">
      <formula>$L13&gt;0.15</formula>
    </cfRule>
    <cfRule type="expression" dxfId="886" priority="140">
      <formula>AND($L13&gt;0.08,$L13&lt;0.15)</formula>
    </cfRule>
  </conditionalFormatting>
  <conditionalFormatting sqref="D13:F13">
    <cfRule type="expression" dxfId="885" priority="137">
      <formula>$L13&gt;0.15</formula>
    </cfRule>
    <cfRule type="expression" dxfId="884" priority="138">
      <formula>AND($L13&gt;0.08,$L13&lt;0.15)</formula>
    </cfRule>
  </conditionalFormatting>
  <conditionalFormatting sqref="G13:H13">
    <cfRule type="expression" dxfId="883" priority="135">
      <formula>$L13&gt;0.15</formula>
    </cfRule>
    <cfRule type="expression" dxfId="882" priority="136">
      <formula>AND($L13&gt;0.08,$L13&lt;0.15)</formula>
    </cfRule>
  </conditionalFormatting>
  <conditionalFormatting sqref="G13:H13">
    <cfRule type="expression" dxfId="881" priority="133">
      <formula>$L13&gt;0.15</formula>
    </cfRule>
    <cfRule type="expression" dxfId="880" priority="134">
      <formula>AND($L13&gt;0.08,$L13&lt;0.15)</formula>
    </cfRule>
  </conditionalFormatting>
  <conditionalFormatting sqref="D15:F15">
    <cfRule type="expression" dxfId="879" priority="123">
      <formula>$L15&gt;0.15</formula>
    </cfRule>
    <cfRule type="expression" dxfId="878" priority="124">
      <formula>AND($L15&gt;0.08,$L15&lt;0.15)</formula>
    </cfRule>
  </conditionalFormatting>
  <conditionalFormatting sqref="D15:F15">
    <cfRule type="expression" dxfId="877" priority="121">
      <formula>$L15&gt;0.15</formula>
    </cfRule>
    <cfRule type="expression" dxfId="876" priority="122">
      <formula>AND($L15&gt;0.08,$L15&lt;0.15)</formula>
    </cfRule>
  </conditionalFormatting>
  <conditionalFormatting sqref="G15:H15">
    <cfRule type="expression" dxfId="875" priority="119">
      <formula>$L15&gt;0.15</formula>
    </cfRule>
    <cfRule type="expression" dxfId="874" priority="120">
      <formula>AND($L15&gt;0.08,$L15&lt;0.15)</formula>
    </cfRule>
  </conditionalFormatting>
  <conditionalFormatting sqref="D15:H15">
    <cfRule type="expression" dxfId="873" priority="117">
      <formula>$L15&gt;0.15</formula>
    </cfRule>
    <cfRule type="expression" dxfId="872" priority="118">
      <formula>AND($L15&gt;0.08,$L15&lt;0.15)</formula>
    </cfRule>
  </conditionalFormatting>
  <conditionalFormatting sqref="D16:F16">
    <cfRule type="expression" dxfId="871" priority="115">
      <formula>$L16&gt;0.15</formula>
    </cfRule>
    <cfRule type="expression" dxfId="870" priority="116">
      <formula>AND($L16&gt;0.08,$L16&lt;0.15)</formula>
    </cfRule>
  </conditionalFormatting>
  <conditionalFormatting sqref="D16:F16">
    <cfRule type="expression" dxfId="869" priority="113">
      <formula>$L16&gt;0.15</formula>
    </cfRule>
    <cfRule type="expression" dxfId="868" priority="114">
      <formula>AND($L16&gt;0.08,$L16&lt;0.15)</formula>
    </cfRule>
  </conditionalFormatting>
  <conditionalFormatting sqref="G16:H16">
    <cfRule type="expression" dxfId="867" priority="111">
      <formula>$L16&gt;0.15</formula>
    </cfRule>
    <cfRule type="expression" dxfId="866" priority="112">
      <formula>AND($L16&gt;0.08,$L16&lt;0.15)</formula>
    </cfRule>
  </conditionalFormatting>
  <conditionalFormatting sqref="D16:H16">
    <cfRule type="expression" dxfId="865" priority="109">
      <formula>$L16&gt;0.15</formula>
    </cfRule>
    <cfRule type="expression" dxfId="864" priority="110">
      <formula>AND($L16&gt;0.08,$L16&lt;0.15)</formula>
    </cfRule>
  </conditionalFormatting>
  <conditionalFormatting sqref="D17:F17">
    <cfRule type="expression" dxfId="863" priority="107">
      <formula>$L17&gt;0.15</formula>
    </cfRule>
    <cfRule type="expression" dxfId="862" priority="108">
      <formula>AND($L17&gt;0.08,$L17&lt;0.15)</formula>
    </cfRule>
  </conditionalFormatting>
  <conditionalFormatting sqref="D17:F17">
    <cfRule type="expression" dxfId="861" priority="105">
      <formula>$L17&gt;0.15</formula>
    </cfRule>
    <cfRule type="expression" dxfId="860" priority="106">
      <formula>AND($L17&gt;0.08,$L17&lt;0.15)</formula>
    </cfRule>
  </conditionalFormatting>
  <conditionalFormatting sqref="G17:H17">
    <cfRule type="expression" dxfId="859" priority="101">
      <formula>$L17&gt;0.15</formula>
    </cfRule>
    <cfRule type="expression" dxfId="858" priority="102">
      <formula>AND($L17&gt;0.08,$L17&lt;0.15)</formula>
    </cfRule>
  </conditionalFormatting>
  <conditionalFormatting sqref="D19:F19">
    <cfRule type="expression" dxfId="857" priority="99">
      <formula>$L19&gt;0.15</formula>
    </cfRule>
    <cfRule type="expression" dxfId="856" priority="100">
      <formula>AND($L19&gt;0.08,$L19&lt;0.15)</formula>
    </cfRule>
  </conditionalFormatting>
  <conditionalFormatting sqref="D19:F19">
    <cfRule type="expression" dxfId="855" priority="97">
      <formula>$L19&gt;0.15</formula>
    </cfRule>
    <cfRule type="expression" dxfId="854" priority="98">
      <formula>AND($L19&gt;0.08,$L19&lt;0.15)</formula>
    </cfRule>
  </conditionalFormatting>
  <conditionalFormatting sqref="G19:H19">
    <cfRule type="expression" dxfId="853" priority="95">
      <formula>$L19&gt;0.15</formula>
    </cfRule>
    <cfRule type="expression" dxfId="852" priority="96">
      <formula>AND($L19&gt;0.08,$L19&lt;0.15)</formula>
    </cfRule>
  </conditionalFormatting>
  <conditionalFormatting sqref="P18 R18 T18:V18">
    <cfRule type="expression" dxfId="851" priority="93">
      <formula>$L18&gt;0.15</formula>
    </cfRule>
    <cfRule type="expression" dxfId="850" priority="94">
      <formula>AND($L18&gt;0.08,$L18&lt;0.15)</formula>
    </cfRule>
  </conditionalFormatting>
  <conditionalFormatting sqref="Q18">
    <cfRule type="expression" dxfId="849" priority="91">
      <formula>$L18&gt;0.15</formula>
    </cfRule>
    <cfRule type="expression" dxfId="848" priority="92">
      <formula>AND($L18&gt;0.08,$L18&lt;0.15)</formula>
    </cfRule>
  </conditionalFormatting>
  <conditionalFormatting sqref="S18">
    <cfRule type="expression" dxfId="847" priority="89">
      <formula>$L18&gt;0.15</formula>
    </cfRule>
    <cfRule type="expression" dxfId="846" priority="90">
      <formula>AND($L18&gt;0.08,$L18&lt;0.15)</formula>
    </cfRule>
  </conditionalFormatting>
  <conditionalFormatting sqref="D21:F21">
    <cfRule type="expression" dxfId="845" priority="87">
      <formula>$L21&gt;0.15</formula>
    </cfRule>
    <cfRule type="expression" dxfId="844" priority="88">
      <formula>AND($L21&gt;0.08,$L21&lt;0.15)</formula>
    </cfRule>
  </conditionalFormatting>
  <conditionalFormatting sqref="D21:F21">
    <cfRule type="expression" dxfId="843" priority="85">
      <formula>$L21&gt;0.15</formula>
    </cfRule>
    <cfRule type="expression" dxfId="842" priority="86">
      <formula>AND($L21&gt;0.08,$L21&lt;0.15)</formula>
    </cfRule>
  </conditionalFormatting>
  <conditionalFormatting sqref="G21:H21">
    <cfRule type="expression" dxfId="841" priority="83">
      <formula>$L21&gt;0.15</formula>
    </cfRule>
    <cfRule type="expression" dxfId="840" priority="84">
      <formula>AND($L21&gt;0.08,$L21&lt;0.15)</formula>
    </cfRule>
  </conditionalFormatting>
  <conditionalFormatting sqref="D24:F24">
    <cfRule type="expression" dxfId="839" priority="81">
      <formula>$L24&gt;0.15</formula>
    </cfRule>
    <cfRule type="expression" dxfId="838" priority="82">
      <formula>AND($L24&gt;0.08,$L24&lt;0.15)</formula>
    </cfRule>
  </conditionalFormatting>
  <conditionalFormatting sqref="D24:F24">
    <cfRule type="expression" dxfId="837" priority="79">
      <formula>$L24&gt;0.15</formula>
    </cfRule>
    <cfRule type="expression" dxfId="836" priority="80">
      <formula>AND($L24&gt;0.08,$L24&lt;0.15)</formula>
    </cfRule>
  </conditionalFormatting>
  <conditionalFormatting sqref="G24:H24">
    <cfRule type="expression" dxfId="835" priority="77">
      <formula>$L24&gt;0.15</formula>
    </cfRule>
    <cfRule type="expression" dxfId="834" priority="78">
      <formula>AND($L24&gt;0.08,$L24&lt;0.15)</formula>
    </cfRule>
  </conditionalFormatting>
  <conditionalFormatting sqref="D24:H24">
    <cfRule type="expression" dxfId="833" priority="75">
      <formula>$L24&gt;0.15</formula>
    </cfRule>
    <cfRule type="expression" dxfId="832" priority="76">
      <formula>AND($L24&gt;0.08,$L24&lt;0.15)</formula>
    </cfRule>
  </conditionalFormatting>
  <conditionalFormatting sqref="D55:F55">
    <cfRule type="expression" dxfId="831" priority="73">
      <formula>$L20&gt;0.15</formula>
    </cfRule>
    <cfRule type="expression" dxfId="830" priority="74">
      <formula>AND($L20&gt;0.08,$L20&lt;0.15)</formula>
    </cfRule>
  </conditionalFormatting>
  <conditionalFormatting sqref="D55:F55">
    <cfRule type="expression" dxfId="829" priority="71">
      <formula>$L20&gt;0.15</formula>
    </cfRule>
    <cfRule type="expression" dxfId="828" priority="72">
      <formula>AND($L20&gt;0.08,$L20&lt;0.15)</formula>
    </cfRule>
  </conditionalFormatting>
  <conditionalFormatting sqref="G55:H55">
    <cfRule type="expression" dxfId="827" priority="69">
      <formula>$L20&gt;0.15</formula>
    </cfRule>
    <cfRule type="expression" dxfId="826" priority="70">
      <formula>AND($L20&gt;0.08,$L20&lt;0.15)</formula>
    </cfRule>
  </conditionalFormatting>
  <conditionalFormatting sqref="D55:F55">
    <cfRule type="expression" dxfId="825" priority="67">
      <formula>$L20&gt;0.15</formula>
    </cfRule>
    <cfRule type="expression" dxfId="824" priority="68">
      <formula>AND($L20&gt;0.08,$L20&lt;0.15)</formula>
    </cfRule>
  </conditionalFormatting>
  <conditionalFormatting sqref="D55:F55">
    <cfRule type="expression" dxfId="823" priority="65">
      <formula>$L20&gt;0.15</formula>
    </cfRule>
    <cfRule type="expression" dxfId="822" priority="66">
      <formula>AND($L20&gt;0.08,$L20&lt;0.15)</formula>
    </cfRule>
  </conditionalFormatting>
  <conditionalFormatting sqref="G55:H55">
    <cfRule type="expression" dxfId="821" priority="63">
      <formula>$L20&gt;0.15</formula>
    </cfRule>
    <cfRule type="expression" dxfId="820" priority="64">
      <formula>AND($L20&gt;0.08,$L20&lt;0.15)</formula>
    </cfRule>
  </conditionalFormatting>
  <conditionalFormatting sqref="E53:H53">
    <cfRule type="expression" dxfId="819" priority="61">
      <formula>$L53&gt;0.15</formula>
    </cfRule>
    <cfRule type="expression" dxfId="818" priority="62">
      <formula>AND($L53&gt;0.08,$L53&lt;0.15)</formula>
    </cfRule>
  </conditionalFormatting>
  <conditionalFormatting sqref="D53">
    <cfRule type="expression" dxfId="817" priority="59">
      <formula>$L53&gt;0.15</formula>
    </cfRule>
    <cfRule type="expression" dxfId="816" priority="60">
      <formula>AND($L53&gt;0.08,$L53&lt;0.15)</formula>
    </cfRule>
  </conditionalFormatting>
  <conditionalFormatting sqref="D27:F27">
    <cfRule type="expression" dxfId="815" priority="57">
      <formula>$L27&gt;0.15</formula>
    </cfRule>
    <cfRule type="expression" dxfId="814" priority="58">
      <formula>AND($L27&gt;0.08,$L27&lt;0.15)</formula>
    </cfRule>
  </conditionalFormatting>
  <conditionalFormatting sqref="D27:F27">
    <cfRule type="expression" dxfId="813" priority="55">
      <formula>$L27&gt;0.15</formula>
    </cfRule>
    <cfRule type="expression" dxfId="812" priority="56">
      <formula>AND($L27&gt;0.08,$L27&lt;0.15)</formula>
    </cfRule>
  </conditionalFormatting>
  <conditionalFormatting sqref="G27:H27">
    <cfRule type="expression" dxfId="811" priority="53">
      <formula>$L27&gt;0.15</formula>
    </cfRule>
    <cfRule type="expression" dxfId="810" priority="54">
      <formula>AND($L27&gt;0.08,$L27&lt;0.15)</formula>
    </cfRule>
  </conditionalFormatting>
  <conditionalFormatting sqref="D27:F27">
    <cfRule type="expression" dxfId="809" priority="51">
      <formula>$L27&gt;0.15</formula>
    </cfRule>
    <cfRule type="expression" dxfId="808" priority="52">
      <formula>AND($L27&gt;0.08,$L27&lt;0.15)</formula>
    </cfRule>
  </conditionalFormatting>
  <conditionalFormatting sqref="D27:F27">
    <cfRule type="expression" dxfId="807" priority="49">
      <formula>$L27&gt;0.15</formula>
    </cfRule>
    <cfRule type="expression" dxfId="806" priority="50">
      <formula>AND($L27&gt;0.08,$L27&lt;0.15)</formula>
    </cfRule>
  </conditionalFormatting>
  <conditionalFormatting sqref="G27:H27">
    <cfRule type="expression" dxfId="805" priority="47">
      <formula>$L27&gt;0.15</formula>
    </cfRule>
    <cfRule type="expression" dxfId="804" priority="48">
      <formula>AND($L27&gt;0.08,$L27&lt;0.15)</formula>
    </cfRule>
  </conditionalFormatting>
  <conditionalFormatting sqref="D28:F28">
    <cfRule type="expression" dxfId="803" priority="45">
      <formula>$L28&gt;0.15</formula>
    </cfRule>
    <cfRule type="expression" dxfId="802" priority="46">
      <formula>AND($L28&gt;0.08,$L28&lt;0.15)</formula>
    </cfRule>
  </conditionalFormatting>
  <conditionalFormatting sqref="D28:F28">
    <cfRule type="expression" dxfId="801" priority="43">
      <formula>$L28&gt;0.15</formula>
    </cfRule>
    <cfRule type="expression" dxfId="800" priority="44">
      <formula>AND($L28&gt;0.08,$L28&lt;0.15)</formula>
    </cfRule>
  </conditionalFormatting>
  <conditionalFormatting sqref="G28:H28">
    <cfRule type="expression" dxfId="799" priority="41">
      <formula>$L28&gt;0.15</formula>
    </cfRule>
    <cfRule type="expression" dxfId="798" priority="42">
      <formula>AND($L28&gt;0.08,$L28&lt;0.15)</formula>
    </cfRule>
  </conditionalFormatting>
  <conditionalFormatting sqref="D28:F28">
    <cfRule type="expression" dxfId="797" priority="39">
      <formula>$L28&gt;0.15</formula>
    </cfRule>
    <cfRule type="expression" dxfId="796" priority="40">
      <formula>AND($L28&gt;0.08,$L28&lt;0.15)</formula>
    </cfRule>
  </conditionalFormatting>
  <conditionalFormatting sqref="D28:F28">
    <cfRule type="expression" dxfId="795" priority="37">
      <formula>$L28&gt;0.15</formula>
    </cfRule>
    <cfRule type="expression" dxfId="794" priority="38">
      <formula>AND($L28&gt;0.08,$L28&lt;0.15)</formula>
    </cfRule>
  </conditionalFormatting>
  <conditionalFormatting sqref="G28:H28">
    <cfRule type="expression" dxfId="793" priority="35">
      <formula>$L28&gt;0.15</formula>
    </cfRule>
    <cfRule type="expression" dxfId="792" priority="36">
      <formula>AND($L28&gt;0.08,$L28&lt;0.15)</formula>
    </cfRule>
  </conditionalFormatting>
  <conditionalFormatting sqref="D30:F30">
    <cfRule type="expression" dxfId="791" priority="25">
      <formula>$L30&gt;0.15</formula>
    </cfRule>
    <cfRule type="expression" dxfId="790" priority="26">
      <formula>AND($L30&gt;0.08,$L30&lt;0.15)</formula>
    </cfRule>
  </conditionalFormatting>
  <conditionalFormatting sqref="D30:F30">
    <cfRule type="expression" dxfId="789" priority="23">
      <formula>$L30&gt;0.15</formula>
    </cfRule>
    <cfRule type="expression" dxfId="788" priority="24">
      <formula>AND($L30&gt;0.08,$L30&lt;0.15)</formula>
    </cfRule>
  </conditionalFormatting>
  <conditionalFormatting sqref="G30:H30">
    <cfRule type="expression" dxfId="787" priority="21">
      <formula>$L30&gt;0.15</formula>
    </cfRule>
    <cfRule type="expression" dxfId="786" priority="22">
      <formula>AND($L30&gt;0.08,$L30&lt;0.15)</formula>
    </cfRule>
  </conditionalFormatting>
  <conditionalFormatting sqref="D30:H30">
    <cfRule type="expression" dxfId="785" priority="19">
      <formula>$L30&gt;0.15</formula>
    </cfRule>
    <cfRule type="expression" dxfId="784" priority="20">
      <formula>AND($L30&gt;0.08,$L30&lt;0.15)</formula>
    </cfRule>
  </conditionalFormatting>
  <conditionalFormatting sqref="D30:F30">
    <cfRule type="expression" dxfId="783" priority="17">
      <formula>$L30&gt;0.15</formula>
    </cfRule>
    <cfRule type="expression" dxfId="782" priority="18">
      <formula>AND($L30&gt;0.08,$L30&lt;0.15)</formula>
    </cfRule>
  </conditionalFormatting>
  <conditionalFormatting sqref="D30:F30">
    <cfRule type="expression" dxfId="781" priority="15">
      <formula>$L30&gt;0.15</formula>
    </cfRule>
    <cfRule type="expression" dxfId="780" priority="16">
      <formula>AND($L30&gt;0.08,$L30&lt;0.15)</formula>
    </cfRule>
  </conditionalFormatting>
  <conditionalFormatting sqref="D30:F30">
    <cfRule type="expression" dxfId="779" priority="13">
      <formula>$L30&gt;0.15</formula>
    </cfRule>
    <cfRule type="expression" dxfId="778" priority="14">
      <formula>AND($L30&gt;0.08,$L30&lt;0.15)</formula>
    </cfRule>
  </conditionalFormatting>
  <conditionalFormatting sqref="D31:H31">
    <cfRule type="expression" dxfId="777" priority="11">
      <formula>$L30&gt;0.15</formula>
    </cfRule>
    <cfRule type="expression" dxfId="776" priority="12">
      <formula>AND($L30&gt;0.08,$L30&lt;0.15)</formula>
    </cfRule>
  </conditionalFormatting>
  <conditionalFormatting sqref="D31:F31">
    <cfRule type="expression" dxfId="775" priority="9">
      <formula>$L31&gt;0.15</formula>
    </cfRule>
    <cfRule type="expression" dxfId="774" priority="10">
      <formula>AND($L31&gt;0.08,$L31&lt;0.15)</formula>
    </cfRule>
  </conditionalFormatting>
  <conditionalFormatting sqref="D31:F31">
    <cfRule type="expression" dxfId="773" priority="7">
      <formula>$L31&gt;0.15</formula>
    </cfRule>
    <cfRule type="expression" dxfId="772" priority="8">
      <formula>AND($L31&gt;0.08,$L31&lt;0.15)</formula>
    </cfRule>
  </conditionalFormatting>
  <conditionalFormatting sqref="D32:H32">
    <cfRule type="expression" dxfId="771" priority="5">
      <formula>$L31&gt;0.15</formula>
    </cfRule>
    <cfRule type="expression" dxfId="770" priority="6">
      <formula>AND($L31&gt;0.08,$L31&lt;0.15)</formula>
    </cfRule>
  </conditionalFormatting>
  <conditionalFormatting sqref="D32:F32">
    <cfRule type="expression" dxfId="769" priority="3">
      <formula>$L32&gt;0.15</formula>
    </cfRule>
    <cfRule type="expression" dxfId="768" priority="4">
      <formula>AND($L32&gt;0.08,$L32&lt;0.15)</formula>
    </cfRule>
  </conditionalFormatting>
  <conditionalFormatting sqref="D32:F32">
    <cfRule type="expression" dxfId="767" priority="1">
      <formula>$L32&gt;0.15</formula>
    </cfRule>
    <cfRule type="expression" dxfId="766" priority="2">
      <formula>AND($L32&gt;0.08,$L32&lt;0.15)</formula>
    </cfRule>
  </conditionalFormatting>
  <dataValidations count="3">
    <dataValidation type="list" allowBlank="1" showInputMessage="1" showErrorMessage="1" sqref="AC47:AC61 AC7:AC24 AC29:AC44">
      <formula1>"A, B"</formula1>
    </dataValidation>
    <dataValidation type="whole" allowBlank="1" showInputMessage="1" showErrorMessage="1" errorTitle="입력값이 올바르지 않습니다." error="숫자만 쓰세요!" sqref="M47:Z61 M7:Z44">
      <formula1>0</formula1>
      <formula2>20000</formula2>
    </dataValidation>
    <dataValidation allowBlank="1" showInputMessage="1" showErrorMessage="1" prompt="수식 계산_x000a_수치 입력 금지" sqref="K47:K61 K7:K44"/>
  </dataValidations>
  <pageMargins left="0.7" right="0.7" top="0.75" bottom="0.75" header="0.3" footer="0.3"/>
  <pageSetup paperSize="9" scale="46" orientation="landscape" r:id="rId1"/>
  <rowBreaks count="1" manualBreakCount="1">
    <brk id="35" max="26" man="1"/>
  </rowBreaks>
  <colBreaks count="2" manualBreakCount="2">
    <brk id="7" max="55" man="1"/>
    <brk id="21" max="55" man="1"/>
  </col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데이터!$C$4:$C$11</xm:f>
          </x14:formula1>
          <xm:sqref>AE37:AE44 AE47:AE53 AE56:AE61 AE7:AE25</xm:sqref>
        </x14:dataValidation>
        <x14:dataValidation type="list" allowBlank="1" showInputMessage="1" showErrorMessage="1">
          <x14:formula1>
            <xm:f>데이터!$B$4:$B$17</xm:f>
          </x14:formula1>
          <xm:sqref>D20 D14:D16 D47:D52 D11:D12 D22:D24 D26 D54:D61 D33:D44 D29:D30</xm:sqref>
        </x14:dataValidation>
        <x14:dataValidation type="list" allowBlank="1" showInputMessage="1" showErrorMessage="1">
          <x14:formula1>
            <xm:f>'Z:\검사일보\2020년 검사일보\검사일보 12월\[검사일보 12월 첫째주 (12.1~12.4).xlsx]데이터'!#REF!</xm:f>
          </x14:formula1>
          <xm:sqref>D9:D10 D31:D32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zoomScale="85" zoomScaleNormal="85" workbookViewId="0">
      <pane ySplit="6" topLeftCell="A7" activePane="bottomLeft" state="frozen"/>
      <selection activeCell="A4" sqref="A4:AC4"/>
      <selection pane="bottomLeft" activeCell="P20" sqref="P2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1" t="s">
        <v>206</v>
      </c>
      <c r="B1" s="52"/>
      <c r="C1" s="52"/>
      <c r="D1" s="52"/>
      <c r="E1" s="57" t="s">
        <v>0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8"/>
    </row>
    <row r="2" spans="1:32" s="1" customFormat="1" ht="13.5" customHeight="1" x14ac:dyDescent="0.3">
      <c r="A2" s="53"/>
      <c r="B2" s="54"/>
      <c r="C2" s="54"/>
      <c r="D2" s="54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 s="1" customFormat="1" ht="13.5" customHeight="1" x14ac:dyDescent="0.3">
      <c r="A3" s="55"/>
      <c r="B3" s="56"/>
      <c r="C3" s="56"/>
      <c r="D3" s="5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2"/>
    </row>
    <row r="4" spans="1:32" s="1" customFormat="1" ht="9.9499999999999993" customHeight="1" thickBot="1" x14ac:dyDescent="0.3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5"/>
    </row>
    <row r="5" spans="1:32" s="2" customFormat="1" ht="17.25" thickTop="1" x14ac:dyDescent="0.3">
      <c r="A5" s="45" t="s">
        <v>1</v>
      </c>
      <c r="B5" s="66" t="s">
        <v>46</v>
      </c>
      <c r="C5" s="66" t="str">
        <f>RIGHT($A$1,1)</f>
        <v>일</v>
      </c>
      <c r="D5" s="45" t="s">
        <v>2</v>
      </c>
      <c r="E5" s="45" t="s">
        <v>3</v>
      </c>
      <c r="F5" s="45" t="s">
        <v>4</v>
      </c>
      <c r="G5" s="45" t="s">
        <v>5</v>
      </c>
      <c r="H5" s="43" t="s">
        <v>6</v>
      </c>
      <c r="I5" s="45" t="s">
        <v>7</v>
      </c>
      <c r="J5" s="45" t="s">
        <v>8</v>
      </c>
      <c r="K5" s="45" t="s">
        <v>9</v>
      </c>
      <c r="L5" s="46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 t="s">
        <v>12</v>
      </c>
      <c r="AB5" s="48"/>
      <c r="AC5" s="48"/>
      <c r="AD5" s="48" t="s">
        <v>13</v>
      </c>
      <c r="AE5" s="48" t="s">
        <v>14</v>
      </c>
      <c r="AF5" s="69" t="s">
        <v>15</v>
      </c>
    </row>
    <row r="6" spans="1:32" s="2" customFormat="1" ht="25.5" customHeight="1" thickBot="1" x14ac:dyDescent="0.35">
      <c r="A6" s="44"/>
      <c r="B6" s="67"/>
      <c r="C6" s="67"/>
      <c r="D6" s="44"/>
      <c r="E6" s="44"/>
      <c r="F6" s="44"/>
      <c r="G6" s="44"/>
      <c r="H6" s="44"/>
      <c r="I6" s="44"/>
      <c r="J6" s="44"/>
      <c r="K6" s="44"/>
      <c r="L6" s="47"/>
      <c r="M6" s="31" t="s">
        <v>16</v>
      </c>
      <c r="N6" s="31" t="s">
        <v>17</v>
      </c>
      <c r="O6" s="31" t="s">
        <v>18</v>
      </c>
      <c r="P6" s="31" t="s">
        <v>19</v>
      </c>
      <c r="Q6" s="31" t="s">
        <v>107</v>
      </c>
      <c r="R6" s="21" t="s">
        <v>47</v>
      </c>
      <c r="S6" s="21" t="s">
        <v>48</v>
      </c>
      <c r="T6" s="27" t="s">
        <v>108</v>
      </c>
      <c r="U6" s="21" t="s">
        <v>49</v>
      </c>
      <c r="V6" s="21" t="s">
        <v>50</v>
      </c>
      <c r="W6" s="3" t="s">
        <v>51</v>
      </c>
      <c r="X6" s="3" t="s">
        <v>42</v>
      </c>
      <c r="Y6" s="21" t="s">
        <v>109</v>
      </c>
      <c r="Z6" s="3" t="s">
        <v>43</v>
      </c>
      <c r="AA6" s="31" t="s">
        <v>21</v>
      </c>
      <c r="AB6" s="31" t="s">
        <v>22</v>
      </c>
      <c r="AC6" s="31" t="s">
        <v>23</v>
      </c>
      <c r="AD6" s="68"/>
      <c r="AE6" s="68"/>
      <c r="AF6" s="68"/>
    </row>
    <row r="7" spans="1:32" s="13" customFormat="1" ht="20.100000000000001" customHeight="1" thickTop="1" x14ac:dyDescent="0.3">
      <c r="A7" s="4">
        <v>1</v>
      </c>
      <c r="B7" s="5">
        <v>12</v>
      </c>
      <c r="C7" s="5">
        <v>10</v>
      </c>
      <c r="D7" s="6" t="s">
        <v>26</v>
      </c>
      <c r="E7" s="6" t="s">
        <v>55</v>
      </c>
      <c r="F7" s="6" t="s">
        <v>63</v>
      </c>
      <c r="G7" s="4" t="s">
        <v>64</v>
      </c>
      <c r="H7" s="4" t="s">
        <v>52</v>
      </c>
      <c r="I7" s="7">
        <f t="shared" ref="I7:I46" si="0">J7+K7</f>
        <v>245</v>
      </c>
      <c r="J7" s="8">
        <v>245</v>
      </c>
      <c r="K7" s="7">
        <f t="shared" ref="K7:K17" si="1">SUM(M7:Z7)</f>
        <v>0</v>
      </c>
      <c r="L7" s="9">
        <f t="shared" ref="L7:L46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1">
        <v>20201210</v>
      </c>
      <c r="AB7" s="11">
        <v>9</v>
      </c>
      <c r="AC7" s="5" t="s">
        <v>196</v>
      </c>
      <c r="AD7" s="11" t="str">
        <f t="shared" ref="AD7:AD46" si="3">IF($AC7="A","하선동",IF($AC7="B","이형준",""))</f>
        <v>하선동</v>
      </c>
      <c r="AE7" s="4" t="s">
        <v>53</v>
      </c>
      <c r="AF7" s="12"/>
    </row>
    <row r="8" spans="1:32" s="13" customFormat="1" ht="20.100000000000001" customHeight="1" x14ac:dyDescent="0.3">
      <c r="A8" s="4">
        <v>2</v>
      </c>
      <c r="B8" s="5">
        <f>B7</f>
        <v>12</v>
      </c>
      <c r="C8" s="5">
        <f>C7</f>
        <v>10</v>
      </c>
      <c r="D8" s="6" t="s">
        <v>26</v>
      </c>
      <c r="E8" s="6" t="s">
        <v>59</v>
      </c>
      <c r="F8" s="6" t="s">
        <v>83</v>
      </c>
      <c r="G8" s="4" t="s">
        <v>84</v>
      </c>
      <c r="H8" s="4" t="s">
        <v>52</v>
      </c>
      <c r="I8" s="7">
        <f t="shared" si="0"/>
        <v>1131</v>
      </c>
      <c r="J8" s="8">
        <v>1040</v>
      </c>
      <c r="K8" s="7">
        <f t="shared" si="1"/>
        <v>91</v>
      </c>
      <c r="L8" s="9">
        <f t="shared" si="2"/>
        <v>8.0459770114942528E-2</v>
      </c>
      <c r="M8" s="10">
        <v>90</v>
      </c>
      <c r="N8" s="10"/>
      <c r="O8" s="10"/>
      <c r="P8" s="10"/>
      <c r="Q8" s="10"/>
      <c r="R8" s="10">
        <v>1</v>
      </c>
      <c r="S8" s="10"/>
      <c r="T8" s="10"/>
      <c r="U8" s="10"/>
      <c r="V8" s="10"/>
      <c r="W8" s="10"/>
      <c r="X8" s="10"/>
      <c r="Y8" s="10"/>
      <c r="Z8" s="10"/>
      <c r="AA8" s="11">
        <v>20201210</v>
      </c>
      <c r="AB8" s="11">
        <v>8</v>
      </c>
      <c r="AC8" s="5" t="s">
        <v>196</v>
      </c>
      <c r="AD8" s="11" t="str">
        <f t="shared" si="3"/>
        <v>하선동</v>
      </c>
      <c r="AE8" s="4" t="s">
        <v>53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10</v>
      </c>
      <c r="D9" s="6" t="s">
        <v>58</v>
      </c>
      <c r="E9" s="6" t="s">
        <v>59</v>
      </c>
      <c r="F9" s="6" t="s">
        <v>60</v>
      </c>
      <c r="G9" s="4" t="s">
        <v>61</v>
      </c>
      <c r="H9" s="4" t="s">
        <v>52</v>
      </c>
      <c r="I9" s="7">
        <f t="shared" si="0"/>
        <v>385</v>
      </c>
      <c r="J9" s="8">
        <v>380</v>
      </c>
      <c r="K9" s="7">
        <f t="shared" si="1"/>
        <v>5</v>
      </c>
      <c r="L9" s="9">
        <f t="shared" si="2"/>
        <v>1.2987012987012988E-2</v>
      </c>
      <c r="M9" s="10"/>
      <c r="N9" s="10"/>
      <c r="O9" s="10"/>
      <c r="P9" s="10"/>
      <c r="Q9" s="10"/>
      <c r="R9" s="10">
        <v>5</v>
      </c>
      <c r="S9" s="10"/>
      <c r="T9" s="10"/>
      <c r="U9" s="10"/>
      <c r="V9" s="10"/>
      <c r="W9" s="10"/>
      <c r="X9" s="10"/>
      <c r="Y9" s="10"/>
      <c r="Z9" s="10"/>
      <c r="AA9" s="11">
        <v>20201210</v>
      </c>
      <c r="AB9" s="11">
        <v>4</v>
      </c>
      <c r="AC9" s="5" t="s">
        <v>196</v>
      </c>
      <c r="AD9" s="11" t="str">
        <f t="shared" si="3"/>
        <v>하선동</v>
      </c>
      <c r="AE9" s="4" t="s">
        <v>53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10</v>
      </c>
      <c r="D10" s="6" t="s">
        <v>58</v>
      </c>
      <c r="E10" s="4" t="s">
        <v>65</v>
      </c>
      <c r="F10" s="4" t="s">
        <v>68</v>
      </c>
      <c r="G10" s="4" t="s">
        <v>54</v>
      </c>
      <c r="H10" s="4" t="s">
        <v>52</v>
      </c>
      <c r="I10" s="7">
        <f t="shared" si="0"/>
        <v>5470</v>
      </c>
      <c r="J10" s="8">
        <v>5470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20201210</v>
      </c>
      <c r="AB10" s="11">
        <v>11</v>
      </c>
      <c r="AC10" s="5" t="s">
        <v>196</v>
      </c>
      <c r="AD10" s="11" t="str">
        <f t="shared" si="3"/>
        <v>하선동</v>
      </c>
      <c r="AE10" s="4" t="s">
        <v>53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10</v>
      </c>
      <c r="D11" s="6" t="s">
        <v>58</v>
      </c>
      <c r="E11" s="4" t="s">
        <v>65</v>
      </c>
      <c r="F11" s="4" t="s">
        <v>68</v>
      </c>
      <c r="G11" s="4" t="s">
        <v>54</v>
      </c>
      <c r="H11" s="4" t="s">
        <v>52</v>
      </c>
      <c r="I11" s="7">
        <f t="shared" si="0"/>
        <v>6430</v>
      </c>
      <c r="J11" s="8">
        <v>6430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20201210</v>
      </c>
      <c r="AB11" s="11">
        <v>11</v>
      </c>
      <c r="AC11" s="5" t="s">
        <v>197</v>
      </c>
      <c r="AD11" s="11" t="str">
        <f t="shared" si="3"/>
        <v>이형준</v>
      </c>
      <c r="AE11" s="4" t="s">
        <v>53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10</v>
      </c>
      <c r="D12" s="12" t="s">
        <v>147</v>
      </c>
      <c r="E12" s="4" t="s">
        <v>145</v>
      </c>
      <c r="F12" s="4" t="s">
        <v>145</v>
      </c>
      <c r="G12" s="4" t="s">
        <v>146</v>
      </c>
      <c r="H12" s="4" t="s">
        <v>52</v>
      </c>
      <c r="I12" s="7">
        <f t="shared" si="0"/>
        <v>52003</v>
      </c>
      <c r="J12" s="8">
        <v>52000</v>
      </c>
      <c r="K12" s="7">
        <f t="shared" si="1"/>
        <v>3</v>
      </c>
      <c r="L12" s="9">
        <f t="shared" si="2"/>
        <v>5.7688979481952964E-5</v>
      </c>
      <c r="M12" s="10">
        <v>3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20201210</v>
      </c>
      <c r="AB12" s="11">
        <v>3</v>
      </c>
      <c r="AC12" s="5" t="s">
        <v>197</v>
      </c>
      <c r="AD12" s="11" t="str">
        <f t="shared" si="3"/>
        <v>이형준</v>
      </c>
      <c r="AE12" s="4" t="s">
        <v>53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12</v>
      </c>
      <c r="C13" s="5">
        <f t="shared" si="4"/>
        <v>10</v>
      </c>
      <c r="D13" s="12" t="s">
        <v>147</v>
      </c>
      <c r="E13" s="4" t="s">
        <v>145</v>
      </c>
      <c r="F13" s="4" t="s">
        <v>145</v>
      </c>
      <c r="G13" s="4" t="s">
        <v>146</v>
      </c>
      <c r="H13" s="4" t="s">
        <v>52</v>
      </c>
      <c r="I13" s="7">
        <f t="shared" si="0"/>
        <v>57006</v>
      </c>
      <c r="J13" s="8">
        <v>57000</v>
      </c>
      <c r="K13" s="7">
        <f t="shared" si="1"/>
        <v>6</v>
      </c>
      <c r="L13" s="9">
        <f t="shared" si="2"/>
        <v>1.0525207872855489E-4</v>
      </c>
      <c r="M13" s="10">
        <v>6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20201210</v>
      </c>
      <c r="AB13" s="11">
        <v>3</v>
      </c>
      <c r="AC13" s="5" t="s">
        <v>196</v>
      </c>
      <c r="AD13" s="11" t="str">
        <f t="shared" si="3"/>
        <v>하선동</v>
      </c>
      <c r="AE13" s="4" t="s">
        <v>57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12</v>
      </c>
      <c r="C14" s="5">
        <f t="shared" si="4"/>
        <v>10</v>
      </c>
      <c r="D14" s="12" t="s">
        <v>147</v>
      </c>
      <c r="E14" s="4" t="s">
        <v>145</v>
      </c>
      <c r="F14" s="4" t="s">
        <v>145</v>
      </c>
      <c r="G14" s="4" t="s">
        <v>146</v>
      </c>
      <c r="H14" s="4" t="s">
        <v>52</v>
      </c>
      <c r="I14" s="7">
        <f t="shared" si="0"/>
        <v>54700</v>
      </c>
      <c r="J14" s="8">
        <v>54700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1">
        <v>20201210</v>
      </c>
      <c r="AB14" s="11">
        <v>3</v>
      </c>
      <c r="AC14" s="5" t="s">
        <v>197</v>
      </c>
      <c r="AD14" s="11" t="str">
        <f t="shared" si="3"/>
        <v>이형준</v>
      </c>
      <c r="AE14" s="4" t="s">
        <v>57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12</v>
      </c>
      <c r="C15" s="5">
        <f t="shared" si="4"/>
        <v>10</v>
      </c>
      <c r="D15" s="6" t="s">
        <v>26</v>
      </c>
      <c r="E15" s="4" t="s">
        <v>79</v>
      </c>
      <c r="F15" s="4" t="s">
        <v>77</v>
      </c>
      <c r="G15" s="4" t="s">
        <v>54</v>
      </c>
      <c r="H15" s="4" t="s">
        <v>52</v>
      </c>
      <c r="I15" s="7">
        <f t="shared" si="0"/>
        <v>3350</v>
      </c>
      <c r="J15" s="8">
        <v>3350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20201210</v>
      </c>
      <c r="AB15" s="11">
        <v>6</v>
      </c>
      <c r="AC15" s="5" t="s">
        <v>197</v>
      </c>
      <c r="AD15" s="11" t="str">
        <f t="shared" si="3"/>
        <v>이형준</v>
      </c>
      <c r="AE15" s="4" t="s">
        <v>57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12</v>
      </c>
      <c r="C16" s="5">
        <f t="shared" si="4"/>
        <v>10</v>
      </c>
      <c r="D16" s="6" t="s">
        <v>26</v>
      </c>
      <c r="E16" s="4" t="s">
        <v>113</v>
      </c>
      <c r="F16" s="4" t="s">
        <v>114</v>
      </c>
      <c r="G16" s="4">
        <v>7301</v>
      </c>
      <c r="H16" s="4" t="s">
        <v>52</v>
      </c>
      <c r="I16" s="7">
        <f t="shared" si="0"/>
        <v>3020</v>
      </c>
      <c r="J16" s="8">
        <v>3020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20201210</v>
      </c>
      <c r="AB16" s="11">
        <v>13</v>
      </c>
      <c r="AC16" s="5" t="s">
        <v>197</v>
      </c>
      <c r="AD16" s="11" t="str">
        <f t="shared" si="3"/>
        <v>이형준</v>
      </c>
      <c r="AE16" s="4" t="s">
        <v>57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12</v>
      </c>
      <c r="C17" s="5">
        <f t="shared" si="4"/>
        <v>10</v>
      </c>
      <c r="D17" s="6" t="s">
        <v>26</v>
      </c>
      <c r="E17" s="6" t="s">
        <v>59</v>
      </c>
      <c r="F17" s="6" t="s">
        <v>83</v>
      </c>
      <c r="G17" s="4" t="s">
        <v>84</v>
      </c>
      <c r="H17" s="4" t="s">
        <v>52</v>
      </c>
      <c r="I17" s="7">
        <f t="shared" si="0"/>
        <v>2289</v>
      </c>
      <c r="J17" s="8">
        <v>2235</v>
      </c>
      <c r="K17" s="7">
        <f t="shared" si="1"/>
        <v>54</v>
      </c>
      <c r="L17" s="9">
        <f t="shared" si="2"/>
        <v>2.3591087811271297E-2</v>
      </c>
      <c r="M17" s="10"/>
      <c r="N17" s="10"/>
      <c r="O17" s="10"/>
      <c r="P17" s="10"/>
      <c r="Q17" s="10"/>
      <c r="R17" s="10">
        <v>53</v>
      </c>
      <c r="S17" s="10"/>
      <c r="T17" s="10"/>
      <c r="U17" s="10"/>
      <c r="V17" s="10">
        <v>1</v>
      </c>
      <c r="W17" s="10"/>
      <c r="X17" s="10"/>
      <c r="Y17" s="10"/>
      <c r="Z17" s="10"/>
      <c r="AA17" s="11">
        <v>20201210</v>
      </c>
      <c r="AB17" s="11">
        <v>8</v>
      </c>
      <c r="AC17" s="5" t="s">
        <v>196</v>
      </c>
      <c r="AD17" s="11" t="str">
        <f t="shared" si="3"/>
        <v>하선동</v>
      </c>
      <c r="AE17" s="4" t="s">
        <v>62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12</v>
      </c>
      <c r="C18" s="5">
        <f t="shared" si="4"/>
        <v>10</v>
      </c>
      <c r="D18" s="6" t="s">
        <v>26</v>
      </c>
      <c r="E18" s="4" t="s">
        <v>79</v>
      </c>
      <c r="F18" s="4" t="s">
        <v>77</v>
      </c>
      <c r="G18" s="4" t="s">
        <v>54</v>
      </c>
      <c r="H18" s="4" t="s">
        <v>52</v>
      </c>
      <c r="I18" s="7">
        <f t="shared" si="0"/>
        <v>1565</v>
      </c>
      <c r="J18" s="8">
        <v>1565</v>
      </c>
      <c r="K18" s="7">
        <f t="shared" ref="K18:K46" si="5">SUM(M18:Z18)</f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20201210</v>
      </c>
      <c r="AB18" s="11">
        <v>6</v>
      </c>
      <c r="AC18" s="5" t="s">
        <v>196</v>
      </c>
      <c r="AD18" s="11" t="str">
        <f t="shared" si="3"/>
        <v>하선동</v>
      </c>
      <c r="AE18" s="4" t="s">
        <v>62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12</v>
      </c>
      <c r="C19" s="5">
        <f t="shared" si="4"/>
        <v>10</v>
      </c>
      <c r="D19" s="6" t="s">
        <v>26</v>
      </c>
      <c r="E19" s="4" t="s">
        <v>113</v>
      </c>
      <c r="F19" s="4" t="s">
        <v>114</v>
      </c>
      <c r="G19" s="4">
        <v>7301</v>
      </c>
      <c r="H19" s="4" t="s">
        <v>52</v>
      </c>
      <c r="I19" s="7">
        <f t="shared" si="0"/>
        <v>1413</v>
      </c>
      <c r="J19" s="8">
        <v>1305</v>
      </c>
      <c r="K19" s="7">
        <f t="shared" si="5"/>
        <v>108</v>
      </c>
      <c r="L19" s="9">
        <f t="shared" si="2"/>
        <v>7.6433121019108277E-2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>
        <v>108</v>
      </c>
      <c r="Z19" s="10"/>
      <c r="AA19" s="11">
        <v>20201210</v>
      </c>
      <c r="AB19" s="11">
        <v>13</v>
      </c>
      <c r="AC19" s="5" t="s">
        <v>196</v>
      </c>
      <c r="AD19" s="11" t="str">
        <f t="shared" si="3"/>
        <v>하선동</v>
      </c>
      <c r="AE19" s="4" t="s">
        <v>62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12</v>
      </c>
      <c r="C20" s="5">
        <f t="shared" si="4"/>
        <v>10</v>
      </c>
      <c r="D20" s="6" t="s">
        <v>26</v>
      </c>
      <c r="E20" s="6" t="s">
        <v>55</v>
      </c>
      <c r="F20" s="6" t="s">
        <v>63</v>
      </c>
      <c r="G20" s="4" t="s">
        <v>64</v>
      </c>
      <c r="H20" s="4" t="s">
        <v>52</v>
      </c>
      <c r="I20" s="7">
        <f t="shared" si="0"/>
        <v>146</v>
      </c>
      <c r="J20" s="8">
        <v>143</v>
      </c>
      <c r="K20" s="7">
        <f t="shared" si="5"/>
        <v>3</v>
      </c>
      <c r="L20" s="9">
        <f t="shared" si="2"/>
        <v>2.0547945205479451E-2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>
        <v>3</v>
      </c>
      <c r="AA20" s="11">
        <v>20201210</v>
      </c>
      <c r="AB20" s="11">
        <v>9</v>
      </c>
      <c r="AC20" s="5" t="s">
        <v>196</v>
      </c>
      <c r="AD20" s="11" t="str">
        <f t="shared" si="3"/>
        <v>하선동</v>
      </c>
      <c r="AE20" s="4" t="s">
        <v>62</v>
      </c>
      <c r="AF20" s="12"/>
    </row>
    <row r="21" spans="1:32" s="13" customFormat="1" ht="20.100000000000001" customHeight="1" x14ac:dyDescent="0.3">
      <c r="A21" s="4">
        <v>15</v>
      </c>
      <c r="B21" s="5">
        <f t="shared" si="4"/>
        <v>12</v>
      </c>
      <c r="C21" s="5">
        <f t="shared" si="4"/>
        <v>10</v>
      </c>
      <c r="D21" s="6" t="s">
        <v>58</v>
      </c>
      <c r="E21" s="4" t="s">
        <v>211</v>
      </c>
      <c r="F21" s="4" t="s">
        <v>212</v>
      </c>
      <c r="G21" s="4" t="s">
        <v>216</v>
      </c>
      <c r="H21" s="4" t="s">
        <v>217</v>
      </c>
      <c r="I21" s="7">
        <f t="shared" si="0"/>
        <v>942</v>
      </c>
      <c r="J21" s="8">
        <v>812</v>
      </c>
      <c r="K21" s="7">
        <f t="shared" si="5"/>
        <v>130</v>
      </c>
      <c r="L21" s="9">
        <f t="shared" si="2"/>
        <v>0.13800424628450106</v>
      </c>
      <c r="M21" s="10">
        <v>130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>
        <v>20201119</v>
      </c>
      <c r="AB21" s="11">
        <v>1</v>
      </c>
      <c r="AC21" s="5" t="s">
        <v>197</v>
      </c>
      <c r="AD21" s="11" t="str">
        <f t="shared" si="3"/>
        <v>이형준</v>
      </c>
      <c r="AE21" s="4" t="s">
        <v>66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12</v>
      </c>
      <c r="C22" s="5">
        <f t="shared" si="4"/>
        <v>10</v>
      </c>
      <c r="D22" s="6" t="s">
        <v>215</v>
      </c>
      <c r="E22" s="6" t="s">
        <v>211</v>
      </c>
      <c r="F22" s="6" t="s">
        <v>213</v>
      </c>
      <c r="G22" s="4" t="s">
        <v>214</v>
      </c>
      <c r="H22" s="4" t="s">
        <v>202</v>
      </c>
      <c r="I22" s="7">
        <f t="shared" si="0"/>
        <v>617</v>
      </c>
      <c r="J22" s="8">
        <v>579</v>
      </c>
      <c r="K22" s="7">
        <f t="shared" si="5"/>
        <v>38</v>
      </c>
      <c r="L22" s="9">
        <f t="shared" si="2"/>
        <v>6.1588330632090758E-2</v>
      </c>
      <c r="M22" s="10">
        <v>18</v>
      </c>
      <c r="N22" s="10"/>
      <c r="O22" s="10"/>
      <c r="P22" s="10"/>
      <c r="Q22" s="10"/>
      <c r="R22" s="10"/>
      <c r="S22" s="10"/>
      <c r="T22" s="10">
        <v>20</v>
      </c>
      <c r="U22" s="10"/>
      <c r="V22" s="10"/>
      <c r="W22" s="10"/>
      <c r="X22" s="10"/>
      <c r="Y22" s="10"/>
      <c r="Z22" s="10"/>
      <c r="AA22" s="11">
        <v>20201125</v>
      </c>
      <c r="AB22" s="11">
        <v>12</v>
      </c>
      <c r="AC22" s="5" t="s">
        <v>196</v>
      </c>
      <c r="AD22" s="11" t="str">
        <f t="shared" si="3"/>
        <v>하선동</v>
      </c>
      <c r="AE22" s="4" t="s">
        <v>66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12</v>
      </c>
      <c r="C23" s="5">
        <f t="shared" si="4"/>
        <v>10</v>
      </c>
      <c r="D23" s="6" t="s">
        <v>26</v>
      </c>
      <c r="E23" s="4" t="s">
        <v>113</v>
      </c>
      <c r="F23" s="4" t="s">
        <v>114</v>
      </c>
      <c r="G23" s="4">
        <v>7301</v>
      </c>
      <c r="H23" s="4" t="s">
        <v>52</v>
      </c>
      <c r="I23" s="7">
        <f t="shared" si="0"/>
        <v>650</v>
      </c>
      <c r="J23" s="8">
        <v>650</v>
      </c>
      <c r="K23" s="7">
        <f t="shared" si="5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>
        <v>20201210</v>
      </c>
      <c r="AB23" s="11">
        <v>13</v>
      </c>
      <c r="AC23" s="5" t="s">
        <v>196</v>
      </c>
      <c r="AD23" s="11" t="str">
        <f t="shared" si="3"/>
        <v>하선동</v>
      </c>
      <c r="AE23" s="4" t="s">
        <v>66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12</v>
      </c>
      <c r="C24" s="5">
        <f t="shared" si="4"/>
        <v>10</v>
      </c>
      <c r="D24" s="6" t="s">
        <v>26</v>
      </c>
      <c r="E24" s="4" t="s">
        <v>79</v>
      </c>
      <c r="F24" s="4" t="s">
        <v>77</v>
      </c>
      <c r="G24" s="4" t="s">
        <v>54</v>
      </c>
      <c r="H24" s="4" t="s">
        <v>52</v>
      </c>
      <c r="I24" s="7">
        <f t="shared" si="0"/>
        <v>800</v>
      </c>
      <c r="J24" s="8">
        <v>800</v>
      </c>
      <c r="K24" s="7">
        <f t="shared" si="5"/>
        <v>0</v>
      </c>
      <c r="L24" s="9">
        <f t="shared" si="2"/>
        <v>0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>
        <v>20201210</v>
      </c>
      <c r="AB24" s="11">
        <v>6</v>
      </c>
      <c r="AC24" s="5" t="s">
        <v>196</v>
      </c>
      <c r="AD24" s="11" t="str">
        <f t="shared" si="3"/>
        <v>하선동</v>
      </c>
      <c r="AE24" s="4" t="s">
        <v>66</v>
      </c>
      <c r="AF24" s="12"/>
    </row>
    <row r="25" spans="1:32" s="13" customFormat="1" ht="20.100000000000001" customHeight="1" x14ac:dyDescent="0.3">
      <c r="A25" s="4">
        <v>19</v>
      </c>
      <c r="B25" s="5">
        <f t="shared" ref="B25:C40" si="6">B24</f>
        <v>12</v>
      </c>
      <c r="C25" s="5">
        <f t="shared" si="6"/>
        <v>10</v>
      </c>
      <c r="D25" s="6" t="s">
        <v>58</v>
      </c>
      <c r="E25" s="4" t="s">
        <v>65</v>
      </c>
      <c r="F25" s="4" t="s">
        <v>68</v>
      </c>
      <c r="G25" s="4" t="s">
        <v>54</v>
      </c>
      <c r="H25" s="4" t="s">
        <v>52</v>
      </c>
      <c r="I25" s="7">
        <f t="shared" si="0"/>
        <v>3710</v>
      </c>
      <c r="J25" s="8">
        <v>3710</v>
      </c>
      <c r="K25" s="7">
        <f t="shared" si="5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>
        <v>20201210</v>
      </c>
      <c r="AB25" s="11">
        <v>11</v>
      </c>
      <c r="AC25" s="5" t="s">
        <v>196</v>
      </c>
      <c r="AD25" s="11" t="str">
        <f t="shared" si="3"/>
        <v>하선동</v>
      </c>
      <c r="AE25" s="4" t="s">
        <v>66</v>
      </c>
      <c r="AF25" s="12"/>
    </row>
    <row r="26" spans="1:32" s="13" customFormat="1" ht="20.100000000000001" customHeight="1" x14ac:dyDescent="0.3">
      <c r="A26" s="4">
        <v>20</v>
      </c>
      <c r="B26" s="5">
        <f t="shared" si="6"/>
        <v>12</v>
      </c>
      <c r="C26" s="5">
        <f t="shared" si="6"/>
        <v>10</v>
      </c>
      <c r="D26" s="6" t="s">
        <v>26</v>
      </c>
      <c r="E26" s="6" t="s">
        <v>55</v>
      </c>
      <c r="F26" s="6" t="s">
        <v>63</v>
      </c>
      <c r="G26" s="4" t="s">
        <v>64</v>
      </c>
      <c r="H26" s="4" t="s">
        <v>52</v>
      </c>
      <c r="I26" s="7">
        <f t="shared" si="0"/>
        <v>798</v>
      </c>
      <c r="J26" s="8">
        <v>798</v>
      </c>
      <c r="K26" s="7">
        <f t="shared" si="5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>
        <v>20201210</v>
      </c>
      <c r="AB26" s="11">
        <v>9</v>
      </c>
      <c r="AC26" s="11" t="s">
        <v>196</v>
      </c>
      <c r="AD26" s="11" t="str">
        <f t="shared" si="3"/>
        <v>하선동</v>
      </c>
      <c r="AE26" s="4" t="s">
        <v>67</v>
      </c>
      <c r="AF26" s="12"/>
    </row>
    <row r="27" spans="1:32" s="13" customFormat="1" ht="20.100000000000001" customHeight="1" x14ac:dyDescent="0.3">
      <c r="A27" s="4">
        <v>21</v>
      </c>
      <c r="B27" s="5">
        <f t="shared" si="6"/>
        <v>12</v>
      </c>
      <c r="C27" s="5">
        <f t="shared" si="6"/>
        <v>10</v>
      </c>
      <c r="D27" s="6" t="s">
        <v>58</v>
      </c>
      <c r="E27" s="4" t="s">
        <v>65</v>
      </c>
      <c r="F27" s="4" t="s">
        <v>68</v>
      </c>
      <c r="G27" s="28" t="s">
        <v>54</v>
      </c>
      <c r="H27" s="28" t="s">
        <v>52</v>
      </c>
      <c r="I27" s="7">
        <f t="shared" si="0"/>
        <v>653</v>
      </c>
      <c r="J27" s="8">
        <v>520</v>
      </c>
      <c r="K27" s="7">
        <f t="shared" si="5"/>
        <v>133</v>
      </c>
      <c r="L27" s="9">
        <f t="shared" si="2"/>
        <v>0.20367534456355282</v>
      </c>
      <c r="M27" s="10"/>
      <c r="N27" s="10">
        <v>133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>
        <v>20201209</v>
      </c>
      <c r="AB27" s="11">
        <v>11</v>
      </c>
      <c r="AC27" s="11" t="s">
        <v>197</v>
      </c>
      <c r="AD27" s="11" t="str">
        <f t="shared" si="3"/>
        <v>이형준</v>
      </c>
      <c r="AE27" s="12" t="s">
        <v>218</v>
      </c>
      <c r="AF27" s="12" t="s">
        <v>219</v>
      </c>
    </row>
    <row r="28" spans="1:32" s="13" customFormat="1" ht="20.100000000000001" customHeight="1" x14ac:dyDescent="0.3">
      <c r="A28" s="4">
        <v>22</v>
      </c>
      <c r="B28" s="5">
        <f t="shared" si="6"/>
        <v>12</v>
      </c>
      <c r="C28" s="5">
        <f t="shared" si="6"/>
        <v>10</v>
      </c>
      <c r="D28" s="12" t="s">
        <v>147</v>
      </c>
      <c r="E28" s="4" t="s">
        <v>145</v>
      </c>
      <c r="F28" s="4" t="s">
        <v>145</v>
      </c>
      <c r="G28" s="4" t="s">
        <v>146</v>
      </c>
      <c r="H28" s="4" t="s">
        <v>52</v>
      </c>
      <c r="I28" s="7">
        <f t="shared" si="0"/>
        <v>162169</v>
      </c>
      <c r="J28" s="8">
        <v>162140</v>
      </c>
      <c r="K28" s="7">
        <f t="shared" si="5"/>
        <v>29</v>
      </c>
      <c r="L28" s="9">
        <f t="shared" si="2"/>
        <v>1.78825792845735E-4</v>
      </c>
      <c r="M28" s="10">
        <v>12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17</v>
      </c>
      <c r="AA28" s="11">
        <v>20201210</v>
      </c>
      <c r="AB28" s="11">
        <v>3</v>
      </c>
      <c r="AC28" s="11" t="s">
        <v>196</v>
      </c>
      <c r="AD28" s="11" t="str">
        <f t="shared" si="3"/>
        <v>하선동</v>
      </c>
      <c r="AE28" s="12" t="s">
        <v>218</v>
      </c>
      <c r="AF28" s="12"/>
    </row>
    <row r="29" spans="1:32" s="13" customFormat="1" ht="20.100000000000001" customHeight="1" x14ac:dyDescent="0.3">
      <c r="A29" s="4">
        <v>23</v>
      </c>
      <c r="B29" s="5">
        <f t="shared" si="6"/>
        <v>12</v>
      </c>
      <c r="C29" s="5">
        <f t="shared" si="6"/>
        <v>10</v>
      </c>
      <c r="D29" s="6"/>
      <c r="E29" s="6"/>
      <c r="F29" s="6"/>
      <c r="G29" s="4"/>
      <c r="H29" s="4"/>
      <c r="I29" s="7">
        <f t="shared" si="0"/>
        <v>0</v>
      </c>
      <c r="J29" s="8"/>
      <c r="K29" s="7">
        <f t="shared" si="5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/>
      <c r="AB29" s="11"/>
      <c r="AC29" s="11"/>
      <c r="AD29" s="11" t="str">
        <f t="shared" si="3"/>
        <v/>
      </c>
      <c r="AE29" s="4"/>
      <c r="AF29" s="12"/>
    </row>
    <row r="30" spans="1:32" s="13" customFormat="1" ht="20.100000000000001" customHeight="1" x14ac:dyDescent="0.3">
      <c r="A30" s="4">
        <v>24</v>
      </c>
      <c r="B30" s="5">
        <f t="shared" si="6"/>
        <v>12</v>
      </c>
      <c r="C30" s="5">
        <f t="shared" si="6"/>
        <v>10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5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/>
      <c r="AB30" s="11"/>
      <c r="AC30" s="5"/>
      <c r="AD30" s="11" t="str">
        <f t="shared" si="3"/>
        <v/>
      </c>
      <c r="AE30" s="4"/>
      <c r="AF30" s="12"/>
    </row>
    <row r="31" spans="1:32" s="13" customFormat="1" ht="20.100000000000001" customHeight="1" x14ac:dyDescent="0.3">
      <c r="A31" s="4">
        <v>25</v>
      </c>
      <c r="B31" s="5">
        <f t="shared" si="6"/>
        <v>12</v>
      </c>
      <c r="C31" s="5">
        <f t="shared" si="6"/>
        <v>10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5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/>
      <c r="AB31" s="11"/>
      <c r="AC31" s="5"/>
      <c r="AD31" s="11" t="str">
        <f t="shared" si="3"/>
        <v/>
      </c>
      <c r="AE31" s="12"/>
      <c r="AF31" s="12"/>
    </row>
    <row r="32" spans="1:32" s="13" customFormat="1" ht="20.100000000000001" customHeight="1" x14ac:dyDescent="0.3">
      <c r="A32" s="4">
        <v>26</v>
      </c>
      <c r="B32" s="5">
        <f t="shared" si="6"/>
        <v>12</v>
      </c>
      <c r="C32" s="5">
        <f t="shared" si="6"/>
        <v>10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5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5"/>
      <c r="AD32" s="11" t="str">
        <f t="shared" si="3"/>
        <v/>
      </c>
      <c r="AE32" s="12"/>
      <c r="AF32" s="12"/>
    </row>
    <row r="33" spans="1:32" s="13" customFormat="1" ht="20.100000000000001" customHeight="1" x14ac:dyDescent="0.3">
      <c r="A33" s="4">
        <v>27</v>
      </c>
      <c r="B33" s="5">
        <f t="shared" si="6"/>
        <v>12</v>
      </c>
      <c r="C33" s="5">
        <f t="shared" si="6"/>
        <v>10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5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12"/>
      <c r="AF33" s="12"/>
    </row>
    <row r="34" spans="1:32" s="13" customFormat="1" ht="20.100000000000001" customHeight="1" x14ac:dyDescent="0.3">
      <c r="A34" s="4">
        <v>28</v>
      </c>
      <c r="B34" s="5">
        <f t="shared" si="6"/>
        <v>12</v>
      </c>
      <c r="C34" s="5">
        <f t="shared" si="6"/>
        <v>10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5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12"/>
      <c r="AF34" s="12"/>
    </row>
    <row r="35" spans="1:32" s="13" customFormat="1" ht="20.100000000000001" customHeight="1" x14ac:dyDescent="0.3">
      <c r="A35" s="4">
        <v>29</v>
      </c>
      <c r="B35" s="5">
        <f t="shared" si="6"/>
        <v>12</v>
      </c>
      <c r="C35" s="5">
        <f t="shared" si="6"/>
        <v>10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5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12"/>
      <c r="AF35" s="12"/>
    </row>
    <row r="36" spans="1:32" s="13" customFormat="1" ht="20.100000000000001" customHeight="1" x14ac:dyDescent="0.3">
      <c r="A36" s="4">
        <v>30</v>
      </c>
      <c r="B36" s="5">
        <f t="shared" si="6"/>
        <v>12</v>
      </c>
      <c r="C36" s="5">
        <f t="shared" si="6"/>
        <v>10</v>
      </c>
      <c r="D36" s="6"/>
      <c r="E36" s="4"/>
      <c r="F36" s="4"/>
      <c r="G36" s="4"/>
      <c r="H36" s="4"/>
      <c r="I36" s="7">
        <f t="shared" si="0"/>
        <v>0</v>
      </c>
      <c r="J36" s="8"/>
      <c r="K36" s="7">
        <f t="shared" si="5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12"/>
      <c r="AF36" s="12"/>
    </row>
    <row r="37" spans="1:32" s="13" customFormat="1" ht="20.100000000000001" customHeight="1" x14ac:dyDescent="0.3">
      <c r="A37" s="4">
        <v>31</v>
      </c>
      <c r="B37" s="5">
        <f t="shared" si="6"/>
        <v>12</v>
      </c>
      <c r="C37" s="5">
        <f t="shared" si="6"/>
        <v>10</v>
      </c>
      <c r="D37" s="6"/>
      <c r="E37" s="4"/>
      <c r="F37" s="4"/>
      <c r="G37" s="4"/>
      <c r="H37" s="4"/>
      <c r="I37" s="7">
        <f t="shared" si="0"/>
        <v>0</v>
      </c>
      <c r="J37" s="8"/>
      <c r="K37" s="7">
        <f t="shared" si="5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12"/>
      <c r="AF37" s="12"/>
    </row>
    <row r="38" spans="1:32" s="13" customFormat="1" ht="20.100000000000001" customHeight="1" x14ac:dyDescent="0.3">
      <c r="A38" s="4">
        <v>32</v>
      </c>
      <c r="B38" s="5">
        <f t="shared" si="6"/>
        <v>12</v>
      </c>
      <c r="C38" s="5">
        <f t="shared" si="6"/>
        <v>10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5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33</v>
      </c>
      <c r="B39" s="5">
        <f t="shared" si="6"/>
        <v>12</v>
      </c>
      <c r="C39" s="5">
        <f t="shared" si="6"/>
        <v>10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5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4"/>
      <c r="AF39" s="12"/>
    </row>
    <row r="40" spans="1:32" s="13" customFormat="1" ht="20.100000000000001" customHeight="1" x14ac:dyDescent="0.3">
      <c r="A40" s="4">
        <v>34</v>
      </c>
      <c r="B40" s="5">
        <f t="shared" si="6"/>
        <v>12</v>
      </c>
      <c r="C40" s="5">
        <f t="shared" si="6"/>
        <v>10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5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4"/>
      <c r="AF40" s="12"/>
    </row>
    <row r="41" spans="1:32" s="13" customFormat="1" ht="20.100000000000001" customHeight="1" x14ac:dyDescent="0.3">
      <c r="A41" s="4">
        <v>35</v>
      </c>
      <c r="B41" s="5">
        <f t="shared" ref="B41:C46" si="7">B40</f>
        <v>12</v>
      </c>
      <c r="C41" s="5">
        <f t="shared" si="7"/>
        <v>10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5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4"/>
      <c r="AF41" s="12"/>
    </row>
    <row r="42" spans="1:32" s="13" customFormat="1" ht="20.100000000000001" customHeight="1" x14ac:dyDescent="0.3">
      <c r="A42" s="4">
        <v>36</v>
      </c>
      <c r="B42" s="5">
        <f t="shared" si="7"/>
        <v>12</v>
      </c>
      <c r="C42" s="5">
        <f t="shared" si="7"/>
        <v>10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5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4"/>
      <c r="AF42" s="12"/>
    </row>
    <row r="43" spans="1:32" s="13" customFormat="1" ht="20.100000000000001" customHeight="1" x14ac:dyDescent="0.3">
      <c r="A43" s="4">
        <v>37</v>
      </c>
      <c r="B43" s="5">
        <f t="shared" si="7"/>
        <v>12</v>
      </c>
      <c r="C43" s="5">
        <f t="shared" si="7"/>
        <v>10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5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4"/>
      <c r="AF43" s="12"/>
    </row>
    <row r="44" spans="1:32" s="13" customFormat="1" ht="20.100000000000001" customHeight="1" x14ac:dyDescent="0.3">
      <c r="A44" s="4">
        <v>38</v>
      </c>
      <c r="B44" s="5">
        <f t="shared" si="7"/>
        <v>12</v>
      </c>
      <c r="C44" s="5">
        <f t="shared" si="7"/>
        <v>10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5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4"/>
      <c r="AF44" s="12"/>
    </row>
    <row r="45" spans="1:32" s="13" customFormat="1" ht="20.100000000000001" customHeight="1" x14ac:dyDescent="0.3">
      <c r="A45" s="4">
        <v>39</v>
      </c>
      <c r="B45" s="5">
        <f t="shared" si="7"/>
        <v>12</v>
      </c>
      <c r="C45" s="5">
        <f t="shared" si="7"/>
        <v>10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5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customHeight="1" x14ac:dyDescent="0.3">
      <c r="A46" s="4">
        <v>40</v>
      </c>
      <c r="B46" s="5">
        <f t="shared" si="7"/>
        <v>12</v>
      </c>
      <c r="C46" s="5">
        <f t="shared" si="7"/>
        <v>10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5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5" customFormat="1" ht="13.5" x14ac:dyDescent="0.3">
      <c r="A47" s="49"/>
      <c r="B47" s="50"/>
      <c r="C47" s="50"/>
      <c r="D47" s="50"/>
      <c r="E47" s="50"/>
      <c r="F47" s="50"/>
      <c r="G47" s="50"/>
      <c r="H47" s="50"/>
      <c r="I47" s="40">
        <f t="shared" ref="I47:Z47" si="8">SUM(I7:I46)</f>
        <v>359492</v>
      </c>
      <c r="J47" s="40">
        <f>SUM(J7:J46)</f>
        <v>358892</v>
      </c>
      <c r="K47" s="40">
        <f t="shared" si="8"/>
        <v>600</v>
      </c>
      <c r="L47" s="40" t="e">
        <f t="shared" si="8"/>
        <v>#DIV/0!</v>
      </c>
      <c r="M47" s="40">
        <f t="shared" si="8"/>
        <v>259</v>
      </c>
      <c r="N47" s="40">
        <f t="shared" si="8"/>
        <v>133</v>
      </c>
      <c r="O47" s="40">
        <f t="shared" si="8"/>
        <v>0</v>
      </c>
      <c r="P47" s="40">
        <f t="shared" si="8"/>
        <v>0</v>
      </c>
      <c r="Q47" s="40">
        <f>SUM(Q7:Q46)</f>
        <v>0</v>
      </c>
      <c r="R47" s="40">
        <f t="shared" si="8"/>
        <v>59</v>
      </c>
      <c r="S47" s="40">
        <f>SUM(S7:S46)</f>
        <v>0</v>
      </c>
      <c r="T47" s="40">
        <f t="shared" si="8"/>
        <v>20</v>
      </c>
      <c r="U47" s="40">
        <f t="shared" si="8"/>
        <v>0</v>
      </c>
      <c r="V47" s="40">
        <f t="shared" si="8"/>
        <v>1</v>
      </c>
      <c r="W47" s="40">
        <f t="shared" si="8"/>
        <v>0</v>
      </c>
      <c r="X47" s="40">
        <f t="shared" si="8"/>
        <v>0</v>
      </c>
      <c r="Y47" s="40">
        <f>SUM(Y7:Y46)</f>
        <v>108</v>
      </c>
      <c r="Z47" s="40">
        <f t="shared" si="8"/>
        <v>20</v>
      </c>
      <c r="AA47" s="41"/>
      <c r="AB47" s="42"/>
      <c r="AC47" s="42"/>
      <c r="AD47" s="42"/>
      <c r="AE47" s="42"/>
      <c r="AF47" s="42"/>
    </row>
    <row r="48" spans="1:32" s="15" customFormat="1" ht="13.5" x14ac:dyDescent="0.3">
      <c r="A48" s="49"/>
      <c r="B48" s="50"/>
      <c r="C48" s="50"/>
      <c r="D48" s="50"/>
      <c r="E48" s="50"/>
      <c r="F48" s="50"/>
      <c r="G48" s="50"/>
      <c r="H48" s="5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2"/>
      <c r="AB48" s="42"/>
      <c r="AC48" s="42"/>
      <c r="AD48" s="42"/>
      <c r="AE48" s="42"/>
      <c r="AF48" s="42"/>
    </row>
    <row r="49" spans="1:32" ht="20.100000000000001" customHeight="1" x14ac:dyDescent="0.3">
      <c r="A49" s="4">
        <v>1</v>
      </c>
      <c r="B49" s="5" t="str">
        <f>LEFT($A$1,1)</f>
        <v>1</v>
      </c>
      <c r="C49" s="5" t="str">
        <f>MID($A$1,4,2)</f>
        <v xml:space="preserve"> 1</v>
      </c>
      <c r="D49" s="6" t="s">
        <v>201</v>
      </c>
      <c r="E49" s="6" t="s">
        <v>200</v>
      </c>
      <c r="F49" s="6" t="s">
        <v>198</v>
      </c>
      <c r="G49" s="4" t="s">
        <v>199</v>
      </c>
      <c r="H49" s="4" t="s">
        <v>202</v>
      </c>
      <c r="I49" s="7">
        <f t="shared" ref="I49:I61" si="9">J49+K49</f>
        <v>60</v>
      </c>
      <c r="J49" s="8">
        <v>60</v>
      </c>
      <c r="K49" s="7">
        <f t="shared" ref="K49:K63" si="10">SUM(M49:Z49)</f>
        <v>0</v>
      </c>
      <c r="L49" s="9">
        <f t="shared" ref="L49:L63" si="11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>
        <v>20201210</v>
      </c>
      <c r="AB49" s="11">
        <v>2</v>
      </c>
      <c r="AC49" s="5" t="s">
        <v>196</v>
      </c>
      <c r="AD49" s="11" t="str">
        <f t="shared" ref="AD49:AD54" si="12">IF($AC49="A","하선동",IF($AC49="B","이형준",""))</f>
        <v>하선동</v>
      </c>
      <c r="AE49" s="4" t="s">
        <v>53</v>
      </c>
      <c r="AF49" s="12" t="s">
        <v>205</v>
      </c>
    </row>
    <row r="50" spans="1:32" ht="20.100000000000001" customHeight="1" x14ac:dyDescent="0.3">
      <c r="A50" s="4">
        <v>2</v>
      </c>
      <c r="B50" s="5" t="str">
        <f t="shared" ref="B50:B63" si="13">LEFT($A$1,1)</f>
        <v>1</v>
      </c>
      <c r="C50" s="5" t="str">
        <f t="shared" ref="C50:C63" si="14">MID($A$1,4,2)</f>
        <v xml:space="preserve"> 1</v>
      </c>
      <c r="D50" s="6" t="s">
        <v>58</v>
      </c>
      <c r="E50" s="6" t="s">
        <v>204</v>
      </c>
      <c r="F50" s="6" t="s">
        <v>203</v>
      </c>
      <c r="G50" s="4" t="s">
        <v>199</v>
      </c>
      <c r="H50" s="4" t="s">
        <v>52</v>
      </c>
      <c r="I50" s="7">
        <f t="shared" si="9"/>
        <v>60</v>
      </c>
      <c r="J50" s="14">
        <v>60</v>
      </c>
      <c r="K50" s="7">
        <f t="shared" si="10"/>
        <v>0</v>
      </c>
      <c r="L50" s="9">
        <f t="shared" si="11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>
        <v>20201210</v>
      </c>
      <c r="AB50" s="11">
        <v>14</v>
      </c>
      <c r="AC50" s="5" t="s">
        <v>196</v>
      </c>
      <c r="AD50" s="11" t="str">
        <f t="shared" si="12"/>
        <v>하선동</v>
      </c>
      <c r="AE50" s="4" t="s">
        <v>53</v>
      </c>
      <c r="AF50" s="12" t="s">
        <v>205</v>
      </c>
    </row>
    <row r="51" spans="1:32" ht="20.100000000000001" customHeight="1" x14ac:dyDescent="0.3">
      <c r="A51" s="4">
        <v>3</v>
      </c>
      <c r="B51" s="5" t="str">
        <f t="shared" si="13"/>
        <v>1</v>
      </c>
      <c r="C51" s="5" t="str">
        <f t="shared" si="14"/>
        <v xml:space="preserve"> 1</v>
      </c>
      <c r="D51" s="6" t="s">
        <v>58</v>
      </c>
      <c r="E51" s="6" t="s">
        <v>207</v>
      </c>
      <c r="F51" s="6" t="s">
        <v>208</v>
      </c>
      <c r="G51" s="4" t="s">
        <v>209</v>
      </c>
      <c r="H51" s="4" t="s">
        <v>52</v>
      </c>
      <c r="I51" s="7">
        <f t="shared" si="9"/>
        <v>100</v>
      </c>
      <c r="J51" s="8">
        <v>100</v>
      </c>
      <c r="K51" s="7">
        <f t="shared" si="10"/>
        <v>0</v>
      </c>
      <c r="L51" s="9">
        <f t="shared" si="11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>
        <v>20201208</v>
      </c>
      <c r="AB51" s="11">
        <v>7</v>
      </c>
      <c r="AC51" s="5" t="s">
        <v>196</v>
      </c>
      <c r="AD51" s="11" t="str">
        <f t="shared" si="12"/>
        <v>하선동</v>
      </c>
      <c r="AE51" s="4" t="s">
        <v>62</v>
      </c>
      <c r="AF51" s="12" t="s">
        <v>205</v>
      </c>
    </row>
    <row r="52" spans="1:32" ht="20.100000000000001" customHeight="1" x14ac:dyDescent="0.3">
      <c r="A52" s="4">
        <v>4</v>
      </c>
      <c r="B52" s="5" t="str">
        <f t="shared" si="13"/>
        <v>1</v>
      </c>
      <c r="C52" s="5" t="str">
        <f t="shared" si="14"/>
        <v xml:space="preserve"> 1</v>
      </c>
      <c r="D52" s="6" t="s">
        <v>58</v>
      </c>
      <c r="E52" s="6" t="s">
        <v>65</v>
      </c>
      <c r="F52" s="6" t="s">
        <v>210</v>
      </c>
      <c r="G52" s="4" t="s">
        <v>209</v>
      </c>
      <c r="H52" s="4" t="s">
        <v>202</v>
      </c>
      <c r="I52" s="7">
        <f t="shared" si="9"/>
        <v>120</v>
      </c>
      <c r="J52" s="8">
        <v>120</v>
      </c>
      <c r="K52" s="7">
        <f t="shared" si="10"/>
        <v>0</v>
      </c>
      <c r="L52" s="9">
        <f t="shared" si="11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>
        <v>20201208</v>
      </c>
      <c r="AB52" s="11">
        <v>12</v>
      </c>
      <c r="AC52" s="5" t="s">
        <v>196</v>
      </c>
      <c r="AD52" s="11" t="str">
        <f t="shared" si="12"/>
        <v>하선동</v>
      </c>
      <c r="AE52" s="4" t="s">
        <v>62</v>
      </c>
      <c r="AF52" s="12" t="s">
        <v>205</v>
      </c>
    </row>
    <row r="53" spans="1:32" ht="20.100000000000001" customHeight="1" x14ac:dyDescent="0.3">
      <c r="A53" s="4">
        <v>5</v>
      </c>
      <c r="B53" s="5" t="str">
        <f t="shared" si="13"/>
        <v>1</v>
      </c>
      <c r="C53" s="5" t="str">
        <f t="shared" si="14"/>
        <v xml:space="preserve"> 1</v>
      </c>
      <c r="D53" s="6" t="s">
        <v>58</v>
      </c>
      <c r="E53" s="6" t="s">
        <v>207</v>
      </c>
      <c r="F53" s="6" t="s">
        <v>208</v>
      </c>
      <c r="G53" s="4" t="s">
        <v>209</v>
      </c>
      <c r="H53" s="4" t="s">
        <v>52</v>
      </c>
      <c r="I53" s="7">
        <f t="shared" si="9"/>
        <v>60</v>
      </c>
      <c r="J53" s="8">
        <v>60</v>
      </c>
      <c r="K53" s="7">
        <f t="shared" si="10"/>
        <v>0</v>
      </c>
      <c r="L53" s="9">
        <f t="shared" si="11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>
        <v>20201208</v>
      </c>
      <c r="AB53" s="11">
        <v>7</v>
      </c>
      <c r="AC53" s="5" t="s">
        <v>196</v>
      </c>
      <c r="AD53" s="11" t="str">
        <f t="shared" si="12"/>
        <v>하선동</v>
      </c>
      <c r="AE53" s="4" t="s">
        <v>67</v>
      </c>
      <c r="AF53" s="12" t="s">
        <v>205</v>
      </c>
    </row>
    <row r="54" spans="1:32" ht="20.100000000000001" customHeight="1" x14ac:dyDescent="0.3">
      <c r="A54" s="4">
        <v>6</v>
      </c>
      <c r="B54" s="5" t="str">
        <f t="shared" si="13"/>
        <v>1</v>
      </c>
      <c r="C54" s="5" t="str">
        <f t="shared" si="14"/>
        <v xml:space="preserve"> 1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>
        <v>20201209</v>
      </c>
      <c r="AB54" s="11">
        <v>2</v>
      </c>
      <c r="AC54" s="5" t="s">
        <v>196</v>
      </c>
      <c r="AD54" s="11" t="str">
        <f t="shared" si="12"/>
        <v>하선동</v>
      </c>
      <c r="AE54" s="4" t="s">
        <v>67</v>
      </c>
      <c r="AF54" s="12" t="s">
        <v>205</v>
      </c>
    </row>
    <row r="55" spans="1:32" ht="20.100000000000001" customHeight="1" x14ac:dyDescent="0.3">
      <c r="A55" s="4">
        <v>7</v>
      </c>
      <c r="B55" s="5" t="str">
        <f t="shared" si="13"/>
        <v>1</v>
      </c>
      <c r="C55" s="5" t="str">
        <f t="shared" si="14"/>
        <v xml:space="preserve"> 1</v>
      </c>
      <c r="D55" s="6"/>
      <c r="E55" s="6"/>
      <c r="F55" s="6"/>
      <c r="G55" s="4"/>
      <c r="H55" s="4"/>
      <c r="I55" s="7">
        <f t="shared" si="9"/>
        <v>0</v>
      </c>
      <c r="J55" s="8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/>
      <c r="AE55" s="4"/>
      <c r="AF55" s="12"/>
    </row>
    <row r="56" spans="1:32" ht="20.100000000000001" customHeight="1" x14ac:dyDescent="0.3">
      <c r="A56" s="4">
        <v>8</v>
      </c>
      <c r="B56" s="5" t="str">
        <f t="shared" si="13"/>
        <v>1</v>
      </c>
      <c r="C56" s="5" t="str">
        <f t="shared" si="14"/>
        <v xml:space="preserve"> 1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/>
      <c r="AE56" s="12"/>
      <c r="AF56" s="12"/>
    </row>
    <row r="57" spans="1:32" ht="20.100000000000001" customHeight="1" x14ac:dyDescent="0.3">
      <c r="A57" s="4">
        <v>9</v>
      </c>
      <c r="B57" s="5" t="str">
        <f t="shared" si="13"/>
        <v>1</v>
      </c>
      <c r="C57" s="5" t="str">
        <f t="shared" si="14"/>
        <v xml:space="preserve"> 1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10</v>
      </c>
      <c r="B58" s="5" t="str">
        <f t="shared" si="13"/>
        <v>1</v>
      </c>
      <c r="C58" s="5" t="str">
        <f t="shared" si="14"/>
        <v xml:space="preserve"> 1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/>
      <c r="AE58" s="4"/>
      <c r="AF58" s="12"/>
    </row>
    <row r="59" spans="1:32" ht="20.100000000000001" customHeight="1" x14ac:dyDescent="0.3">
      <c r="A59" s="4">
        <v>11</v>
      </c>
      <c r="B59" s="5" t="str">
        <f t="shared" si="13"/>
        <v>1</v>
      </c>
      <c r="C59" s="5" t="str">
        <f t="shared" si="14"/>
        <v xml:space="preserve"> 1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/>
      <c r="AE59" s="4"/>
      <c r="AF59" s="12"/>
    </row>
    <row r="60" spans="1:32" ht="20.100000000000001" customHeight="1" x14ac:dyDescent="0.3">
      <c r="A60" s="4">
        <v>12</v>
      </c>
      <c r="B60" s="5" t="str">
        <f t="shared" si="13"/>
        <v>1</v>
      </c>
      <c r="C60" s="5" t="str">
        <f t="shared" si="14"/>
        <v xml:space="preserve"> 1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/>
      <c r="AE60" s="4"/>
      <c r="AF60" s="12"/>
    </row>
    <row r="61" spans="1:32" ht="20.100000000000001" customHeight="1" x14ac:dyDescent="0.3">
      <c r="A61" s="4">
        <v>13</v>
      </c>
      <c r="B61" s="5" t="str">
        <f t="shared" si="13"/>
        <v>1</v>
      </c>
      <c r="C61" s="5" t="str">
        <f t="shared" si="14"/>
        <v xml:space="preserve"> 1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/>
      <c r="AE61" s="4"/>
      <c r="AF61" s="12"/>
    </row>
    <row r="62" spans="1:32" ht="20.100000000000001" customHeight="1" x14ac:dyDescent="0.3">
      <c r="A62" s="4">
        <v>14</v>
      </c>
      <c r="B62" s="5" t="str">
        <f t="shared" si="13"/>
        <v>1</v>
      </c>
      <c r="C62" s="5" t="str">
        <f t="shared" si="14"/>
        <v xml:space="preserve"> 1</v>
      </c>
      <c r="D62" s="6"/>
      <c r="E62" s="6"/>
      <c r="F62" s="6"/>
      <c r="G62" s="4"/>
      <c r="H62" s="4"/>
      <c r="I62" s="7">
        <f t="shared" ref="I62:I63" si="15">J62+K62</f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>IF($AC62="A","하선동",IF($AC62="B","이형준",""))</f>
        <v/>
      </c>
      <c r="AE62" s="4"/>
      <c r="AF62" s="12"/>
    </row>
    <row r="63" spans="1:32" ht="20.100000000000001" customHeight="1" x14ac:dyDescent="0.3">
      <c r="A63" s="4">
        <v>15</v>
      </c>
      <c r="B63" s="5" t="str">
        <f t="shared" si="13"/>
        <v>1</v>
      </c>
      <c r="C63" s="5" t="str">
        <f t="shared" si="14"/>
        <v xml:space="preserve"> 1</v>
      </c>
      <c r="D63" s="6"/>
      <c r="E63" s="6"/>
      <c r="F63" s="6"/>
      <c r="G63" s="4"/>
      <c r="H63" s="4"/>
      <c r="I63" s="7">
        <f t="shared" si="15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>IF($AC63="A","하선동",IF($AC63="B","이형준",""))</f>
        <v/>
      </c>
      <c r="AE63" s="4"/>
      <c r="AF63" s="12"/>
    </row>
    <row r="64" spans="1:32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40">
    <mergeCell ref="Q47:Q48"/>
    <mergeCell ref="R47:R48"/>
    <mergeCell ref="Z47:Z48"/>
    <mergeCell ref="AA47:AF48"/>
    <mergeCell ref="T47:T48"/>
    <mergeCell ref="U47:U48"/>
    <mergeCell ref="V47:V48"/>
    <mergeCell ref="W47:W48"/>
    <mergeCell ref="X47:X48"/>
    <mergeCell ref="Y47:Y48"/>
    <mergeCell ref="M47:M48"/>
    <mergeCell ref="H5:H6"/>
    <mergeCell ref="I5:I6"/>
    <mergeCell ref="J5:J6"/>
    <mergeCell ref="K5:K6"/>
    <mergeCell ref="L5:L6"/>
    <mergeCell ref="M5:Z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F9:AF12 D45:P46 D39:H44 K18:P18 AE7:AF8 J7:P17 AF16:AF46 J20:P44 A7:C46 R7:R18 T7:X18 Z7:Z46 T20:X46 W19:X19 R20:R46 J19:O19 AE8:AE46">
    <cfRule type="expression" dxfId="765" priority="503">
      <formula>$L7&gt;0.15</formula>
    </cfRule>
    <cfRule type="expression" dxfId="764" priority="504">
      <formula>AND($L7&gt;0.08,$L7&lt;0.15)</formula>
    </cfRule>
  </conditionalFormatting>
  <conditionalFormatting sqref="A62:AF63 J49:AC53 J54:AD54 J55:AF61 A49:H61 AE49:AF54">
    <cfRule type="expression" dxfId="763" priority="501">
      <formula>$L49&gt;0.15</formula>
    </cfRule>
    <cfRule type="expression" dxfId="762" priority="502">
      <formula>AND($L49&gt;0.08,$L49&lt;0.15)</formula>
    </cfRule>
  </conditionalFormatting>
  <conditionalFormatting sqref="AF14:AF15 J7:P15 R7:R15 T7:X15 Z7:Z15 AE7:AF13 AE14:AE25">
    <cfRule type="expression" dxfId="761" priority="499">
      <formula>$L7&gt;0.15</formula>
    </cfRule>
    <cfRule type="expression" dxfId="760" priority="500">
      <formula>AND($L7&gt;0.08,$L7&lt;0.15)</formula>
    </cfRule>
  </conditionalFormatting>
  <conditionalFormatting sqref="D36:H36">
    <cfRule type="expression" dxfId="759" priority="491">
      <formula>$L35&gt;0.15</formula>
    </cfRule>
    <cfRule type="expression" dxfId="758" priority="492">
      <formula>AND($L35&gt;0.08,$L35&lt;0.15)</formula>
    </cfRule>
  </conditionalFormatting>
  <conditionalFormatting sqref="D38:H38">
    <cfRule type="expression" dxfId="757" priority="489">
      <formula>$L37&gt;0.15</formula>
    </cfRule>
    <cfRule type="expression" dxfId="756" priority="490">
      <formula>AND($L37&gt;0.08,$L37&lt;0.15)</formula>
    </cfRule>
  </conditionalFormatting>
  <conditionalFormatting sqref="I16:I29">
    <cfRule type="expression" dxfId="755" priority="485">
      <formula>$L16&gt;0.15</formula>
    </cfRule>
    <cfRule type="expression" dxfId="754" priority="486">
      <formula>AND($L16&gt;0.08,$L16&lt;0.15)</formula>
    </cfRule>
  </conditionalFormatting>
  <conditionalFormatting sqref="I30:I44">
    <cfRule type="expression" dxfId="753" priority="483">
      <formula>$L30&gt;0.15</formula>
    </cfRule>
    <cfRule type="expression" dxfId="752" priority="484">
      <formula>AND($L30&gt;0.08,$L30&lt;0.15)</formula>
    </cfRule>
  </conditionalFormatting>
  <conditionalFormatting sqref="D56:F56">
    <cfRule type="expression" dxfId="751" priority="475">
      <formula>$L20&gt;0.15</formula>
    </cfRule>
    <cfRule type="expression" dxfId="750" priority="476">
      <formula>AND($L20&gt;0.08,$L20&lt;0.15)</formula>
    </cfRule>
  </conditionalFormatting>
  <conditionalFormatting sqref="D56:F56">
    <cfRule type="expression" dxfId="749" priority="473">
      <formula>$L20&gt;0.15</formula>
    </cfRule>
    <cfRule type="expression" dxfId="748" priority="474">
      <formula>AND($L20&gt;0.08,$L20&lt;0.15)</formula>
    </cfRule>
  </conditionalFormatting>
  <conditionalFormatting sqref="G56:H56">
    <cfRule type="expression" dxfId="747" priority="471">
      <formula>$L20&gt;0.15</formula>
    </cfRule>
    <cfRule type="expression" dxfId="746" priority="472">
      <formula>AND($L20&gt;0.08,$L20&lt;0.15)</formula>
    </cfRule>
  </conditionalFormatting>
  <conditionalFormatting sqref="J18">
    <cfRule type="expression" dxfId="745" priority="469">
      <formula>$L18&gt;0.15</formula>
    </cfRule>
    <cfRule type="expression" dxfId="744" priority="470">
      <formula>AND($L18&gt;0.08,$L18&lt;0.15)</formula>
    </cfRule>
  </conditionalFormatting>
  <conditionalFormatting sqref="D57:F57">
    <cfRule type="expression" dxfId="743" priority="465">
      <formula>$L21&gt;0.15</formula>
    </cfRule>
    <cfRule type="expression" dxfId="742" priority="466">
      <formula>AND($L21&gt;0.08,$L21&lt;0.15)</formula>
    </cfRule>
  </conditionalFormatting>
  <conditionalFormatting sqref="D57:F57">
    <cfRule type="expression" dxfId="741" priority="463">
      <formula>$L21&gt;0.15</formula>
    </cfRule>
    <cfRule type="expression" dxfId="740" priority="464">
      <formula>AND($L21&gt;0.08,$L21&lt;0.15)</formula>
    </cfRule>
  </conditionalFormatting>
  <conditionalFormatting sqref="G57:H57">
    <cfRule type="expression" dxfId="739" priority="461">
      <formula>$L21&gt;0.15</formula>
    </cfRule>
    <cfRule type="expression" dxfId="738" priority="462">
      <formula>AND($L21&gt;0.08,$L21&lt;0.15)</formula>
    </cfRule>
  </conditionalFormatting>
  <conditionalFormatting sqref="AA7:AA8">
    <cfRule type="expression" dxfId="737" priority="453">
      <formula>$L7&gt;0.15</formula>
    </cfRule>
    <cfRule type="expression" dxfId="736" priority="454">
      <formula>AND($L7&gt;0.08,$L7&lt;0.15)</formula>
    </cfRule>
  </conditionalFormatting>
  <conditionalFormatting sqref="AA7:AA8">
    <cfRule type="expression" dxfId="735" priority="451">
      <formula>$L7&gt;0.15</formula>
    </cfRule>
    <cfRule type="expression" dxfId="734" priority="452">
      <formula>AND($L7&gt;0.08,$L7&lt;0.15)</formula>
    </cfRule>
  </conditionalFormatting>
  <conditionalFormatting sqref="AA7:AA25">
    <cfRule type="expression" dxfId="733" priority="449">
      <formula>$L7&gt;0.15</formula>
    </cfRule>
    <cfRule type="expression" dxfId="732" priority="450">
      <formula>AND($L7&gt;0.08,$L7&lt;0.15)</formula>
    </cfRule>
  </conditionalFormatting>
  <conditionalFormatting sqref="AA9:AA12">
    <cfRule type="expression" dxfId="731" priority="447">
      <formula>$L9&gt;0.15</formula>
    </cfRule>
    <cfRule type="expression" dxfId="730" priority="448">
      <formula>AND($L9&gt;0.08,$L9&lt;0.15)</formula>
    </cfRule>
  </conditionalFormatting>
  <conditionalFormatting sqref="AA26:AA27">
    <cfRule type="expression" dxfId="729" priority="445">
      <formula>$L26&gt;0.15</formula>
    </cfRule>
    <cfRule type="expression" dxfId="728" priority="446">
      <formula>AND($L26&gt;0.08,$L26&lt;0.15)</formula>
    </cfRule>
  </conditionalFormatting>
  <conditionalFormatting sqref="AA26:AA27">
    <cfRule type="expression" dxfId="727" priority="443">
      <formula>$L26&gt;0.15</formula>
    </cfRule>
    <cfRule type="expression" dxfId="726" priority="444">
      <formula>AND($L26&gt;0.08,$L26&lt;0.15)</formula>
    </cfRule>
  </conditionalFormatting>
  <conditionalFormatting sqref="AA28:AA29">
    <cfRule type="expression" dxfId="725" priority="441">
      <formula>$L28&gt;0.15</formula>
    </cfRule>
    <cfRule type="expression" dxfId="724" priority="442">
      <formula>AND($L28&gt;0.08,$L28&lt;0.15)</formula>
    </cfRule>
  </conditionalFormatting>
  <conditionalFormatting sqref="AA28:AA29">
    <cfRule type="expression" dxfId="723" priority="439">
      <formula>$L28&gt;0.15</formula>
    </cfRule>
    <cfRule type="expression" dxfId="722" priority="440">
      <formula>AND($L28&gt;0.08,$L28&lt;0.15)</formula>
    </cfRule>
  </conditionalFormatting>
  <conditionalFormatting sqref="AA30 AA34:AA46">
    <cfRule type="expression" dxfId="721" priority="437">
      <formula>$L30&gt;0.15</formula>
    </cfRule>
    <cfRule type="expression" dxfId="720" priority="438">
      <formula>AND($L30&gt;0.08,$L30&lt;0.15)</formula>
    </cfRule>
  </conditionalFormatting>
  <conditionalFormatting sqref="AA30:AA33">
    <cfRule type="expression" dxfId="719" priority="435">
      <formula>$L30&gt;0.15</formula>
    </cfRule>
    <cfRule type="expression" dxfId="718" priority="436">
      <formula>AND($L30&gt;0.08,$L30&lt;0.15)</formula>
    </cfRule>
  </conditionalFormatting>
  <conditionalFormatting sqref="AB7:AB8">
    <cfRule type="expression" dxfId="717" priority="433">
      <formula>$L7&gt;0.15</formula>
    </cfRule>
    <cfRule type="expression" dxfId="716" priority="434">
      <formula>AND($L7&gt;0.08,$L7&lt;0.15)</formula>
    </cfRule>
  </conditionalFormatting>
  <conditionalFormatting sqref="AB7:AB8">
    <cfRule type="expression" dxfId="715" priority="431">
      <formula>$L7&gt;0.15</formula>
    </cfRule>
    <cfRule type="expression" dxfId="714" priority="432">
      <formula>AND($L7&gt;0.08,$L7&lt;0.15)</formula>
    </cfRule>
  </conditionalFormatting>
  <conditionalFormatting sqref="AC7">
    <cfRule type="expression" dxfId="713" priority="429">
      <formula>$L7&gt;0.15</formula>
    </cfRule>
    <cfRule type="expression" dxfId="712" priority="430">
      <formula>AND($L7&gt;0.08,$L7&lt;0.15)</formula>
    </cfRule>
  </conditionalFormatting>
  <conditionalFormatting sqref="AC7:AC8">
    <cfRule type="expression" dxfId="711" priority="427">
      <formula>$L7&gt;0.15</formula>
    </cfRule>
    <cfRule type="expression" dxfId="710" priority="428">
      <formula>AND($L7&gt;0.08,$L7&lt;0.15)</formula>
    </cfRule>
  </conditionalFormatting>
  <conditionalFormatting sqref="AB7:AB25">
    <cfRule type="expression" dxfId="709" priority="425">
      <formula>$L7&gt;0.15</formula>
    </cfRule>
    <cfRule type="expression" dxfId="708" priority="426">
      <formula>AND($L7&gt;0.08,$L7&lt;0.15)</formula>
    </cfRule>
  </conditionalFormatting>
  <conditionalFormatting sqref="AB9:AB12">
    <cfRule type="expression" dxfId="707" priority="423">
      <formula>$L9&gt;0.15</formula>
    </cfRule>
    <cfRule type="expression" dxfId="706" priority="424">
      <formula>AND($L9&gt;0.08,$L9&lt;0.15)</formula>
    </cfRule>
  </conditionalFormatting>
  <conditionalFormatting sqref="AC7:AC25">
    <cfRule type="expression" dxfId="705" priority="421">
      <formula>$L7&gt;0.15</formula>
    </cfRule>
    <cfRule type="expression" dxfId="704" priority="422">
      <formula>AND($L7&gt;0.08,$L7&lt;0.15)</formula>
    </cfRule>
  </conditionalFormatting>
  <conditionalFormatting sqref="AC9:AC12">
    <cfRule type="expression" dxfId="703" priority="419">
      <formula>$L9&gt;0.15</formula>
    </cfRule>
    <cfRule type="expression" dxfId="702" priority="420">
      <formula>AND($L9&gt;0.08,$L9&lt;0.15)</formula>
    </cfRule>
  </conditionalFormatting>
  <conditionalFormatting sqref="AB26:AB27">
    <cfRule type="expression" dxfId="701" priority="417">
      <formula>$L26&gt;0.15</formula>
    </cfRule>
    <cfRule type="expression" dxfId="700" priority="418">
      <formula>AND($L26&gt;0.08,$L26&lt;0.15)</formula>
    </cfRule>
  </conditionalFormatting>
  <conditionalFormatting sqref="AB26:AB27">
    <cfRule type="expression" dxfId="699" priority="415">
      <formula>$L26&gt;0.15</formula>
    </cfRule>
    <cfRule type="expression" dxfId="698" priority="416">
      <formula>AND($L26&gt;0.08,$L26&lt;0.15)</formula>
    </cfRule>
  </conditionalFormatting>
  <conditionalFormatting sqref="AC26">
    <cfRule type="expression" dxfId="697" priority="413">
      <formula>$L26&gt;0.15</formula>
    </cfRule>
    <cfRule type="expression" dxfId="696" priority="414">
      <formula>AND($L26&gt;0.08,$L26&lt;0.15)</formula>
    </cfRule>
  </conditionalFormatting>
  <conditionalFormatting sqref="AC26:AC27">
    <cfRule type="expression" dxfId="695" priority="411">
      <formula>$L26&gt;0.15</formula>
    </cfRule>
    <cfRule type="expression" dxfId="694" priority="412">
      <formula>AND($L26&gt;0.08,$L26&lt;0.15)</formula>
    </cfRule>
  </conditionalFormatting>
  <conditionalFormatting sqref="AB28:AB29">
    <cfRule type="expression" dxfId="693" priority="409">
      <formula>$L28&gt;0.15</formula>
    </cfRule>
    <cfRule type="expression" dxfId="692" priority="410">
      <formula>AND($L28&gt;0.08,$L28&lt;0.15)</formula>
    </cfRule>
  </conditionalFormatting>
  <conditionalFormatting sqref="AB28:AB29">
    <cfRule type="expression" dxfId="691" priority="407">
      <formula>$L28&gt;0.15</formula>
    </cfRule>
    <cfRule type="expression" dxfId="690" priority="408">
      <formula>AND($L28&gt;0.08,$L28&lt;0.15)</formula>
    </cfRule>
  </conditionalFormatting>
  <conditionalFormatting sqref="AC28">
    <cfRule type="expression" dxfId="689" priority="405">
      <formula>$L28&gt;0.15</formula>
    </cfRule>
    <cfRule type="expression" dxfId="688" priority="406">
      <formula>AND($L28&gt;0.08,$L28&lt;0.15)</formula>
    </cfRule>
  </conditionalFormatting>
  <conditionalFormatting sqref="AC28:AC29">
    <cfRule type="expression" dxfId="687" priority="403">
      <formula>$L28&gt;0.15</formula>
    </cfRule>
    <cfRule type="expression" dxfId="686" priority="404">
      <formula>AND($L28&gt;0.08,$L28&lt;0.15)</formula>
    </cfRule>
  </conditionalFormatting>
  <conditionalFormatting sqref="AB30 AB34:AB46">
    <cfRule type="expression" dxfId="685" priority="401">
      <formula>$L30&gt;0.15</formula>
    </cfRule>
    <cfRule type="expression" dxfId="684" priority="402">
      <formula>AND($L30&gt;0.08,$L30&lt;0.15)</formula>
    </cfRule>
  </conditionalFormatting>
  <conditionalFormatting sqref="AB30:AB33">
    <cfRule type="expression" dxfId="683" priority="399">
      <formula>$L30&gt;0.15</formula>
    </cfRule>
    <cfRule type="expression" dxfId="682" priority="400">
      <formula>AND($L30&gt;0.08,$L30&lt;0.15)</formula>
    </cfRule>
  </conditionalFormatting>
  <conditionalFormatting sqref="AC30 AC34:AC46">
    <cfRule type="expression" dxfId="681" priority="397">
      <formula>$L30&gt;0.15</formula>
    </cfRule>
    <cfRule type="expression" dxfId="680" priority="398">
      <formula>AND($L30&gt;0.08,$L30&lt;0.15)</formula>
    </cfRule>
  </conditionalFormatting>
  <conditionalFormatting sqref="AC30:AC33">
    <cfRule type="expression" dxfId="679" priority="395">
      <formula>$L30&gt;0.15</formula>
    </cfRule>
    <cfRule type="expression" dxfId="678" priority="396">
      <formula>AND($L30&gt;0.08,$L30&lt;0.15)</formula>
    </cfRule>
  </conditionalFormatting>
  <conditionalFormatting sqref="AD7:AD21">
    <cfRule type="expression" dxfId="677" priority="393">
      <formula>$L7&gt;0.15</formula>
    </cfRule>
    <cfRule type="expression" dxfId="676" priority="394">
      <formula>AND($L7&gt;0.08,$L7&lt;0.15)</formula>
    </cfRule>
  </conditionalFormatting>
  <conditionalFormatting sqref="AD7:AD8">
    <cfRule type="expression" dxfId="675" priority="391">
      <formula>$L7&gt;0.15</formula>
    </cfRule>
    <cfRule type="expression" dxfId="674" priority="392">
      <formula>AND($L7&gt;0.08,$L7&lt;0.15)</formula>
    </cfRule>
  </conditionalFormatting>
  <conditionalFormatting sqref="AD24:AD29">
    <cfRule type="expression" dxfId="673" priority="389">
      <formula>$L24&gt;0.15</formula>
    </cfRule>
    <cfRule type="expression" dxfId="672" priority="390">
      <formula>AND($L24&gt;0.08,$L24&lt;0.15)</formula>
    </cfRule>
  </conditionalFormatting>
  <conditionalFormatting sqref="AD22:AD23">
    <cfRule type="expression" dxfId="671" priority="387">
      <formula>$L22&gt;0.15</formula>
    </cfRule>
    <cfRule type="expression" dxfId="670" priority="388">
      <formula>AND($L22&gt;0.08,$L22&lt;0.15)</formula>
    </cfRule>
  </conditionalFormatting>
  <conditionalFormatting sqref="AD30:AD31">
    <cfRule type="expression" dxfId="669" priority="385">
      <formula>$L30&gt;0.15</formula>
    </cfRule>
    <cfRule type="expression" dxfId="668" priority="386">
      <formula>AND($L30&gt;0.08,$L30&lt;0.15)</formula>
    </cfRule>
  </conditionalFormatting>
  <conditionalFormatting sqref="AD34:AD46">
    <cfRule type="expression" dxfId="667" priority="383">
      <formula>$L34&gt;0.15</formula>
    </cfRule>
    <cfRule type="expression" dxfId="666" priority="384">
      <formula>AND($L34&gt;0.08,$L34&lt;0.15)</formula>
    </cfRule>
  </conditionalFormatting>
  <conditionalFormatting sqref="AD32:AD33">
    <cfRule type="expression" dxfId="665" priority="381">
      <formula>$L32&gt;0.15</formula>
    </cfRule>
    <cfRule type="expression" dxfId="664" priority="382">
      <formula>AND($L32&gt;0.08,$L32&lt;0.15)</formula>
    </cfRule>
  </conditionalFormatting>
  <conditionalFormatting sqref="J12">
    <cfRule type="expression" dxfId="663" priority="377">
      <formula>$L12&gt;0.15</formula>
    </cfRule>
    <cfRule type="expression" dxfId="662" priority="378">
      <formula>AND($L12&gt;0.08,$L12&lt;0.15)</formula>
    </cfRule>
  </conditionalFormatting>
  <conditionalFormatting sqref="AD16:AD17">
    <cfRule type="expression" dxfId="661" priority="373">
      <formula>$L16&gt;0.15</formula>
    </cfRule>
    <cfRule type="expression" dxfId="660" priority="374">
      <formula>AND($L16&gt;0.08,$L16&lt;0.15)</formula>
    </cfRule>
  </conditionalFormatting>
  <conditionalFormatting sqref="D21:F21">
    <cfRule type="expression" dxfId="659" priority="361">
      <formula>$L21&gt;0.15</formula>
    </cfRule>
    <cfRule type="expression" dxfId="658" priority="362">
      <formula>AND($L21&gt;0.08,$L21&lt;0.15)</formula>
    </cfRule>
  </conditionalFormatting>
  <conditionalFormatting sqref="D21:F21">
    <cfRule type="expression" dxfId="657" priority="359">
      <formula>$L21&gt;0.15</formula>
    </cfRule>
    <cfRule type="expression" dxfId="656" priority="360">
      <formula>AND($L21&gt;0.08,$L21&lt;0.15)</formula>
    </cfRule>
  </conditionalFormatting>
  <conditionalFormatting sqref="G21:H21">
    <cfRule type="expression" dxfId="655" priority="357">
      <formula>$L21&gt;0.15</formula>
    </cfRule>
    <cfRule type="expression" dxfId="654" priority="358">
      <formula>AND($L21&gt;0.08,$L21&lt;0.15)</formula>
    </cfRule>
  </conditionalFormatting>
  <conditionalFormatting sqref="D21:H21">
    <cfRule type="expression" dxfId="653" priority="355">
      <formula>$L21&gt;0.15</formula>
    </cfRule>
    <cfRule type="expression" dxfId="652" priority="356">
      <formula>AND($L21&gt;0.08,$L21&lt;0.15)</formula>
    </cfRule>
  </conditionalFormatting>
  <conditionalFormatting sqref="E22:H22">
    <cfRule type="expression" dxfId="651" priority="353">
      <formula>$L22&gt;0.15</formula>
    </cfRule>
    <cfRule type="expression" dxfId="650" priority="354">
      <formula>AND($L22&gt;0.08,$L22&lt;0.15)</formula>
    </cfRule>
  </conditionalFormatting>
  <conditionalFormatting sqref="D22">
    <cfRule type="expression" dxfId="649" priority="351">
      <formula>$L22&gt;0.15</formula>
    </cfRule>
    <cfRule type="expression" dxfId="648" priority="352">
      <formula>AND($L22&gt;0.08,$L22&lt;0.15)</formula>
    </cfRule>
  </conditionalFormatting>
  <conditionalFormatting sqref="D29:F29">
    <cfRule type="expression" dxfId="647" priority="331">
      <formula>$L29&gt;0.15</formula>
    </cfRule>
    <cfRule type="expression" dxfId="646" priority="332">
      <formula>AND($L29&gt;0.08,$L29&lt;0.15)</formula>
    </cfRule>
  </conditionalFormatting>
  <conditionalFormatting sqref="D29:F29">
    <cfRule type="expression" dxfId="645" priority="329">
      <formula>$L29&gt;0.15</formula>
    </cfRule>
    <cfRule type="expression" dxfId="644" priority="330">
      <formula>AND($L29&gt;0.08,$L29&lt;0.15)</formula>
    </cfRule>
  </conditionalFormatting>
  <conditionalFormatting sqref="G29:H29">
    <cfRule type="expression" dxfId="643" priority="327">
      <formula>$L29&gt;0.15</formula>
    </cfRule>
    <cfRule type="expression" dxfId="642" priority="328">
      <formula>AND($L29&gt;0.08,$L29&lt;0.15)</formula>
    </cfRule>
  </conditionalFormatting>
  <conditionalFormatting sqref="E29:H29">
    <cfRule type="expression" dxfId="641" priority="325">
      <formula>$L29&gt;0.15</formula>
    </cfRule>
    <cfRule type="expression" dxfId="640" priority="326">
      <formula>AND($L29&gt;0.08,$L29&lt;0.15)</formula>
    </cfRule>
  </conditionalFormatting>
  <conditionalFormatting sqref="D29">
    <cfRule type="expression" dxfId="639" priority="323">
      <formula>$L29&gt;0.15</formula>
    </cfRule>
    <cfRule type="expression" dxfId="638" priority="324">
      <formula>AND($L29&gt;0.08,$L29&lt;0.15)</formula>
    </cfRule>
  </conditionalFormatting>
  <conditionalFormatting sqref="D30:F30">
    <cfRule type="expression" dxfId="637" priority="321">
      <formula>$L30&gt;0.15</formula>
    </cfRule>
    <cfRule type="expression" dxfId="636" priority="322">
      <formula>AND($L30&gt;0.08,$L30&lt;0.15)</formula>
    </cfRule>
  </conditionalFormatting>
  <conditionalFormatting sqref="D30:F30">
    <cfRule type="expression" dxfId="635" priority="319">
      <formula>$L30&gt;0.15</formula>
    </cfRule>
    <cfRule type="expression" dxfId="634" priority="320">
      <formula>AND($L30&gt;0.08,$L30&lt;0.15)</formula>
    </cfRule>
  </conditionalFormatting>
  <conditionalFormatting sqref="G30:H30">
    <cfRule type="expression" dxfId="633" priority="317">
      <formula>$L30&gt;0.15</formula>
    </cfRule>
    <cfRule type="expression" dxfId="632" priority="318">
      <formula>AND($L30&gt;0.08,$L30&lt;0.15)</formula>
    </cfRule>
  </conditionalFormatting>
  <conditionalFormatting sqref="G30:H30">
    <cfRule type="expression" dxfId="631" priority="315">
      <formula>$L30&gt;0.15</formula>
    </cfRule>
    <cfRule type="expression" dxfId="630" priority="316">
      <formula>AND($L30&gt;0.08,$L30&lt;0.15)</formula>
    </cfRule>
  </conditionalFormatting>
  <conditionalFormatting sqref="D31:F31">
    <cfRule type="expression" dxfId="629" priority="313">
      <formula>$L31&gt;0.15</formula>
    </cfRule>
    <cfRule type="expression" dxfId="628" priority="314">
      <formula>AND($L31&gt;0.08,$L31&lt;0.15)</formula>
    </cfRule>
  </conditionalFormatting>
  <conditionalFormatting sqref="D31:F31">
    <cfRule type="expression" dxfId="627" priority="311">
      <formula>$L31&gt;0.15</formula>
    </cfRule>
    <cfRule type="expression" dxfId="626" priority="312">
      <formula>AND($L31&gt;0.08,$L31&lt;0.15)</formula>
    </cfRule>
  </conditionalFormatting>
  <conditionalFormatting sqref="G31:H31">
    <cfRule type="expression" dxfId="625" priority="309">
      <formula>$L31&gt;0.15</formula>
    </cfRule>
    <cfRule type="expression" dxfId="624" priority="310">
      <formula>AND($L31&gt;0.08,$L31&lt;0.15)</formula>
    </cfRule>
  </conditionalFormatting>
  <conditionalFormatting sqref="D31:H31">
    <cfRule type="expression" dxfId="623" priority="307">
      <formula>$L31&gt;0.15</formula>
    </cfRule>
    <cfRule type="expression" dxfId="622" priority="308">
      <formula>AND($L31&gt;0.08,$L31&lt;0.15)</formula>
    </cfRule>
  </conditionalFormatting>
  <conditionalFormatting sqref="D32:F32">
    <cfRule type="expression" dxfId="621" priority="305">
      <formula>$L32&gt;0.15</formula>
    </cfRule>
    <cfRule type="expression" dxfId="620" priority="306">
      <formula>AND($L32&gt;0.08,$L32&lt;0.15)</formula>
    </cfRule>
  </conditionalFormatting>
  <conditionalFormatting sqref="D32:F32">
    <cfRule type="expression" dxfId="619" priority="303">
      <formula>$L32&gt;0.15</formula>
    </cfRule>
    <cfRule type="expression" dxfId="618" priority="304">
      <formula>AND($L32&gt;0.08,$L32&lt;0.15)</formula>
    </cfRule>
  </conditionalFormatting>
  <conditionalFormatting sqref="G32:H32">
    <cfRule type="expression" dxfId="617" priority="301">
      <formula>$L32&gt;0.15</formula>
    </cfRule>
    <cfRule type="expression" dxfId="616" priority="302">
      <formula>AND($L32&gt;0.08,$L32&lt;0.15)</formula>
    </cfRule>
  </conditionalFormatting>
  <conditionalFormatting sqref="D32:H32">
    <cfRule type="expression" dxfId="615" priority="299">
      <formula>$L32&gt;0.15</formula>
    </cfRule>
    <cfRule type="expression" dxfId="614" priority="300">
      <formula>AND($L32&gt;0.08,$L32&lt;0.15)</formula>
    </cfRule>
  </conditionalFormatting>
  <conditionalFormatting sqref="D34:H34">
    <cfRule type="expression" dxfId="613" priority="297">
      <formula>$L34&gt;0.15</formula>
    </cfRule>
    <cfRule type="expression" dxfId="612" priority="298">
      <formula>AND($L34&gt;0.08,$L34&lt;0.15)</formula>
    </cfRule>
  </conditionalFormatting>
  <conditionalFormatting sqref="D37:H37">
    <cfRule type="expression" dxfId="611" priority="295">
      <formula>$L37&gt;0.15</formula>
    </cfRule>
    <cfRule type="expression" dxfId="610" priority="296">
      <formula>AND($L37&gt;0.08,$L37&lt;0.15)</formula>
    </cfRule>
  </conditionalFormatting>
  <conditionalFormatting sqref="D37:H37">
    <cfRule type="expression" dxfId="609" priority="293">
      <formula>$L37&gt;0.15</formula>
    </cfRule>
    <cfRule type="expression" dxfId="608" priority="294">
      <formula>AND($L37&gt;0.08,$L37&lt;0.15)</formula>
    </cfRule>
  </conditionalFormatting>
  <conditionalFormatting sqref="D33:F33">
    <cfRule type="expression" dxfId="607" priority="291">
      <formula>$L33&gt;0.15</formula>
    </cfRule>
    <cfRule type="expression" dxfId="606" priority="292">
      <formula>AND($L33&gt;0.08,$L33&lt;0.15)</formula>
    </cfRule>
  </conditionalFormatting>
  <conditionalFormatting sqref="D33:F33">
    <cfRule type="expression" dxfId="605" priority="289">
      <formula>$L33&gt;0.15</formula>
    </cfRule>
    <cfRule type="expression" dxfId="604" priority="290">
      <formula>AND($L33&gt;0.08,$L33&lt;0.15)</formula>
    </cfRule>
  </conditionalFormatting>
  <conditionalFormatting sqref="G33:H33">
    <cfRule type="expression" dxfId="603" priority="287">
      <formula>$L33&gt;0.15</formula>
    </cfRule>
    <cfRule type="expression" dxfId="602" priority="288">
      <formula>AND($L33&gt;0.08,$L33&lt;0.15)</formula>
    </cfRule>
  </conditionalFormatting>
  <conditionalFormatting sqref="D33:H33">
    <cfRule type="expression" dxfId="601" priority="285">
      <formula>$L33&gt;0.15</formula>
    </cfRule>
    <cfRule type="expression" dxfId="600" priority="286">
      <formula>AND($L33&gt;0.08,$L33&lt;0.15)</formula>
    </cfRule>
  </conditionalFormatting>
  <conditionalFormatting sqref="D35:H35">
    <cfRule type="expression" dxfId="599" priority="283">
      <formula>$L35&gt;0.15</formula>
    </cfRule>
    <cfRule type="expression" dxfId="598" priority="284">
      <formula>AND($L35&gt;0.08,$L35&lt;0.15)</formula>
    </cfRule>
  </conditionalFormatting>
  <conditionalFormatting sqref="D35:F35">
    <cfRule type="expression" dxfId="597" priority="281">
      <formula>$L34&gt;0.15</formula>
    </cfRule>
    <cfRule type="expression" dxfId="596" priority="282">
      <formula>AND($L34&gt;0.08,$L34&lt;0.15)</formula>
    </cfRule>
  </conditionalFormatting>
  <conditionalFormatting sqref="D31:F31">
    <cfRule type="expression" dxfId="595" priority="279">
      <formula>$L31&gt;0.15</formula>
    </cfRule>
    <cfRule type="expression" dxfId="594" priority="280">
      <formula>AND($L31&gt;0.08,$L31&lt;0.15)</formula>
    </cfRule>
  </conditionalFormatting>
  <conditionalFormatting sqref="D31:F31">
    <cfRule type="expression" dxfId="593" priority="277">
      <formula>$L31&gt;0.15</formula>
    </cfRule>
    <cfRule type="expression" dxfId="592" priority="278">
      <formula>AND($L31&gt;0.08,$L31&lt;0.15)</formula>
    </cfRule>
  </conditionalFormatting>
  <conditionalFormatting sqref="D31:F31">
    <cfRule type="expression" dxfId="591" priority="275">
      <formula>$L31&gt;0.15</formula>
    </cfRule>
    <cfRule type="expression" dxfId="590" priority="276">
      <formula>AND($L31&gt;0.08,$L31&lt;0.15)</formula>
    </cfRule>
  </conditionalFormatting>
  <conditionalFormatting sqref="D33:F33">
    <cfRule type="expression" dxfId="589" priority="273">
      <formula>$L33&gt;0.15</formula>
    </cfRule>
    <cfRule type="expression" dxfId="588" priority="274">
      <formula>AND($L33&gt;0.08,$L33&lt;0.15)</formula>
    </cfRule>
  </conditionalFormatting>
  <conditionalFormatting sqref="D36:F36">
    <cfRule type="expression" dxfId="587" priority="271">
      <formula>$L36&gt;0.15</formula>
    </cfRule>
    <cfRule type="expression" dxfId="586" priority="272">
      <formula>AND($L36&gt;0.08,$L36&lt;0.15)</formula>
    </cfRule>
  </conditionalFormatting>
  <conditionalFormatting sqref="D36:F36">
    <cfRule type="expression" dxfId="585" priority="269">
      <formula>$L36&gt;0.15</formula>
    </cfRule>
    <cfRule type="expression" dxfId="584" priority="270">
      <formula>AND($L36&gt;0.08,$L36&lt;0.15)</formula>
    </cfRule>
  </conditionalFormatting>
  <conditionalFormatting sqref="D32:F32">
    <cfRule type="expression" dxfId="583" priority="267">
      <formula>$L32&gt;0.15</formula>
    </cfRule>
    <cfRule type="expression" dxfId="582" priority="268">
      <formula>AND($L32&gt;0.08,$L32&lt;0.15)</formula>
    </cfRule>
  </conditionalFormatting>
  <conditionalFormatting sqref="D32:F32">
    <cfRule type="expression" dxfId="581" priority="265">
      <formula>$L32&gt;0.15</formula>
    </cfRule>
    <cfRule type="expression" dxfId="580" priority="266">
      <formula>AND($L32&gt;0.08,$L32&lt;0.15)</formula>
    </cfRule>
  </conditionalFormatting>
  <conditionalFormatting sqref="D32:F32">
    <cfRule type="expression" dxfId="579" priority="263">
      <formula>$L32&gt;0.15</formula>
    </cfRule>
    <cfRule type="expression" dxfId="578" priority="264">
      <formula>AND($L32&gt;0.08,$L32&lt;0.15)</formula>
    </cfRule>
  </conditionalFormatting>
  <conditionalFormatting sqref="D34:F34">
    <cfRule type="expression" dxfId="577" priority="261">
      <formula>$L34&gt;0.15</formula>
    </cfRule>
    <cfRule type="expression" dxfId="576" priority="262">
      <formula>AND($L34&gt;0.08,$L34&lt;0.15)</formula>
    </cfRule>
  </conditionalFormatting>
  <conditionalFormatting sqref="Q7:Q18 Q20:Q46">
    <cfRule type="expression" dxfId="575" priority="259">
      <formula>$L7&gt;0.15</formula>
    </cfRule>
    <cfRule type="expression" dxfId="574" priority="260">
      <formula>AND($L7&gt;0.08,$L7&lt;0.15)</formula>
    </cfRule>
  </conditionalFormatting>
  <conditionalFormatting sqref="Q7:Q15">
    <cfRule type="expression" dxfId="573" priority="257">
      <formula>$L7&gt;0.15</formula>
    </cfRule>
    <cfRule type="expression" dxfId="572" priority="258">
      <formula>AND($L7&gt;0.08,$L7&lt;0.15)</formula>
    </cfRule>
  </conditionalFormatting>
  <conditionalFormatting sqref="S7:S18 S20:S46">
    <cfRule type="expression" dxfId="571" priority="255">
      <formula>$L7&gt;0.15</formula>
    </cfRule>
    <cfRule type="expression" dxfId="570" priority="256">
      <formula>AND($L7&gt;0.08,$L7&lt;0.15)</formula>
    </cfRule>
  </conditionalFormatting>
  <conditionalFormatting sqref="S7:S15">
    <cfRule type="expression" dxfId="569" priority="253">
      <formula>$L7&gt;0.15</formula>
    </cfRule>
    <cfRule type="expression" dxfId="568" priority="254">
      <formula>AND($L7&gt;0.08,$L7&lt;0.15)</formula>
    </cfRule>
  </conditionalFormatting>
  <conditionalFormatting sqref="Y7:Y46">
    <cfRule type="expression" dxfId="567" priority="251">
      <formula>$L7&gt;0.15</formula>
    </cfRule>
    <cfRule type="expression" dxfId="566" priority="252">
      <formula>AND($L7&gt;0.08,$L7&lt;0.15)</formula>
    </cfRule>
  </conditionalFormatting>
  <conditionalFormatting sqref="Y7:Y15">
    <cfRule type="expression" dxfId="565" priority="249">
      <formula>$L7&gt;0.15</formula>
    </cfRule>
    <cfRule type="expression" dxfId="564" priority="250">
      <formula>AND($L7&gt;0.08,$L7&lt;0.15)</formula>
    </cfRule>
  </conditionalFormatting>
  <conditionalFormatting sqref="AA9:AA10">
    <cfRule type="expression" dxfId="563" priority="235">
      <formula>$L9&gt;0.15</formula>
    </cfRule>
    <cfRule type="expression" dxfId="562" priority="236">
      <formula>AND($L9&gt;0.08,$L9&lt;0.15)</formula>
    </cfRule>
  </conditionalFormatting>
  <conditionalFormatting sqref="AA9:AA10">
    <cfRule type="expression" dxfId="561" priority="233">
      <formula>$L9&gt;0.15</formula>
    </cfRule>
    <cfRule type="expression" dxfId="560" priority="234">
      <formula>AND($L9&gt;0.08,$L9&lt;0.15)</formula>
    </cfRule>
  </conditionalFormatting>
  <conditionalFormatting sqref="AD49:AD53">
    <cfRule type="expression" dxfId="559" priority="199">
      <formula>$L49&gt;0.15</formula>
    </cfRule>
    <cfRule type="expression" dxfId="558" priority="200">
      <formula>AND($L49&gt;0.08,$L49&lt;0.15)</formula>
    </cfRule>
  </conditionalFormatting>
  <conditionalFormatting sqref="P19 R19 T19:V19">
    <cfRule type="expression" dxfId="557" priority="149">
      <formula>$L19&gt;0.15</formula>
    </cfRule>
    <cfRule type="expression" dxfId="556" priority="150">
      <formula>AND($L19&gt;0.08,$L19&lt;0.15)</formula>
    </cfRule>
  </conditionalFormatting>
  <conditionalFormatting sqref="Q19">
    <cfRule type="expression" dxfId="555" priority="147">
      <formula>$L19&gt;0.15</formula>
    </cfRule>
    <cfRule type="expression" dxfId="554" priority="148">
      <formula>AND($L19&gt;0.08,$L19&lt;0.15)</formula>
    </cfRule>
  </conditionalFormatting>
  <conditionalFormatting sqref="S19">
    <cfRule type="expression" dxfId="553" priority="145">
      <formula>$L19&gt;0.15</formula>
    </cfRule>
    <cfRule type="expression" dxfId="552" priority="146">
      <formula>AND($L19&gt;0.08,$L19&lt;0.15)</formula>
    </cfRule>
  </conditionalFormatting>
  <conditionalFormatting sqref="I7:I14">
    <cfRule type="expression" dxfId="551" priority="143">
      <formula>$L7&gt;0.15</formula>
    </cfRule>
    <cfRule type="expression" dxfId="550" priority="144">
      <formula>AND($L7&gt;0.08,$L7&lt;0.15)</formula>
    </cfRule>
  </conditionalFormatting>
  <conditionalFormatting sqref="I15:I20">
    <cfRule type="expression" dxfId="549" priority="141">
      <formula>$L15&gt;0.15</formula>
    </cfRule>
    <cfRule type="expression" dxfId="548" priority="142">
      <formula>AND($L15&gt;0.08,$L15&lt;0.15)</formula>
    </cfRule>
  </conditionalFormatting>
  <conditionalFormatting sqref="I24:I29">
    <cfRule type="expression" dxfId="547" priority="139">
      <formula>$L24&gt;0.15</formula>
    </cfRule>
    <cfRule type="expression" dxfId="546" priority="140">
      <formula>AND($L24&gt;0.08,$L24&lt;0.15)</formula>
    </cfRule>
  </conditionalFormatting>
  <conditionalFormatting sqref="I60:I61">
    <cfRule type="expression" dxfId="545" priority="137">
      <formula>$L60&gt;0.15</formula>
    </cfRule>
    <cfRule type="expression" dxfId="544" priority="138">
      <formula>AND($L60&gt;0.08,$L60&lt;0.15)</formula>
    </cfRule>
  </conditionalFormatting>
  <conditionalFormatting sqref="I49:I59">
    <cfRule type="expression" dxfId="543" priority="135">
      <formula>$L49&gt;0.15</formula>
    </cfRule>
    <cfRule type="expression" dxfId="542" priority="136">
      <formula>AND($L49&gt;0.08,$L49&lt;0.15)</formula>
    </cfRule>
  </conditionalFormatting>
  <conditionalFormatting sqref="D7:F7">
    <cfRule type="expression" dxfId="541" priority="133">
      <formula>$L7&gt;0.15</formula>
    </cfRule>
    <cfRule type="expression" dxfId="540" priority="134">
      <formula>AND($L7&gt;0.08,$L7&lt;0.15)</formula>
    </cfRule>
  </conditionalFormatting>
  <conditionalFormatting sqref="D7:F7">
    <cfRule type="expression" dxfId="539" priority="131">
      <formula>$L7&gt;0.15</formula>
    </cfRule>
    <cfRule type="expression" dxfId="538" priority="132">
      <formula>AND($L7&gt;0.08,$L7&lt;0.15)</formula>
    </cfRule>
  </conditionalFormatting>
  <conditionalFormatting sqref="G7:H7">
    <cfRule type="expression" dxfId="537" priority="129">
      <formula>$L7&gt;0.15</formula>
    </cfRule>
    <cfRule type="expression" dxfId="536" priority="130">
      <formula>AND($L7&gt;0.08,$L7&lt;0.15)</formula>
    </cfRule>
  </conditionalFormatting>
  <conditionalFormatting sqref="E7:H7">
    <cfRule type="expression" dxfId="535" priority="127">
      <formula>$L7&gt;0.15</formula>
    </cfRule>
    <cfRule type="expression" dxfId="534" priority="128">
      <formula>AND($L7&gt;0.08,$L7&lt;0.15)</formula>
    </cfRule>
  </conditionalFormatting>
  <conditionalFormatting sqref="D7">
    <cfRule type="expression" dxfId="533" priority="125">
      <formula>$L7&gt;0.15</formula>
    </cfRule>
    <cfRule type="expression" dxfId="532" priority="126">
      <formula>AND($L7&gt;0.08,$L7&lt;0.15)</formula>
    </cfRule>
  </conditionalFormatting>
  <conditionalFormatting sqref="D8:F8">
    <cfRule type="expression" dxfId="531" priority="117">
      <formula>$L8&gt;0.15</formula>
    </cfRule>
    <cfRule type="expression" dxfId="530" priority="118">
      <formula>AND($L8&gt;0.08,$L8&lt;0.15)</formula>
    </cfRule>
  </conditionalFormatting>
  <conditionalFormatting sqref="D8:F8">
    <cfRule type="expression" dxfId="529" priority="115">
      <formula>$L8&gt;0.15</formula>
    </cfRule>
    <cfRule type="expression" dxfId="528" priority="116">
      <formula>AND($L8&gt;0.08,$L8&lt;0.15)</formula>
    </cfRule>
  </conditionalFormatting>
  <conditionalFormatting sqref="G8:H8">
    <cfRule type="expression" dxfId="527" priority="113">
      <formula>$L8&gt;0.15</formula>
    </cfRule>
    <cfRule type="expression" dxfId="526" priority="114">
      <formula>AND($L8&gt;0.08,$L8&lt;0.15)</formula>
    </cfRule>
  </conditionalFormatting>
  <conditionalFormatting sqref="G8:H8">
    <cfRule type="expression" dxfId="525" priority="119">
      <formula>$L8&gt;0.15</formula>
    </cfRule>
    <cfRule type="expression" dxfId="524" priority="120">
      <formula>AND($L8&gt;0.08,$L8&lt;0.15)</formula>
    </cfRule>
  </conditionalFormatting>
  <conditionalFormatting sqref="D8:F8">
    <cfRule type="expression" dxfId="523" priority="123">
      <formula>$L8&gt;0.15</formula>
    </cfRule>
    <cfRule type="expression" dxfId="522" priority="124">
      <formula>AND($L8&gt;0.08,$L8&lt;0.15)</formula>
    </cfRule>
  </conditionalFormatting>
  <conditionalFormatting sqref="D8:F8">
    <cfRule type="expression" dxfId="521" priority="121">
      <formula>$L8&gt;0.15</formula>
    </cfRule>
    <cfRule type="expression" dxfId="520" priority="122">
      <formula>AND($L8&gt;0.08,$L8&lt;0.15)</formula>
    </cfRule>
  </conditionalFormatting>
  <conditionalFormatting sqref="D9:F9">
    <cfRule type="expression" dxfId="519" priority="111">
      <formula>$L9&gt;0.15</formula>
    </cfRule>
    <cfRule type="expression" dxfId="518" priority="112">
      <formula>AND($L9&gt;0.08,$L9&lt;0.15)</formula>
    </cfRule>
  </conditionalFormatting>
  <conditionalFormatting sqref="D9:F9">
    <cfRule type="expression" dxfId="517" priority="109">
      <formula>$L9&gt;0.15</formula>
    </cfRule>
    <cfRule type="expression" dxfId="516" priority="110">
      <formula>AND($L9&gt;0.08,$L9&lt;0.15)</formula>
    </cfRule>
  </conditionalFormatting>
  <conditionalFormatting sqref="G9:H9">
    <cfRule type="expression" dxfId="515" priority="107">
      <formula>$L9&gt;0.15</formula>
    </cfRule>
    <cfRule type="expression" dxfId="514" priority="108">
      <formula>AND($L9&gt;0.08,$L9&lt;0.15)</formula>
    </cfRule>
  </conditionalFormatting>
  <conditionalFormatting sqref="D9:F9">
    <cfRule type="expression" dxfId="513" priority="105">
      <formula>$L9&gt;0.15</formula>
    </cfRule>
    <cfRule type="expression" dxfId="512" priority="106">
      <formula>AND($L9&gt;0.08,$L9&lt;0.15)</formula>
    </cfRule>
  </conditionalFormatting>
  <conditionalFormatting sqref="D9:F9">
    <cfRule type="expression" dxfId="511" priority="103">
      <formula>$L9&gt;0.15</formula>
    </cfRule>
    <cfRule type="expression" dxfId="510" priority="104">
      <formula>AND($L9&gt;0.08,$L9&lt;0.15)</formula>
    </cfRule>
  </conditionalFormatting>
  <conditionalFormatting sqref="G9:H9">
    <cfRule type="expression" dxfId="509" priority="101">
      <formula>$L9&gt;0.15</formula>
    </cfRule>
    <cfRule type="expression" dxfId="508" priority="102">
      <formula>AND($L9&gt;0.08,$L9&lt;0.15)</formula>
    </cfRule>
  </conditionalFormatting>
  <conditionalFormatting sqref="D10:H10">
    <cfRule type="expression" dxfId="507" priority="99">
      <formula>$L9&gt;0.15</formula>
    </cfRule>
    <cfRule type="expression" dxfId="506" priority="100">
      <formula>AND($L9&gt;0.08,$L9&lt;0.15)</formula>
    </cfRule>
  </conditionalFormatting>
  <conditionalFormatting sqref="D10:F10">
    <cfRule type="expression" dxfId="505" priority="97">
      <formula>$L10&gt;0.15</formula>
    </cfRule>
    <cfRule type="expression" dxfId="504" priority="98">
      <formula>AND($L10&gt;0.08,$L10&lt;0.15)</formula>
    </cfRule>
  </conditionalFormatting>
  <conditionalFormatting sqref="D10:F10">
    <cfRule type="expression" dxfId="503" priority="95">
      <formula>$L10&gt;0.15</formula>
    </cfRule>
    <cfRule type="expression" dxfId="502" priority="96">
      <formula>AND($L10&gt;0.08,$L10&lt;0.15)</formula>
    </cfRule>
  </conditionalFormatting>
  <conditionalFormatting sqref="D11:H11">
    <cfRule type="expression" dxfId="501" priority="93">
      <formula>$L10&gt;0.15</formula>
    </cfRule>
    <cfRule type="expression" dxfId="500" priority="94">
      <formula>AND($L10&gt;0.08,$L10&lt;0.15)</formula>
    </cfRule>
  </conditionalFormatting>
  <conditionalFormatting sqref="D11:F11">
    <cfRule type="expression" dxfId="499" priority="91">
      <formula>$L11&gt;0.15</formula>
    </cfRule>
    <cfRule type="expression" dxfId="498" priority="92">
      <formula>AND($L11&gt;0.08,$L11&lt;0.15)</formula>
    </cfRule>
  </conditionalFormatting>
  <conditionalFormatting sqref="D11:F11">
    <cfRule type="expression" dxfId="497" priority="89">
      <formula>$L11&gt;0.15</formula>
    </cfRule>
    <cfRule type="expression" dxfId="496" priority="90">
      <formula>AND($L11&gt;0.08,$L11&lt;0.15)</formula>
    </cfRule>
  </conditionalFormatting>
  <conditionalFormatting sqref="D12:H12">
    <cfRule type="expression" dxfId="495" priority="87">
      <formula>$L12&gt;0.15</formula>
    </cfRule>
    <cfRule type="expression" dxfId="494" priority="88">
      <formula>AND($L12&gt;0.08,$L12&lt;0.15)</formula>
    </cfRule>
  </conditionalFormatting>
  <conditionalFormatting sqref="D13:H13">
    <cfRule type="expression" dxfId="493" priority="85">
      <formula>$L13&gt;0.15</formula>
    </cfRule>
    <cfRule type="expression" dxfId="492" priority="86">
      <formula>AND($L13&gt;0.08,$L13&lt;0.15)</formula>
    </cfRule>
  </conditionalFormatting>
  <conditionalFormatting sqref="D14:H14">
    <cfRule type="expression" dxfId="491" priority="83">
      <formula>$L14&gt;0.15</formula>
    </cfRule>
    <cfRule type="expression" dxfId="490" priority="84">
      <formula>AND($L14&gt;0.08,$L14&lt;0.15)</formula>
    </cfRule>
  </conditionalFormatting>
  <conditionalFormatting sqref="D15:F15">
    <cfRule type="expression" dxfId="489" priority="81">
      <formula>$L15&gt;0.15</formula>
    </cfRule>
    <cfRule type="expression" dxfId="488" priority="82">
      <formula>AND($L15&gt;0.08,$L15&lt;0.15)</formula>
    </cfRule>
  </conditionalFormatting>
  <conditionalFormatting sqref="D15:F15">
    <cfRule type="expression" dxfId="487" priority="79">
      <formula>$L15&gt;0.15</formula>
    </cfRule>
    <cfRule type="expression" dxfId="486" priority="80">
      <formula>AND($L15&gt;0.08,$L15&lt;0.15)</formula>
    </cfRule>
  </conditionalFormatting>
  <conditionalFormatting sqref="G15:H15">
    <cfRule type="expression" dxfId="485" priority="77">
      <formula>$L15&gt;0.15</formula>
    </cfRule>
    <cfRule type="expression" dxfId="484" priority="78">
      <formula>AND($L15&gt;0.08,$L15&lt;0.15)</formula>
    </cfRule>
  </conditionalFormatting>
  <conditionalFormatting sqref="D15:H15">
    <cfRule type="expression" dxfId="483" priority="75">
      <formula>$L15&gt;0.15</formula>
    </cfRule>
    <cfRule type="expression" dxfId="482" priority="76">
      <formula>AND($L15&gt;0.08,$L15&lt;0.15)</formula>
    </cfRule>
  </conditionalFormatting>
  <conditionalFormatting sqref="D16:H16">
    <cfRule type="expression" dxfId="481" priority="73">
      <formula>$L16&gt;0.15</formula>
    </cfRule>
    <cfRule type="expression" dxfId="480" priority="74">
      <formula>AND($L16&gt;0.08,$L16&lt;0.15)</formula>
    </cfRule>
  </conditionalFormatting>
  <conditionalFormatting sqref="D16:H16">
    <cfRule type="expression" dxfId="479" priority="71">
      <formula>$L16&gt;0.15</formula>
    </cfRule>
    <cfRule type="expression" dxfId="478" priority="72">
      <formula>AND($L16&gt;0.08,$L16&lt;0.15)</formula>
    </cfRule>
  </conditionalFormatting>
  <conditionalFormatting sqref="D17:F17">
    <cfRule type="expression" dxfId="477" priority="63">
      <formula>$L17&gt;0.15</formula>
    </cfRule>
    <cfRule type="expression" dxfId="476" priority="64">
      <formula>AND($L17&gt;0.08,$L17&lt;0.15)</formula>
    </cfRule>
  </conditionalFormatting>
  <conditionalFormatting sqref="D17:F17">
    <cfRule type="expression" dxfId="475" priority="61">
      <formula>$L17&gt;0.15</formula>
    </cfRule>
    <cfRule type="expression" dxfId="474" priority="62">
      <formula>AND($L17&gt;0.08,$L17&lt;0.15)</formula>
    </cfRule>
  </conditionalFormatting>
  <conditionalFormatting sqref="G17:H17">
    <cfRule type="expression" dxfId="473" priority="59">
      <formula>$L17&gt;0.15</formula>
    </cfRule>
    <cfRule type="expression" dxfId="472" priority="60">
      <formula>AND($L17&gt;0.08,$L17&lt;0.15)</formula>
    </cfRule>
  </conditionalFormatting>
  <conditionalFormatting sqref="G17:H17">
    <cfRule type="expression" dxfId="471" priority="65">
      <formula>$L17&gt;0.15</formula>
    </cfRule>
    <cfRule type="expression" dxfId="470" priority="66">
      <formula>AND($L17&gt;0.08,$L17&lt;0.15)</formula>
    </cfRule>
  </conditionalFormatting>
  <conditionalFormatting sqref="D17:F17">
    <cfRule type="expression" dxfId="469" priority="69">
      <formula>$L17&gt;0.15</formula>
    </cfRule>
    <cfRule type="expression" dxfId="468" priority="70">
      <formula>AND($L17&gt;0.08,$L17&lt;0.15)</formula>
    </cfRule>
  </conditionalFormatting>
  <conditionalFormatting sqref="D17:F17">
    <cfRule type="expression" dxfId="467" priority="67">
      <formula>$L17&gt;0.15</formula>
    </cfRule>
    <cfRule type="expression" dxfId="466" priority="68">
      <formula>AND($L17&gt;0.08,$L17&lt;0.15)</formula>
    </cfRule>
  </conditionalFormatting>
  <conditionalFormatting sqref="D18:F18">
    <cfRule type="expression" dxfId="465" priority="57">
      <formula>$L18&gt;0.15</formula>
    </cfRule>
    <cfRule type="expression" dxfId="464" priority="58">
      <formula>AND($L18&gt;0.08,$L18&lt;0.15)</formula>
    </cfRule>
  </conditionalFormatting>
  <conditionalFormatting sqref="D18:F18">
    <cfRule type="expression" dxfId="463" priority="55">
      <formula>$L18&gt;0.15</formula>
    </cfRule>
    <cfRule type="expression" dxfId="462" priority="56">
      <formula>AND($L18&gt;0.08,$L18&lt;0.15)</formula>
    </cfRule>
  </conditionalFormatting>
  <conditionalFormatting sqref="G18:H18">
    <cfRule type="expression" dxfId="461" priority="53">
      <formula>$L18&gt;0.15</formula>
    </cfRule>
    <cfRule type="expression" dxfId="460" priority="54">
      <formula>AND($L18&gt;0.08,$L18&lt;0.15)</formula>
    </cfRule>
  </conditionalFormatting>
  <conditionalFormatting sqref="D18:H18">
    <cfRule type="expression" dxfId="459" priority="51">
      <formula>$L18&gt;0.15</formula>
    </cfRule>
    <cfRule type="expression" dxfId="458" priority="52">
      <formula>AND($L18&gt;0.08,$L18&lt;0.15)</formula>
    </cfRule>
  </conditionalFormatting>
  <conditionalFormatting sqref="D19:H19">
    <cfRule type="expression" dxfId="457" priority="49">
      <formula>$L19&gt;0.15</formula>
    </cfRule>
    <cfRule type="expression" dxfId="456" priority="50">
      <formula>AND($L19&gt;0.08,$L19&lt;0.15)</formula>
    </cfRule>
  </conditionalFormatting>
  <conditionalFormatting sqref="D19:H19">
    <cfRule type="expression" dxfId="455" priority="47">
      <formula>$L19&gt;0.15</formula>
    </cfRule>
    <cfRule type="expression" dxfId="454" priority="48">
      <formula>AND($L19&gt;0.08,$L19&lt;0.15)</formula>
    </cfRule>
  </conditionalFormatting>
  <conditionalFormatting sqref="D20:F20">
    <cfRule type="expression" dxfId="453" priority="45">
      <formula>$L20&gt;0.15</formula>
    </cfRule>
    <cfRule type="expression" dxfId="452" priority="46">
      <formula>AND($L20&gt;0.08,$L20&lt;0.15)</formula>
    </cfRule>
  </conditionalFormatting>
  <conditionalFormatting sqref="D20:F20">
    <cfRule type="expression" dxfId="451" priority="43">
      <formula>$L20&gt;0.15</formula>
    </cfRule>
    <cfRule type="expression" dxfId="450" priority="44">
      <formula>AND($L20&gt;0.08,$L20&lt;0.15)</formula>
    </cfRule>
  </conditionalFormatting>
  <conditionalFormatting sqref="G20:H20">
    <cfRule type="expression" dxfId="449" priority="41">
      <formula>$L20&gt;0.15</formula>
    </cfRule>
    <cfRule type="expression" dxfId="448" priority="42">
      <formula>AND($L20&gt;0.08,$L20&lt;0.15)</formula>
    </cfRule>
  </conditionalFormatting>
  <conditionalFormatting sqref="E20:H20">
    <cfRule type="expression" dxfId="447" priority="39">
      <formula>$L20&gt;0.15</formula>
    </cfRule>
    <cfRule type="expression" dxfId="446" priority="40">
      <formula>AND($L20&gt;0.08,$L20&lt;0.15)</formula>
    </cfRule>
  </conditionalFormatting>
  <conditionalFormatting sqref="D20">
    <cfRule type="expression" dxfId="445" priority="37">
      <formula>$L20&gt;0.15</formula>
    </cfRule>
    <cfRule type="expression" dxfId="444" priority="38">
      <formula>AND($L20&gt;0.08,$L20&lt;0.15)</formula>
    </cfRule>
  </conditionalFormatting>
  <conditionalFormatting sqref="D23:H23">
    <cfRule type="expression" dxfId="443" priority="35">
      <formula>$L23&gt;0.15</formula>
    </cfRule>
    <cfRule type="expression" dxfId="442" priority="36">
      <formula>AND($L23&gt;0.08,$L23&lt;0.15)</formula>
    </cfRule>
  </conditionalFormatting>
  <conditionalFormatting sqref="D23:H23">
    <cfRule type="expression" dxfId="441" priority="33">
      <formula>$L23&gt;0.15</formula>
    </cfRule>
    <cfRule type="expression" dxfId="440" priority="34">
      <formula>AND($L23&gt;0.08,$L23&lt;0.15)</formula>
    </cfRule>
  </conditionalFormatting>
  <conditionalFormatting sqref="D24:F24">
    <cfRule type="expression" dxfId="439" priority="31">
      <formula>$L24&gt;0.15</formula>
    </cfRule>
    <cfRule type="expression" dxfId="438" priority="32">
      <formula>AND($L24&gt;0.08,$L24&lt;0.15)</formula>
    </cfRule>
  </conditionalFormatting>
  <conditionalFormatting sqref="D24:F24">
    <cfRule type="expression" dxfId="437" priority="29">
      <formula>$L24&gt;0.15</formula>
    </cfRule>
    <cfRule type="expression" dxfId="436" priority="30">
      <formula>AND($L24&gt;0.08,$L24&lt;0.15)</formula>
    </cfRule>
  </conditionalFormatting>
  <conditionalFormatting sqref="G24:H24">
    <cfRule type="expression" dxfId="435" priority="27">
      <formula>$L24&gt;0.15</formula>
    </cfRule>
    <cfRule type="expression" dxfId="434" priority="28">
      <formula>AND($L24&gt;0.08,$L24&lt;0.15)</formula>
    </cfRule>
  </conditionalFormatting>
  <conditionalFormatting sqref="D24:H24">
    <cfRule type="expression" dxfId="433" priority="25">
      <formula>$L24&gt;0.15</formula>
    </cfRule>
    <cfRule type="expression" dxfId="432" priority="26">
      <formula>AND($L24&gt;0.08,$L24&lt;0.15)</formula>
    </cfRule>
  </conditionalFormatting>
  <conditionalFormatting sqref="D25:H25">
    <cfRule type="expression" dxfId="431" priority="23">
      <formula>$L24&gt;0.15</formula>
    </cfRule>
    <cfRule type="expression" dxfId="430" priority="24">
      <formula>AND($L24&gt;0.08,$L24&lt;0.15)</formula>
    </cfRule>
  </conditionalFormatting>
  <conditionalFormatting sqref="D25:F25">
    <cfRule type="expression" dxfId="429" priority="21">
      <formula>$L25&gt;0.15</formula>
    </cfRule>
    <cfRule type="expression" dxfId="428" priority="22">
      <formula>AND($L25&gt;0.08,$L25&lt;0.15)</formula>
    </cfRule>
  </conditionalFormatting>
  <conditionalFormatting sqref="D25:F25">
    <cfRule type="expression" dxfId="427" priority="19">
      <formula>$L25&gt;0.15</formula>
    </cfRule>
    <cfRule type="expression" dxfId="426" priority="20">
      <formula>AND($L25&gt;0.08,$L25&lt;0.15)</formula>
    </cfRule>
  </conditionalFormatting>
  <conditionalFormatting sqref="D26:F26">
    <cfRule type="expression" dxfId="425" priority="17">
      <formula>$L26&gt;0.15</formula>
    </cfRule>
    <cfRule type="expression" dxfId="424" priority="18">
      <formula>AND($L26&gt;0.08,$L26&lt;0.15)</formula>
    </cfRule>
  </conditionalFormatting>
  <conditionalFormatting sqref="D26:F26">
    <cfRule type="expression" dxfId="423" priority="15">
      <formula>$L26&gt;0.15</formula>
    </cfRule>
    <cfRule type="expression" dxfId="422" priority="16">
      <formula>AND($L26&gt;0.08,$L26&lt;0.15)</formula>
    </cfRule>
  </conditionalFormatting>
  <conditionalFormatting sqref="G26:H26">
    <cfRule type="expression" dxfId="421" priority="13">
      <formula>$L26&gt;0.15</formula>
    </cfRule>
    <cfRule type="expression" dxfId="420" priority="14">
      <formula>AND($L26&gt;0.08,$L26&lt;0.15)</formula>
    </cfRule>
  </conditionalFormatting>
  <conditionalFormatting sqref="E26:H26">
    <cfRule type="expression" dxfId="419" priority="11">
      <formula>$L26&gt;0.15</formula>
    </cfRule>
    <cfRule type="expression" dxfId="418" priority="12">
      <formula>AND($L26&gt;0.08,$L26&lt;0.15)</formula>
    </cfRule>
  </conditionalFormatting>
  <conditionalFormatting sqref="D26">
    <cfRule type="expression" dxfId="417" priority="9">
      <formula>$L26&gt;0.15</formula>
    </cfRule>
    <cfRule type="expression" dxfId="416" priority="10">
      <formula>AND($L26&gt;0.08,$L26&lt;0.15)</formula>
    </cfRule>
  </conditionalFormatting>
  <conditionalFormatting sqref="D27:H27">
    <cfRule type="expression" dxfId="415" priority="7">
      <formula>$L26&gt;0.15</formula>
    </cfRule>
    <cfRule type="expression" dxfId="414" priority="8">
      <formula>AND($L26&gt;0.08,$L26&lt;0.15)</formula>
    </cfRule>
  </conditionalFormatting>
  <conditionalFormatting sqref="D27:F27">
    <cfRule type="expression" dxfId="413" priority="5">
      <formula>$L27&gt;0.15</formula>
    </cfRule>
    <cfRule type="expression" dxfId="412" priority="6">
      <formula>AND($L27&gt;0.08,$L27&lt;0.15)</formula>
    </cfRule>
  </conditionalFormatting>
  <conditionalFormatting sqref="D27:F27">
    <cfRule type="expression" dxfId="411" priority="3">
      <formula>$L27&gt;0.15</formula>
    </cfRule>
    <cfRule type="expression" dxfId="410" priority="4">
      <formula>AND($L27&gt;0.08,$L27&lt;0.15)</formula>
    </cfRule>
  </conditionalFormatting>
  <conditionalFormatting sqref="D28:H28">
    <cfRule type="expression" dxfId="409" priority="1">
      <formula>$L28&gt;0.15</formula>
    </cfRule>
    <cfRule type="expression" dxfId="408" priority="2">
      <formula>AND($L28&gt;0.08,$L28&lt;0.15)</formula>
    </cfRule>
  </conditionalFormatting>
  <dataValidations count="3">
    <dataValidation allowBlank="1" showInputMessage="1" showErrorMessage="1" prompt="수식 계산_x000a_수치 입력 금지" sqref="K49:K63 K7:K46"/>
    <dataValidation type="whole" allowBlank="1" showInputMessage="1" showErrorMessage="1" errorTitle="입력값이 올바르지 않습니다." error="숫자만 쓰세요!" sqref="M49:Z63 M7:Z46">
      <formula1>0</formula1>
      <formula2>20000</formula2>
    </dataValidation>
    <dataValidation type="list" allowBlank="1" showInputMessage="1" showErrorMessage="1" sqref="AC49:AC63 AC30:AC46 AC7:AC25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1" max="55" man="1"/>
  </col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'Z:\검사일보\2020년 검사일보\검사일보 12월\[검사일보 12월 첫째주 (12.1~12.4).xlsx]데이터'!#REF!</xm:f>
          </x14:formula1>
          <xm:sqref>D7 D10:D11 D20 D25:D27</xm:sqref>
        </x14:dataValidation>
        <x14:dataValidation type="list" allowBlank="1" showInputMessage="1" showErrorMessage="1">
          <x14:formula1>
            <xm:f>데이터!$B$4:$B$17</xm:f>
          </x14:formula1>
          <xm:sqref>D49:D63 D29 D31:D46 D21 D18:D19 D23:D24 D15:D16</xm:sqref>
        </x14:dataValidation>
        <x14:dataValidation type="list" allowBlank="1" showInputMessage="1" showErrorMessage="1">
          <x14:formula1>
            <xm:f>데이터!$C$4:$C$11</xm:f>
          </x14:formula1>
          <xm:sqref>AE39:AE46 AE49:AE55 AE58:AE63 AE7:AE26 AE29:AE30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zoomScale="70" zoomScaleNormal="70" workbookViewId="0">
      <pane ySplit="6" topLeftCell="A7" activePane="bottomLeft" state="frozen"/>
      <selection activeCell="A4" sqref="A4:AC4"/>
      <selection pane="bottomLeft" activeCell="E26" sqref="E26"/>
    </sheetView>
  </sheetViews>
  <sheetFormatPr defaultRowHeight="17.2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10.125" style="39" customWidth="1"/>
    <col min="11" max="11" width="6.625" style="16" customWidth="1"/>
    <col min="12" max="12" width="7.875" style="17" customWidth="1"/>
    <col min="13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1" t="s">
        <v>229</v>
      </c>
      <c r="B1" s="52"/>
      <c r="C1" s="52"/>
      <c r="D1" s="52"/>
      <c r="E1" s="57" t="s">
        <v>0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8"/>
    </row>
    <row r="2" spans="1:32" s="1" customFormat="1" ht="13.5" customHeight="1" x14ac:dyDescent="0.3">
      <c r="A2" s="53"/>
      <c r="B2" s="54"/>
      <c r="C2" s="54"/>
      <c r="D2" s="54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60"/>
    </row>
    <row r="3" spans="1:32" s="1" customFormat="1" ht="13.5" customHeight="1" x14ac:dyDescent="0.3">
      <c r="A3" s="55"/>
      <c r="B3" s="56"/>
      <c r="C3" s="56"/>
      <c r="D3" s="56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2"/>
    </row>
    <row r="4" spans="1:32" s="1" customFormat="1" ht="9.9499999999999993" customHeight="1" thickBot="1" x14ac:dyDescent="0.3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5"/>
    </row>
    <row r="5" spans="1:32" s="2" customFormat="1" thickTop="1" x14ac:dyDescent="0.3">
      <c r="A5" s="45" t="s">
        <v>1</v>
      </c>
      <c r="B5" s="66" t="s">
        <v>46</v>
      </c>
      <c r="C5" s="66" t="str">
        <f>RIGHT($A$1,1)</f>
        <v>일</v>
      </c>
      <c r="D5" s="45" t="s">
        <v>2</v>
      </c>
      <c r="E5" s="45" t="s">
        <v>3</v>
      </c>
      <c r="F5" s="45" t="s">
        <v>4</v>
      </c>
      <c r="G5" s="45" t="s">
        <v>5</v>
      </c>
      <c r="H5" s="43" t="s">
        <v>6</v>
      </c>
      <c r="I5" s="45" t="s">
        <v>7</v>
      </c>
      <c r="J5" s="70" t="s">
        <v>8</v>
      </c>
      <c r="K5" s="45" t="s">
        <v>9</v>
      </c>
      <c r="L5" s="46" t="s">
        <v>10</v>
      </c>
      <c r="M5" s="48" t="s">
        <v>11</v>
      </c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 t="s">
        <v>12</v>
      </c>
      <c r="AB5" s="48"/>
      <c r="AC5" s="48"/>
      <c r="AD5" s="48" t="s">
        <v>13</v>
      </c>
      <c r="AE5" s="48" t="s">
        <v>14</v>
      </c>
      <c r="AF5" s="69" t="s">
        <v>15</v>
      </c>
    </row>
    <row r="6" spans="1:32" s="2" customFormat="1" ht="25.5" customHeight="1" thickBot="1" x14ac:dyDescent="0.35">
      <c r="A6" s="44"/>
      <c r="B6" s="67"/>
      <c r="C6" s="67"/>
      <c r="D6" s="44"/>
      <c r="E6" s="44"/>
      <c r="F6" s="44"/>
      <c r="G6" s="44"/>
      <c r="H6" s="44"/>
      <c r="I6" s="44"/>
      <c r="J6" s="71"/>
      <c r="K6" s="44"/>
      <c r="L6" s="47"/>
      <c r="M6" s="35" t="s">
        <v>16</v>
      </c>
      <c r="N6" s="35" t="s">
        <v>17</v>
      </c>
      <c r="O6" s="35" t="s">
        <v>18</v>
      </c>
      <c r="P6" s="35" t="s">
        <v>19</v>
      </c>
      <c r="Q6" s="35" t="s">
        <v>107</v>
      </c>
      <c r="R6" s="21" t="s">
        <v>47</v>
      </c>
      <c r="S6" s="21" t="s">
        <v>48</v>
      </c>
      <c r="T6" s="27" t="s">
        <v>108</v>
      </c>
      <c r="U6" s="21" t="s">
        <v>49</v>
      </c>
      <c r="V6" s="21" t="s">
        <v>50</v>
      </c>
      <c r="W6" s="3" t="s">
        <v>51</v>
      </c>
      <c r="X6" s="3" t="s">
        <v>42</v>
      </c>
      <c r="Y6" s="21" t="s">
        <v>109</v>
      </c>
      <c r="Z6" s="3" t="s">
        <v>43</v>
      </c>
      <c r="AA6" s="35" t="s">
        <v>21</v>
      </c>
      <c r="AB6" s="35" t="s">
        <v>22</v>
      </c>
      <c r="AC6" s="35" t="s">
        <v>23</v>
      </c>
      <c r="AD6" s="68"/>
      <c r="AE6" s="68"/>
      <c r="AF6" s="68"/>
    </row>
    <row r="7" spans="1:32" s="13" customFormat="1" ht="20.100000000000001" customHeight="1" thickTop="1" x14ac:dyDescent="0.3">
      <c r="A7" s="4">
        <v>1</v>
      </c>
      <c r="B7" s="5">
        <v>12</v>
      </c>
      <c r="C7" s="5">
        <v>11</v>
      </c>
      <c r="D7" s="12" t="s">
        <v>26</v>
      </c>
      <c r="E7" s="6" t="s">
        <v>93</v>
      </c>
      <c r="F7" s="6" t="s">
        <v>170</v>
      </c>
      <c r="G7" s="4" t="s">
        <v>84</v>
      </c>
      <c r="H7" s="4" t="s">
        <v>174</v>
      </c>
      <c r="I7" s="7">
        <f t="shared" ref="I7:I46" si="0">J7+K7</f>
        <v>708</v>
      </c>
      <c r="J7" s="36">
        <v>700</v>
      </c>
      <c r="K7" s="7">
        <f t="shared" ref="K7:K17" si="1">SUM(M7:Z7)</f>
        <v>8</v>
      </c>
      <c r="L7" s="9">
        <f t="shared" ref="L7:L46" si="2">K7/I7</f>
        <v>1.1299435028248588E-2</v>
      </c>
      <c r="M7" s="10"/>
      <c r="N7" s="10"/>
      <c r="O7" s="10"/>
      <c r="P7" s="10">
        <v>2</v>
      </c>
      <c r="Q7" s="10"/>
      <c r="R7" s="10"/>
      <c r="S7" s="10"/>
      <c r="T7" s="10">
        <v>6</v>
      </c>
      <c r="U7" s="10"/>
      <c r="V7" s="10"/>
      <c r="W7" s="10"/>
      <c r="X7" s="10"/>
      <c r="Y7" s="10"/>
      <c r="Z7" s="10"/>
      <c r="AA7" s="11">
        <v>20201211</v>
      </c>
      <c r="AB7" s="11">
        <v>2</v>
      </c>
      <c r="AC7" s="5" t="s">
        <v>220</v>
      </c>
      <c r="AD7" s="11" t="str">
        <f t="shared" ref="AD7:AD46" si="3">IF($AC7="A","하선동",IF($AC7="B","이형준",""))</f>
        <v>하선동</v>
      </c>
      <c r="AE7" s="12" t="s">
        <v>27</v>
      </c>
      <c r="AF7" s="12"/>
    </row>
    <row r="8" spans="1:32" s="13" customFormat="1" ht="20.100000000000001" customHeight="1" x14ac:dyDescent="0.3">
      <c r="A8" s="4">
        <v>2</v>
      </c>
      <c r="B8" s="5">
        <f>B7</f>
        <v>12</v>
      </c>
      <c r="C8" s="5">
        <f>C7</f>
        <v>11</v>
      </c>
      <c r="D8" s="12" t="s">
        <v>58</v>
      </c>
      <c r="E8" s="6" t="s">
        <v>59</v>
      </c>
      <c r="F8" s="6" t="s">
        <v>60</v>
      </c>
      <c r="G8" s="4" t="s">
        <v>61</v>
      </c>
      <c r="H8" s="4" t="s">
        <v>52</v>
      </c>
      <c r="I8" s="7">
        <f t="shared" si="0"/>
        <v>414</v>
      </c>
      <c r="J8" s="36">
        <v>410</v>
      </c>
      <c r="K8" s="7">
        <f t="shared" si="1"/>
        <v>4</v>
      </c>
      <c r="L8" s="9">
        <f t="shared" si="2"/>
        <v>9.6618357487922701E-3</v>
      </c>
      <c r="M8" s="10"/>
      <c r="N8" s="10"/>
      <c r="O8" s="10"/>
      <c r="P8" s="10"/>
      <c r="Q8" s="10"/>
      <c r="R8" s="10">
        <v>4</v>
      </c>
      <c r="S8" s="10"/>
      <c r="T8" s="10"/>
      <c r="U8" s="10"/>
      <c r="V8" s="10"/>
      <c r="W8" s="10"/>
      <c r="X8" s="10"/>
      <c r="Y8" s="10"/>
      <c r="Z8" s="10"/>
      <c r="AA8" s="11">
        <v>20201211</v>
      </c>
      <c r="AB8" s="11">
        <v>4</v>
      </c>
      <c r="AC8" s="5" t="s">
        <v>75</v>
      </c>
      <c r="AD8" s="11" t="str">
        <f t="shared" si="3"/>
        <v>하선동</v>
      </c>
      <c r="AE8" s="12" t="s">
        <v>27</v>
      </c>
      <c r="AF8" s="12"/>
    </row>
    <row r="9" spans="1:32" s="13" customFormat="1" ht="20.100000000000001" customHeight="1" x14ac:dyDescent="0.3">
      <c r="A9" s="4">
        <v>3</v>
      </c>
      <c r="B9" s="5">
        <f t="shared" ref="B9:C24" si="4">B8</f>
        <v>12</v>
      </c>
      <c r="C9" s="5">
        <f t="shared" si="4"/>
        <v>11</v>
      </c>
      <c r="D9" s="12" t="s">
        <v>58</v>
      </c>
      <c r="E9" s="6" t="s">
        <v>59</v>
      </c>
      <c r="F9" s="6" t="s">
        <v>60</v>
      </c>
      <c r="G9" s="4" t="s">
        <v>61</v>
      </c>
      <c r="H9" s="4" t="s">
        <v>52</v>
      </c>
      <c r="I9" s="7">
        <f t="shared" si="0"/>
        <v>2118</v>
      </c>
      <c r="J9" s="36">
        <v>2110</v>
      </c>
      <c r="K9" s="7">
        <f t="shared" si="1"/>
        <v>8</v>
      </c>
      <c r="L9" s="9">
        <f t="shared" si="2"/>
        <v>3.7771482530689331E-3</v>
      </c>
      <c r="M9" s="10"/>
      <c r="N9" s="10"/>
      <c r="O9" s="10"/>
      <c r="P9" s="10"/>
      <c r="Q9" s="10"/>
      <c r="R9" s="10">
        <v>8</v>
      </c>
      <c r="S9" s="10"/>
      <c r="T9" s="10"/>
      <c r="U9" s="10"/>
      <c r="V9" s="10"/>
      <c r="W9" s="10"/>
      <c r="X9" s="10"/>
      <c r="Y9" s="10"/>
      <c r="Z9" s="10"/>
      <c r="AA9" s="11">
        <v>20201211</v>
      </c>
      <c r="AB9" s="11">
        <v>4</v>
      </c>
      <c r="AC9" s="5" t="s">
        <v>76</v>
      </c>
      <c r="AD9" s="11" t="str">
        <f t="shared" si="3"/>
        <v>이형준</v>
      </c>
      <c r="AE9" s="12" t="s">
        <v>27</v>
      </c>
      <c r="AF9" s="12"/>
    </row>
    <row r="10" spans="1:32" s="13" customFormat="1" ht="20.100000000000001" customHeight="1" x14ac:dyDescent="0.3">
      <c r="A10" s="4">
        <v>4</v>
      </c>
      <c r="B10" s="5">
        <f t="shared" si="4"/>
        <v>12</v>
      </c>
      <c r="C10" s="5">
        <f t="shared" si="4"/>
        <v>11</v>
      </c>
      <c r="D10" s="12" t="s">
        <v>147</v>
      </c>
      <c r="E10" s="4" t="s">
        <v>145</v>
      </c>
      <c r="F10" s="4" t="s">
        <v>145</v>
      </c>
      <c r="G10" s="4" t="s">
        <v>221</v>
      </c>
      <c r="H10" s="4" t="s">
        <v>52</v>
      </c>
      <c r="I10" s="7">
        <f t="shared" si="0"/>
        <v>100894</v>
      </c>
      <c r="J10" s="36">
        <v>100890</v>
      </c>
      <c r="K10" s="7">
        <f t="shared" si="1"/>
        <v>4</v>
      </c>
      <c r="L10" s="9">
        <f t="shared" si="2"/>
        <v>3.9645568616567884E-5</v>
      </c>
      <c r="M10" s="10">
        <v>4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1">
        <v>20201211</v>
      </c>
      <c r="AB10" s="11">
        <v>3</v>
      </c>
      <c r="AC10" s="5" t="s">
        <v>76</v>
      </c>
      <c r="AD10" s="11" t="str">
        <f t="shared" si="3"/>
        <v>이형준</v>
      </c>
      <c r="AE10" s="12" t="s">
        <v>27</v>
      </c>
      <c r="AF10" s="12"/>
    </row>
    <row r="11" spans="1:32" s="13" customFormat="1" ht="20.100000000000001" customHeight="1" x14ac:dyDescent="0.3">
      <c r="A11" s="4">
        <v>5</v>
      </c>
      <c r="B11" s="5">
        <f t="shared" si="4"/>
        <v>12</v>
      </c>
      <c r="C11" s="5">
        <f t="shared" si="4"/>
        <v>11</v>
      </c>
      <c r="D11" s="12" t="s">
        <v>147</v>
      </c>
      <c r="E11" s="4" t="s">
        <v>145</v>
      </c>
      <c r="F11" s="4" t="s">
        <v>145</v>
      </c>
      <c r="G11" s="4" t="s">
        <v>221</v>
      </c>
      <c r="H11" s="4" t="s">
        <v>52</v>
      </c>
      <c r="I11" s="7">
        <f t="shared" si="0"/>
        <v>80001</v>
      </c>
      <c r="J11" s="36">
        <v>80000</v>
      </c>
      <c r="K11" s="7">
        <f t="shared" si="1"/>
        <v>1</v>
      </c>
      <c r="L11" s="9">
        <f t="shared" si="2"/>
        <v>1.24998437519531E-5</v>
      </c>
      <c r="M11" s="10">
        <v>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1">
        <v>20201211</v>
      </c>
      <c r="AB11" s="11">
        <v>3</v>
      </c>
      <c r="AC11" s="5" t="s">
        <v>75</v>
      </c>
      <c r="AD11" s="11" t="str">
        <f t="shared" si="3"/>
        <v>하선동</v>
      </c>
      <c r="AE11" s="12" t="s">
        <v>29</v>
      </c>
      <c r="AF11" s="12"/>
    </row>
    <row r="12" spans="1:32" s="13" customFormat="1" ht="20.100000000000001" customHeight="1" x14ac:dyDescent="0.3">
      <c r="A12" s="4">
        <v>6</v>
      </c>
      <c r="B12" s="5">
        <f t="shared" si="4"/>
        <v>12</v>
      </c>
      <c r="C12" s="5">
        <f t="shared" si="4"/>
        <v>11</v>
      </c>
      <c r="D12" s="12" t="s">
        <v>147</v>
      </c>
      <c r="E12" s="4" t="s">
        <v>145</v>
      </c>
      <c r="F12" s="4" t="s">
        <v>145</v>
      </c>
      <c r="G12" s="4" t="s">
        <v>221</v>
      </c>
      <c r="H12" s="4" t="s">
        <v>52</v>
      </c>
      <c r="I12" s="7">
        <f t="shared" si="0"/>
        <v>90003</v>
      </c>
      <c r="J12" s="36">
        <v>90000</v>
      </c>
      <c r="K12" s="7">
        <f t="shared" si="1"/>
        <v>3</v>
      </c>
      <c r="L12" s="9">
        <f t="shared" si="2"/>
        <v>3.3332222259258028E-5</v>
      </c>
      <c r="M12" s="10">
        <v>3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1">
        <v>20201211</v>
      </c>
      <c r="AB12" s="11">
        <v>3</v>
      </c>
      <c r="AC12" s="5" t="s">
        <v>76</v>
      </c>
      <c r="AD12" s="11" t="str">
        <f t="shared" si="3"/>
        <v>이형준</v>
      </c>
      <c r="AE12" s="12" t="s">
        <v>29</v>
      </c>
      <c r="AF12" s="12"/>
    </row>
    <row r="13" spans="1:32" s="13" customFormat="1" ht="20.100000000000001" customHeight="1" x14ac:dyDescent="0.3">
      <c r="A13" s="4">
        <v>7</v>
      </c>
      <c r="B13" s="5">
        <f t="shared" si="4"/>
        <v>12</v>
      </c>
      <c r="C13" s="5">
        <f t="shared" si="4"/>
        <v>11</v>
      </c>
      <c r="D13" s="12" t="s">
        <v>26</v>
      </c>
      <c r="E13" s="4" t="s">
        <v>79</v>
      </c>
      <c r="F13" s="4" t="s">
        <v>77</v>
      </c>
      <c r="G13" s="4" t="s">
        <v>54</v>
      </c>
      <c r="H13" s="4" t="s">
        <v>52</v>
      </c>
      <c r="I13" s="7">
        <f t="shared" si="0"/>
        <v>2440</v>
      </c>
      <c r="J13" s="36">
        <v>2440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>
        <v>20201211</v>
      </c>
      <c r="AB13" s="11">
        <v>6</v>
      </c>
      <c r="AC13" s="5" t="s">
        <v>76</v>
      </c>
      <c r="AD13" s="11" t="str">
        <f t="shared" si="3"/>
        <v>이형준</v>
      </c>
      <c r="AE13" s="12" t="s">
        <v>29</v>
      </c>
      <c r="AF13" s="12"/>
    </row>
    <row r="14" spans="1:32" s="13" customFormat="1" ht="20.100000000000001" customHeight="1" x14ac:dyDescent="0.3">
      <c r="A14" s="4">
        <v>8</v>
      </c>
      <c r="B14" s="5">
        <f t="shared" si="4"/>
        <v>12</v>
      </c>
      <c r="C14" s="5">
        <f t="shared" si="4"/>
        <v>11</v>
      </c>
      <c r="D14" s="12" t="s">
        <v>81</v>
      </c>
      <c r="E14" s="4" t="s">
        <v>93</v>
      </c>
      <c r="F14" s="4" t="s">
        <v>213</v>
      </c>
      <c r="G14" s="4" t="s">
        <v>222</v>
      </c>
      <c r="H14" s="4" t="s">
        <v>176</v>
      </c>
      <c r="I14" s="7">
        <f t="shared" si="0"/>
        <v>1285</v>
      </c>
      <c r="J14" s="36">
        <v>1242</v>
      </c>
      <c r="K14" s="7">
        <f t="shared" si="1"/>
        <v>43</v>
      </c>
      <c r="L14" s="9">
        <f t="shared" si="2"/>
        <v>3.3463035019455252E-2</v>
      </c>
      <c r="M14" s="10">
        <v>15</v>
      </c>
      <c r="N14" s="10"/>
      <c r="O14" s="10"/>
      <c r="P14" s="10">
        <v>2</v>
      </c>
      <c r="Q14" s="10"/>
      <c r="R14" s="10"/>
      <c r="S14" s="10"/>
      <c r="T14" s="10">
        <v>26</v>
      </c>
      <c r="U14" s="10"/>
      <c r="V14" s="10"/>
      <c r="W14" s="10"/>
      <c r="X14" s="10"/>
      <c r="Y14" s="10"/>
      <c r="Z14" s="10"/>
      <c r="AA14" s="11">
        <v>20201125</v>
      </c>
      <c r="AB14" s="11">
        <v>2</v>
      </c>
      <c r="AC14" s="5" t="s">
        <v>76</v>
      </c>
      <c r="AD14" s="11" t="str">
        <f t="shared" si="3"/>
        <v>이형준</v>
      </c>
      <c r="AE14" s="12" t="s">
        <v>29</v>
      </c>
      <c r="AF14" s="12"/>
    </row>
    <row r="15" spans="1:32" s="13" customFormat="1" ht="20.100000000000001" customHeight="1" x14ac:dyDescent="0.3">
      <c r="A15" s="4">
        <v>9</v>
      </c>
      <c r="B15" s="5">
        <f t="shared" si="4"/>
        <v>12</v>
      </c>
      <c r="C15" s="5">
        <f t="shared" si="4"/>
        <v>11</v>
      </c>
      <c r="D15" s="12" t="s">
        <v>58</v>
      </c>
      <c r="E15" s="4" t="s">
        <v>55</v>
      </c>
      <c r="F15" s="4" t="s">
        <v>223</v>
      </c>
      <c r="G15" s="4" t="s">
        <v>82</v>
      </c>
      <c r="H15" s="4" t="s">
        <v>52</v>
      </c>
      <c r="I15" s="7">
        <f t="shared" si="0"/>
        <v>921</v>
      </c>
      <c r="J15" s="36">
        <v>921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>
        <v>20201124</v>
      </c>
      <c r="AB15" s="11">
        <v>13</v>
      </c>
      <c r="AC15" s="5" t="s">
        <v>75</v>
      </c>
      <c r="AD15" s="11" t="str">
        <f t="shared" si="3"/>
        <v>하선동</v>
      </c>
      <c r="AE15" s="12" t="s">
        <v>33</v>
      </c>
      <c r="AF15" s="12"/>
    </row>
    <row r="16" spans="1:32" s="13" customFormat="1" ht="20.100000000000001" customHeight="1" x14ac:dyDescent="0.3">
      <c r="A16" s="4">
        <v>10</v>
      </c>
      <c r="B16" s="5">
        <f t="shared" si="4"/>
        <v>12</v>
      </c>
      <c r="C16" s="5">
        <f t="shared" si="4"/>
        <v>11</v>
      </c>
      <c r="D16" s="12" t="s">
        <v>58</v>
      </c>
      <c r="E16" s="4" t="s">
        <v>55</v>
      </c>
      <c r="F16" s="4" t="s">
        <v>224</v>
      </c>
      <c r="G16" s="4">
        <v>7301</v>
      </c>
      <c r="H16" s="4" t="s">
        <v>52</v>
      </c>
      <c r="I16" s="7">
        <f t="shared" si="0"/>
        <v>936</v>
      </c>
      <c r="J16" s="36">
        <v>936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1">
        <v>20201119</v>
      </c>
      <c r="AB16" s="11">
        <v>13</v>
      </c>
      <c r="AC16" s="5" t="s">
        <v>75</v>
      </c>
      <c r="AD16" s="11" t="str">
        <f t="shared" si="3"/>
        <v>하선동</v>
      </c>
      <c r="AE16" s="12" t="s">
        <v>33</v>
      </c>
      <c r="AF16" s="12"/>
    </row>
    <row r="17" spans="1:32" s="13" customFormat="1" ht="20.100000000000001" customHeight="1" x14ac:dyDescent="0.3">
      <c r="A17" s="4">
        <v>11</v>
      </c>
      <c r="B17" s="5">
        <f t="shared" si="4"/>
        <v>12</v>
      </c>
      <c r="C17" s="5">
        <f t="shared" si="4"/>
        <v>11</v>
      </c>
      <c r="D17" s="6" t="s">
        <v>58</v>
      </c>
      <c r="E17" s="4" t="s">
        <v>65</v>
      </c>
      <c r="F17" s="4" t="s">
        <v>68</v>
      </c>
      <c r="G17" s="4" t="s">
        <v>54</v>
      </c>
      <c r="H17" s="4" t="s">
        <v>52</v>
      </c>
      <c r="I17" s="7">
        <f t="shared" si="0"/>
        <v>5330</v>
      </c>
      <c r="J17" s="36">
        <v>5330</v>
      </c>
      <c r="K17" s="7">
        <f t="shared" si="1"/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1">
        <v>20201211</v>
      </c>
      <c r="AB17" s="11">
        <v>11</v>
      </c>
      <c r="AC17" s="5" t="s">
        <v>75</v>
      </c>
      <c r="AD17" s="11" t="str">
        <f t="shared" si="3"/>
        <v>하선동</v>
      </c>
      <c r="AE17" s="12" t="s">
        <v>35</v>
      </c>
      <c r="AF17" s="12"/>
    </row>
    <row r="18" spans="1:32" s="13" customFormat="1" ht="20.100000000000001" customHeight="1" x14ac:dyDescent="0.3">
      <c r="A18" s="4">
        <v>12</v>
      </c>
      <c r="B18" s="5">
        <f t="shared" si="4"/>
        <v>12</v>
      </c>
      <c r="C18" s="5">
        <f t="shared" si="4"/>
        <v>11</v>
      </c>
      <c r="D18" s="12" t="s">
        <v>26</v>
      </c>
      <c r="E18" s="4" t="s">
        <v>79</v>
      </c>
      <c r="F18" s="4" t="s">
        <v>77</v>
      </c>
      <c r="G18" s="4" t="s">
        <v>54</v>
      </c>
      <c r="H18" s="4" t="s">
        <v>52</v>
      </c>
      <c r="I18" s="7">
        <f t="shared" si="0"/>
        <v>2894</v>
      </c>
      <c r="J18" s="36">
        <v>2894</v>
      </c>
      <c r="K18" s="7">
        <f t="shared" ref="K18:K46" si="5">SUM(M18:Z18)</f>
        <v>0</v>
      </c>
      <c r="L18" s="9">
        <f t="shared" si="2"/>
        <v>0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1">
        <v>20201211</v>
      </c>
      <c r="AB18" s="11">
        <v>6</v>
      </c>
      <c r="AC18" s="5" t="s">
        <v>75</v>
      </c>
      <c r="AD18" s="11" t="str">
        <f t="shared" si="3"/>
        <v>하선동</v>
      </c>
      <c r="AE18" s="12" t="s">
        <v>35</v>
      </c>
      <c r="AF18" s="12"/>
    </row>
    <row r="19" spans="1:32" s="13" customFormat="1" ht="20.100000000000001" customHeight="1" x14ac:dyDescent="0.3">
      <c r="A19" s="4">
        <v>13</v>
      </c>
      <c r="B19" s="5">
        <f t="shared" si="4"/>
        <v>12</v>
      </c>
      <c r="C19" s="5">
        <f t="shared" si="4"/>
        <v>11</v>
      </c>
      <c r="D19" s="6" t="s">
        <v>26</v>
      </c>
      <c r="E19" s="4" t="s">
        <v>113</v>
      </c>
      <c r="F19" s="4" t="s">
        <v>114</v>
      </c>
      <c r="G19" s="4">
        <v>7301</v>
      </c>
      <c r="H19" s="4" t="s">
        <v>52</v>
      </c>
      <c r="I19" s="7">
        <f t="shared" si="0"/>
        <v>1950</v>
      </c>
      <c r="J19" s="36">
        <v>1950</v>
      </c>
      <c r="K19" s="7">
        <f t="shared" si="5"/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1">
        <v>20201211</v>
      </c>
      <c r="AB19" s="11">
        <v>13</v>
      </c>
      <c r="AC19" s="5" t="s">
        <v>75</v>
      </c>
      <c r="AD19" s="11" t="str">
        <f t="shared" si="3"/>
        <v>하선동</v>
      </c>
      <c r="AE19" s="12" t="s">
        <v>35</v>
      </c>
      <c r="AF19" s="12"/>
    </row>
    <row r="20" spans="1:32" s="13" customFormat="1" ht="20.100000000000001" customHeight="1" x14ac:dyDescent="0.3">
      <c r="A20" s="4">
        <v>14</v>
      </c>
      <c r="B20" s="5">
        <f t="shared" si="4"/>
        <v>12</v>
      </c>
      <c r="C20" s="5">
        <f t="shared" si="4"/>
        <v>11</v>
      </c>
      <c r="D20" s="12" t="s">
        <v>81</v>
      </c>
      <c r="E20" s="4" t="s">
        <v>93</v>
      </c>
      <c r="F20" s="4" t="s">
        <v>213</v>
      </c>
      <c r="G20" s="4" t="s">
        <v>222</v>
      </c>
      <c r="H20" s="4" t="s">
        <v>176</v>
      </c>
      <c r="I20" s="7">
        <f t="shared" si="0"/>
        <v>2418</v>
      </c>
      <c r="J20" s="36">
        <v>2350</v>
      </c>
      <c r="K20" s="7">
        <f t="shared" si="5"/>
        <v>68</v>
      </c>
      <c r="L20" s="9">
        <f t="shared" si="2"/>
        <v>2.8122415219189414E-2</v>
      </c>
      <c r="M20" s="10">
        <v>5</v>
      </c>
      <c r="N20" s="10"/>
      <c r="O20" s="10"/>
      <c r="P20" s="10">
        <v>2</v>
      </c>
      <c r="Q20" s="10"/>
      <c r="R20" s="10"/>
      <c r="S20" s="10"/>
      <c r="T20" s="10">
        <v>40</v>
      </c>
      <c r="U20" s="10"/>
      <c r="V20" s="10"/>
      <c r="W20" s="10"/>
      <c r="X20" s="10"/>
      <c r="Y20" s="10">
        <v>21</v>
      </c>
      <c r="Z20" s="10"/>
      <c r="AA20" s="11">
        <v>20201124</v>
      </c>
      <c r="AB20" s="11">
        <v>2</v>
      </c>
      <c r="AC20" s="5" t="s">
        <v>75</v>
      </c>
      <c r="AD20" s="11" t="str">
        <f t="shared" si="3"/>
        <v>하선동</v>
      </c>
      <c r="AE20" s="12" t="s">
        <v>35</v>
      </c>
      <c r="AF20" s="12"/>
    </row>
    <row r="21" spans="1:32" s="13" customFormat="1" ht="20.100000000000001" customHeight="1" x14ac:dyDescent="0.3">
      <c r="A21" s="4">
        <v>15</v>
      </c>
      <c r="B21" s="5">
        <f t="shared" si="4"/>
        <v>12</v>
      </c>
      <c r="C21" s="5">
        <f t="shared" si="4"/>
        <v>11</v>
      </c>
      <c r="D21" s="12" t="s">
        <v>26</v>
      </c>
      <c r="E21" s="6" t="s">
        <v>93</v>
      </c>
      <c r="F21" s="6" t="s">
        <v>170</v>
      </c>
      <c r="G21" s="4" t="s">
        <v>84</v>
      </c>
      <c r="H21" s="4" t="s">
        <v>174</v>
      </c>
      <c r="I21" s="7">
        <f t="shared" si="0"/>
        <v>925</v>
      </c>
      <c r="J21" s="36">
        <v>915</v>
      </c>
      <c r="K21" s="7">
        <f t="shared" si="5"/>
        <v>10</v>
      </c>
      <c r="L21" s="9">
        <f t="shared" si="2"/>
        <v>1.0810810810810811E-2</v>
      </c>
      <c r="M21" s="10">
        <v>3</v>
      </c>
      <c r="N21" s="10"/>
      <c r="O21" s="10"/>
      <c r="P21" s="10">
        <v>2</v>
      </c>
      <c r="Q21" s="10"/>
      <c r="R21" s="10"/>
      <c r="S21" s="10"/>
      <c r="T21" s="10">
        <v>5</v>
      </c>
      <c r="U21" s="10"/>
      <c r="V21" s="10"/>
      <c r="W21" s="10"/>
      <c r="X21" s="10"/>
      <c r="Y21" s="10"/>
      <c r="Z21" s="10"/>
      <c r="AA21" s="11">
        <v>20201211</v>
      </c>
      <c r="AB21" s="11">
        <v>2</v>
      </c>
      <c r="AC21" s="5" t="s">
        <v>75</v>
      </c>
      <c r="AD21" s="11" t="str">
        <f t="shared" si="3"/>
        <v>하선동</v>
      </c>
      <c r="AE21" s="12" t="s">
        <v>35</v>
      </c>
      <c r="AF21" s="12"/>
    </row>
    <row r="22" spans="1:32" s="13" customFormat="1" ht="20.100000000000001" customHeight="1" x14ac:dyDescent="0.3">
      <c r="A22" s="4">
        <v>16</v>
      </c>
      <c r="B22" s="5">
        <f t="shared" si="4"/>
        <v>12</v>
      </c>
      <c r="C22" s="5">
        <f t="shared" si="4"/>
        <v>11</v>
      </c>
      <c r="D22" s="12" t="s">
        <v>81</v>
      </c>
      <c r="E22" s="4" t="s">
        <v>93</v>
      </c>
      <c r="F22" s="4" t="s">
        <v>213</v>
      </c>
      <c r="G22" s="4" t="s">
        <v>222</v>
      </c>
      <c r="H22" s="4" t="s">
        <v>176</v>
      </c>
      <c r="I22" s="7">
        <f t="shared" si="0"/>
        <v>3303</v>
      </c>
      <c r="J22" s="36">
        <v>3230</v>
      </c>
      <c r="K22" s="7">
        <f t="shared" si="5"/>
        <v>73</v>
      </c>
      <c r="L22" s="9">
        <f t="shared" si="2"/>
        <v>2.2101120193763247E-2</v>
      </c>
      <c r="M22" s="10">
        <v>39</v>
      </c>
      <c r="N22" s="10"/>
      <c r="O22" s="10"/>
      <c r="P22" s="10"/>
      <c r="Q22" s="10"/>
      <c r="R22" s="10">
        <v>5</v>
      </c>
      <c r="S22" s="10"/>
      <c r="T22" s="10">
        <v>29</v>
      </c>
      <c r="U22" s="10"/>
      <c r="V22" s="10"/>
      <c r="W22" s="10"/>
      <c r="X22" s="10"/>
      <c r="Y22" s="10"/>
      <c r="Z22" s="10"/>
      <c r="AA22" s="11">
        <v>20201125</v>
      </c>
      <c r="AB22" s="11">
        <v>2</v>
      </c>
      <c r="AC22" s="5" t="s">
        <v>75</v>
      </c>
      <c r="AD22" s="11" t="str">
        <f t="shared" si="3"/>
        <v>하선동</v>
      </c>
      <c r="AE22" s="12" t="s">
        <v>37</v>
      </c>
      <c r="AF22" s="12"/>
    </row>
    <row r="23" spans="1:32" s="13" customFormat="1" ht="20.100000000000001" customHeight="1" x14ac:dyDescent="0.3">
      <c r="A23" s="4">
        <v>17</v>
      </c>
      <c r="B23" s="5">
        <f t="shared" si="4"/>
        <v>12</v>
      </c>
      <c r="C23" s="5">
        <f t="shared" si="4"/>
        <v>11</v>
      </c>
      <c r="D23" s="12" t="s">
        <v>147</v>
      </c>
      <c r="E23" s="4" t="s">
        <v>145</v>
      </c>
      <c r="F23" s="4" t="s">
        <v>145</v>
      </c>
      <c r="G23" s="4" t="s">
        <v>221</v>
      </c>
      <c r="H23" s="4" t="s">
        <v>52</v>
      </c>
      <c r="I23" s="7">
        <f t="shared" si="0"/>
        <v>160267</v>
      </c>
      <c r="J23" s="37">
        <v>160250</v>
      </c>
      <c r="K23" s="7">
        <f t="shared" si="5"/>
        <v>17</v>
      </c>
      <c r="L23" s="9">
        <f t="shared" si="2"/>
        <v>1.0607299069677476E-4</v>
      </c>
      <c r="M23" s="10">
        <v>16</v>
      </c>
      <c r="N23" s="10"/>
      <c r="O23" s="10"/>
      <c r="P23" s="10"/>
      <c r="Q23" s="10"/>
      <c r="R23" s="10"/>
      <c r="S23" s="10"/>
      <c r="T23" s="10"/>
      <c r="U23" s="10"/>
      <c r="V23" s="10"/>
      <c r="W23" s="10">
        <v>1</v>
      </c>
      <c r="X23" s="10"/>
      <c r="Y23" s="10"/>
      <c r="Z23" s="10"/>
      <c r="AA23" s="11">
        <v>20201211</v>
      </c>
      <c r="AB23" s="11">
        <v>3</v>
      </c>
      <c r="AC23" s="5" t="s">
        <v>75</v>
      </c>
      <c r="AD23" s="11" t="str">
        <f t="shared" si="3"/>
        <v>하선동</v>
      </c>
      <c r="AE23" s="12" t="s">
        <v>97</v>
      </c>
      <c r="AF23" s="12"/>
    </row>
    <row r="24" spans="1:32" s="13" customFormat="1" ht="20.100000000000001" customHeight="1" x14ac:dyDescent="0.3">
      <c r="A24" s="4">
        <v>18</v>
      </c>
      <c r="B24" s="5">
        <f t="shared" si="4"/>
        <v>12</v>
      </c>
      <c r="C24" s="5">
        <f t="shared" si="4"/>
        <v>11</v>
      </c>
      <c r="D24" s="12"/>
      <c r="E24" s="4"/>
      <c r="F24" s="4"/>
      <c r="G24" s="4"/>
      <c r="H24" s="4"/>
      <c r="I24" s="7">
        <f t="shared" si="0"/>
        <v>0</v>
      </c>
      <c r="J24" s="36"/>
      <c r="K24" s="7">
        <f t="shared" si="5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B24" s="11"/>
      <c r="AC24" s="5"/>
      <c r="AD24" s="11" t="str">
        <f t="shared" si="3"/>
        <v/>
      </c>
      <c r="AE24" s="12"/>
      <c r="AF24" s="12"/>
    </row>
    <row r="25" spans="1:32" s="13" customFormat="1" ht="20.100000000000001" customHeight="1" x14ac:dyDescent="0.3">
      <c r="A25" s="4">
        <v>19</v>
      </c>
      <c r="B25" s="5">
        <f t="shared" ref="B25:C40" si="6">B24</f>
        <v>12</v>
      </c>
      <c r="C25" s="5">
        <f t="shared" si="6"/>
        <v>11</v>
      </c>
      <c r="D25" s="12"/>
      <c r="E25" s="4"/>
      <c r="F25" s="4"/>
      <c r="G25" s="4"/>
      <c r="H25" s="4"/>
      <c r="I25" s="7">
        <f t="shared" si="0"/>
        <v>0</v>
      </c>
      <c r="J25" s="36"/>
      <c r="K25" s="7">
        <f t="shared" si="5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1"/>
      <c r="AB25" s="11"/>
      <c r="AC25" s="5"/>
      <c r="AD25" s="11" t="str">
        <f t="shared" si="3"/>
        <v/>
      </c>
      <c r="AE25" s="12"/>
      <c r="AF25" s="12"/>
    </row>
    <row r="26" spans="1:32" s="13" customFormat="1" ht="20.100000000000001" customHeight="1" x14ac:dyDescent="0.3">
      <c r="A26" s="4">
        <v>20</v>
      </c>
      <c r="B26" s="5">
        <f t="shared" si="6"/>
        <v>12</v>
      </c>
      <c r="C26" s="5">
        <f t="shared" si="6"/>
        <v>11</v>
      </c>
      <c r="D26" s="12"/>
      <c r="E26" s="6"/>
      <c r="F26" s="6"/>
      <c r="G26" s="4"/>
      <c r="H26" s="4"/>
      <c r="I26" s="7">
        <f t="shared" si="0"/>
        <v>0</v>
      </c>
      <c r="J26" s="36"/>
      <c r="K26" s="7">
        <f t="shared" si="5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1"/>
      <c r="AB26" s="11"/>
      <c r="AC26" s="11"/>
      <c r="AD26" s="11" t="str">
        <f t="shared" si="3"/>
        <v/>
      </c>
      <c r="AE26" s="12"/>
      <c r="AF26" s="12"/>
    </row>
    <row r="27" spans="1:32" s="13" customFormat="1" ht="20.100000000000001" customHeight="1" x14ac:dyDescent="0.3">
      <c r="A27" s="4">
        <v>21</v>
      </c>
      <c r="B27" s="5">
        <f t="shared" si="6"/>
        <v>12</v>
      </c>
      <c r="C27" s="5">
        <f t="shared" si="6"/>
        <v>11</v>
      </c>
      <c r="D27" s="12"/>
      <c r="E27" s="4"/>
      <c r="F27" s="4"/>
      <c r="G27" s="33"/>
      <c r="H27" s="33"/>
      <c r="I27" s="7">
        <f t="shared" si="0"/>
        <v>0</v>
      </c>
      <c r="J27" s="36"/>
      <c r="K27" s="7">
        <f t="shared" si="5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1"/>
      <c r="AB27" s="11"/>
      <c r="AC27" s="11"/>
      <c r="AD27" s="11" t="str">
        <f t="shared" si="3"/>
        <v/>
      </c>
      <c r="AE27" s="12"/>
      <c r="AF27" s="12"/>
    </row>
    <row r="28" spans="1:32" s="13" customFormat="1" ht="20.100000000000001" customHeight="1" x14ac:dyDescent="0.3">
      <c r="A28" s="4">
        <v>22</v>
      </c>
      <c r="B28" s="5">
        <f t="shared" si="6"/>
        <v>12</v>
      </c>
      <c r="C28" s="5">
        <f t="shared" si="6"/>
        <v>11</v>
      </c>
      <c r="D28" s="12"/>
      <c r="E28" s="4"/>
      <c r="F28" s="4"/>
      <c r="G28" s="4"/>
      <c r="H28" s="4"/>
      <c r="I28" s="7">
        <f t="shared" si="0"/>
        <v>0</v>
      </c>
      <c r="J28" s="36"/>
      <c r="K28" s="7">
        <f t="shared" si="5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1"/>
      <c r="AB28" s="11"/>
      <c r="AC28" s="11"/>
      <c r="AD28" s="11" t="str">
        <f t="shared" si="3"/>
        <v/>
      </c>
      <c r="AE28" s="12"/>
      <c r="AF28" s="12"/>
    </row>
    <row r="29" spans="1:32" s="13" customFormat="1" ht="20.100000000000001" customHeight="1" x14ac:dyDescent="0.3">
      <c r="A29" s="4">
        <v>23</v>
      </c>
      <c r="B29" s="5">
        <f t="shared" si="6"/>
        <v>12</v>
      </c>
      <c r="C29" s="5">
        <f t="shared" si="6"/>
        <v>11</v>
      </c>
      <c r="D29" s="12"/>
      <c r="E29" s="6"/>
      <c r="F29" s="6"/>
      <c r="G29" s="4"/>
      <c r="H29" s="4"/>
      <c r="I29" s="7">
        <f t="shared" si="0"/>
        <v>0</v>
      </c>
      <c r="J29" s="36"/>
      <c r="K29" s="7">
        <f t="shared" si="5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/>
      <c r="AB29" s="11"/>
      <c r="AC29" s="11"/>
      <c r="AD29" s="11" t="str">
        <f t="shared" si="3"/>
        <v/>
      </c>
      <c r="AE29" s="12"/>
      <c r="AF29" s="12"/>
    </row>
    <row r="30" spans="1:32" s="13" customFormat="1" ht="20.100000000000001" customHeight="1" x14ac:dyDescent="0.3">
      <c r="A30" s="4">
        <v>24</v>
      </c>
      <c r="B30" s="5">
        <f t="shared" si="6"/>
        <v>12</v>
      </c>
      <c r="C30" s="5">
        <f t="shared" si="6"/>
        <v>11</v>
      </c>
      <c r="D30" s="12"/>
      <c r="E30" s="6"/>
      <c r="F30" s="6"/>
      <c r="G30" s="4"/>
      <c r="H30" s="4"/>
      <c r="I30" s="7">
        <f t="shared" si="0"/>
        <v>0</v>
      </c>
      <c r="J30" s="36"/>
      <c r="K30" s="7">
        <f t="shared" si="5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1"/>
      <c r="AB30" s="11"/>
      <c r="AC30" s="5"/>
      <c r="AD30" s="11" t="str">
        <f t="shared" si="3"/>
        <v/>
      </c>
      <c r="AE30" s="12"/>
      <c r="AF30" s="12"/>
    </row>
    <row r="31" spans="1:32" s="13" customFormat="1" ht="20.100000000000001" customHeight="1" x14ac:dyDescent="0.3">
      <c r="A31" s="4">
        <v>25</v>
      </c>
      <c r="B31" s="5">
        <f t="shared" si="6"/>
        <v>12</v>
      </c>
      <c r="C31" s="5">
        <f t="shared" si="6"/>
        <v>11</v>
      </c>
      <c r="D31" s="12"/>
      <c r="E31" s="4"/>
      <c r="F31" s="4"/>
      <c r="G31" s="4"/>
      <c r="H31" s="4"/>
      <c r="I31" s="7">
        <f t="shared" si="0"/>
        <v>0</v>
      </c>
      <c r="J31" s="36"/>
      <c r="K31" s="7">
        <f t="shared" si="5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1"/>
      <c r="AB31" s="11"/>
      <c r="AC31" s="5"/>
      <c r="AD31" s="11" t="str">
        <f t="shared" si="3"/>
        <v/>
      </c>
      <c r="AE31" s="12"/>
      <c r="AF31" s="12"/>
    </row>
    <row r="32" spans="1:32" s="13" customFormat="1" ht="20.100000000000001" customHeight="1" x14ac:dyDescent="0.3">
      <c r="A32" s="4">
        <v>26</v>
      </c>
      <c r="B32" s="5">
        <f t="shared" si="6"/>
        <v>12</v>
      </c>
      <c r="C32" s="5">
        <f t="shared" si="6"/>
        <v>11</v>
      </c>
      <c r="D32" s="12"/>
      <c r="E32" s="4"/>
      <c r="F32" s="4"/>
      <c r="G32" s="4"/>
      <c r="H32" s="4"/>
      <c r="I32" s="7">
        <f t="shared" si="0"/>
        <v>0</v>
      </c>
      <c r="J32" s="36"/>
      <c r="K32" s="7">
        <f t="shared" si="5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1"/>
      <c r="AB32" s="11"/>
      <c r="AC32" s="5"/>
      <c r="AD32" s="11" t="str">
        <f t="shared" si="3"/>
        <v/>
      </c>
      <c r="AE32" s="12"/>
      <c r="AF32" s="12"/>
    </row>
    <row r="33" spans="1:32" s="13" customFormat="1" ht="20.100000000000001" customHeight="1" x14ac:dyDescent="0.3">
      <c r="A33" s="4">
        <v>27</v>
      </c>
      <c r="B33" s="5">
        <f t="shared" si="6"/>
        <v>12</v>
      </c>
      <c r="C33" s="5">
        <f t="shared" si="6"/>
        <v>11</v>
      </c>
      <c r="D33" s="12"/>
      <c r="E33" s="6"/>
      <c r="F33" s="6"/>
      <c r="G33" s="4"/>
      <c r="H33" s="4"/>
      <c r="I33" s="7">
        <f t="shared" si="0"/>
        <v>0</v>
      </c>
      <c r="J33" s="36"/>
      <c r="K33" s="7">
        <f t="shared" si="5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1"/>
      <c r="AB33" s="11"/>
      <c r="AC33" s="5"/>
      <c r="AD33" s="11" t="str">
        <f t="shared" si="3"/>
        <v/>
      </c>
      <c r="AE33" s="12"/>
      <c r="AF33" s="12"/>
    </row>
    <row r="34" spans="1:32" s="13" customFormat="1" ht="20.100000000000001" customHeight="1" x14ac:dyDescent="0.3">
      <c r="A34" s="4">
        <v>28</v>
      </c>
      <c r="B34" s="5">
        <f t="shared" si="6"/>
        <v>12</v>
      </c>
      <c r="C34" s="5">
        <f t="shared" si="6"/>
        <v>11</v>
      </c>
      <c r="D34" s="12"/>
      <c r="E34" s="6"/>
      <c r="F34" s="6"/>
      <c r="G34" s="4"/>
      <c r="H34" s="4"/>
      <c r="I34" s="7">
        <f t="shared" si="0"/>
        <v>0</v>
      </c>
      <c r="J34" s="36"/>
      <c r="K34" s="7">
        <f t="shared" si="5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  <c r="AB34" s="11"/>
      <c r="AC34" s="5"/>
      <c r="AD34" s="11" t="str">
        <f t="shared" si="3"/>
        <v/>
      </c>
      <c r="AE34" s="12"/>
      <c r="AF34" s="12"/>
    </row>
    <row r="35" spans="1:32" s="13" customFormat="1" ht="20.100000000000001" customHeight="1" x14ac:dyDescent="0.3">
      <c r="A35" s="4">
        <v>29</v>
      </c>
      <c r="B35" s="5">
        <f t="shared" si="6"/>
        <v>12</v>
      </c>
      <c r="C35" s="5">
        <f t="shared" si="6"/>
        <v>11</v>
      </c>
      <c r="D35" s="12"/>
      <c r="E35" s="6"/>
      <c r="F35" s="6"/>
      <c r="G35" s="4"/>
      <c r="H35" s="4"/>
      <c r="I35" s="7">
        <f t="shared" si="0"/>
        <v>0</v>
      </c>
      <c r="J35" s="36"/>
      <c r="K35" s="7">
        <f t="shared" si="5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1"/>
      <c r="AB35" s="11"/>
      <c r="AC35" s="5"/>
      <c r="AD35" s="11" t="str">
        <f t="shared" si="3"/>
        <v/>
      </c>
      <c r="AE35" s="12"/>
      <c r="AF35" s="12"/>
    </row>
    <row r="36" spans="1:32" s="13" customFormat="1" ht="20.100000000000001" customHeight="1" x14ac:dyDescent="0.3">
      <c r="A36" s="4">
        <v>30</v>
      </c>
      <c r="B36" s="5">
        <f t="shared" si="6"/>
        <v>12</v>
      </c>
      <c r="C36" s="5">
        <f t="shared" si="6"/>
        <v>11</v>
      </c>
      <c r="D36" s="12"/>
      <c r="E36" s="4"/>
      <c r="F36" s="4"/>
      <c r="G36" s="4"/>
      <c r="H36" s="4"/>
      <c r="I36" s="7">
        <f t="shared" si="0"/>
        <v>0</v>
      </c>
      <c r="J36" s="36"/>
      <c r="K36" s="7">
        <f t="shared" si="5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1"/>
      <c r="AB36" s="11"/>
      <c r="AC36" s="5"/>
      <c r="AD36" s="11" t="str">
        <f t="shared" si="3"/>
        <v/>
      </c>
      <c r="AE36" s="12"/>
      <c r="AF36" s="12"/>
    </row>
    <row r="37" spans="1:32" s="13" customFormat="1" ht="20.100000000000001" customHeight="1" x14ac:dyDescent="0.3">
      <c r="A37" s="4">
        <v>31</v>
      </c>
      <c r="B37" s="5">
        <f t="shared" si="6"/>
        <v>12</v>
      </c>
      <c r="C37" s="5">
        <f t="shared" si="6"/>
        <v>11</v>
      </c>
      <c r="D37" s="12"/>
      <c r="E37" s="4"/>
      <c r="F37" s="4"/>
      <c r="G37" s="4"/>
      <c r="H37" s="4"/>
      <c r="I37" s="7">
        <f t="shared" si="0"/>
        <v>0</v>
      </c>
      <c r="J37" s="36"/>
      <c r="K37" s="7">
        <f t="shared" si="5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"/>
      <c r="AB37" s="11"/>
      <c r="AC37" s="5"/>
      <c r="AD37" s="11" t="str">
        <f t="shared" si="3"/>
        <v/>
      </c>
      <c r="AE37" s="12"/>
      <c r="AF37" s="12"/>
    </row>
    <row r="38" spans="1:32" s="13" customFormat="1" ht="20.100000000000001" customHeight="1" x14ac:dyDescent="0.3">
      <c r="A38" s="4">
        <v>32</v>
      </c>
      <c r="B38" s="5">
        <f t="shared" si="6"/>
        <v>12</v>
      </c>
      <c r="C38" s="5">
        <f t="shared" si="6"/>
        <v>11</v>
      </c>
      <c r="D38" s="12"/>
      <c r="E38" s="6"/>
      <c r="F38" s="6"/>
      <c r="G38" s="4"/>
      <c r="H38" s="4"/>
      <c r="I38" s="7">
        <f t="shared" si="0"/>
        <v>0</v>
      </c>
      <c r="J38" s="36"/>
      <c r="K38" s="7">
        <f t="shared" si="5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"/>
      <c r="AB38" s="11"/>
      <c r="AC38" s="5"/>
      <c r="AD38" s="11" t="str">
        <f t="shared" si="3"/>
        <v/>
      </c>
      <c r="AE38" s="12"/>
      <c r="AF38" s="12"/>
    </row>
    <row r="39" spans="1:32" s="13" customFormat="1" ht="20.100000000000001" customHeight="1" x14ac:dyDescent="0.3">
      <c r="A39" s="4">
        <v>33</v>
      </c>
      <c r="B39" s="5">
        <f t="shared" si="6"/>
        <v>12</v>
      </c>
      <c r="C39" s="5">
        <f t="shared" si="6"/>
        <v>11</v>
      </c>
      <c r="D39" s="12"/>
      <c r="E39" s="4"/>
      <c r="F39" s="4"/>
      <c r="G39" s="4"/>
      <c r="H39" s="4"/>
      <c r="I39" s="7">
        <f t="shared" si="0"/>
        <v>0</v>
      </c>
      <c r="J39" s="36"/>
      <c r="K39" s="7">
        <f t="shared" si="5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1"/>
      <c r="AB39" s="11"/>
      <c r="AC39" s="5"/>
      <c r="AD39" s="11" t="str">
        <f t="shared" si="3"/>
        <v/>
      </c>
      <c r="AE39" s="4"/>
      <c r="AF39" s="12"/>
    </row>
    <row r="40" spans="1:32" s="13" customFormat="1" ht="20.100000000000001" customHeight="1" x14ac:dyDescent="0.3">
      <c r="A40" s="4">
        <v>34</v>
      </c>
      <c r="B40" s="5">
        <f t="shared" si="6"/>
        <v>12</v>
      </c>
      <c r="C40" s="5">
        <f t="shared" si="6"/>
        <v>11</v>
      </c>
      <c r="D40" s="12"/>
      <c r="E40" s="4"/>
      <c r="F40" s="4"/>
      <c r="G40" s="4"/>
      <c r="H40" s="4"/>
      <c r="I40" s="7">
        <f t="shared" si="0"/>
        <v>0</v>
      </c>
      <c r="J40" s="36"/>
      <c r="K40" s="7">
        <f t="shared" si="5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"/>
      <c r="AB40" s="11"/>
      <c r="AC40" s="5"/>
      <c r="AD40" s="11" t="str">
        <f t="shared" si="3"/>
        <v/>
      </c>
      <c r="AE40" s="4"/>
      <c r="AF40" s="12"/>
    </row>
    <row r="41" spans="1:32" s="13" customFormat="1" ht="20.100000000000001" customHeight="1" x14ac:dyDescent="0.3">
      <c r="A41" s="4">
        <v>35</v>
      </c>
      <c r="B41" s="5">
        <f t="shared" ref="B41:C46" si="7">B40</f>
        <v>12</v>
      </c>
      <c r="C41" s="5">
        <f t="shared" si="7"/>
        <v>11</v>
      </c>
      <c r="D41" s="12"/>
      <c r="E41" s="6"/>
      <c r="F41" s="6"/>
      <c r="G41" s="4"/>
      <c r="H41" s="4"/>
      <c r="I41" s="7">
        <f t="shared" si="0"/>
        <v>0</v>
      </c>
      <c r="J41" s="36"/>
      <c r="K41" s="7">
        <f t="shared" si="5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  <c r="AB41" s="11"/>
      <c r="AC41" s="5"/>
      <c r="AD41" s="11" t="str">
        <f t="shared" si="3"/>
        <v/>
      </c>
      <c r="AE41" s="4"/>
      <c r="AF41" s="12"/>
    </row>
    <row r="42" spans="1:32" s="13" customFormat="1" ht="20.100000000000001" customHeight="1" x14ac:dyDescent="0.3">
      <c r="A42" s="4">
        <v>36</v>
      </c>
      <c r="B42" s="5">
        <f t="shared" si="7"/>
        <v>12</v>
      </c>
      <c r="C42" s="5">
        <f t="shared" si="7"/>
        <v>11</v>
      </c>
      <c r="D42" s="12"/>
      <c r="E42" s="6"/>
      <c r="F42" s="6"/>
      <c r="G42" s="4"/>
      <c r="H42" s="4"/>
      <c r="I42" s="7">
        <f t="shared" si="0"/>
        <v>0</v>
      </c>
      <c r="J42" s="36"/>
      <c r="K42" s="7">
        <f t="shared" si="5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"/>
      <c r="AB42" s="11"/>
      <c r="AC42" s="5"/>
      <c r="AD42" s="11" t="str">
        <f t="shared" si="3"/>
        <v/>
      </c>
      <c r="AE42" s="4"/>
      <c r="AF42" s="12"/>
    </row>
    <row r="43" spans="1:32" s="13" customFormat="1" ht="20.100000000000001" customHeight="1" x14ac:dyDescent="0.3">
      <c r="A43" s="4">
        <v>37</v>
      </c>
      <c r="B43" s="5">
        <f t="shared" si="7"/>
        <v>12</v>
      </c>
      <c r="C43" s="5">
        <f t="shared" si="7"/>
        <v>11</v>
      </c>
      <c r="D43" s="12"/>
      <c r="E43" s="6"/>
      <c r="F43" s="6"/>
      <c r="G43" s="4"/>
      <c r="H43" s="4"/>
      <c r="I43" s="7">
        <f t="shared" si="0"/>
        <v>0</v>
      </c>
      <c r="J43" s="36"/>
      <c r="K43" s="7">
        <f t="shared" si="5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1"/>
      <c r="AB43" s="11"/>
      <c r="AC43" s="5"/>
      <c r="AD43" s="11" t="str">
        <f t="shared" si="3"/>
        <v/>
      </c>
      <c r="AE43" s="4"/>
      <c r="AF43" s="12"/>
    </row>
    <row r="44" spans="1:32" s="13" customFormat="1" ht="20.100000000000001" customHeight="1" x14ac:dyDescent="0.3">
      <c r="A44" s="4">
        <v>38</v>
      </c>
      <c r="B44" s="5">
        <f t="shared" si="7"/>
        <v>12</v>
      </c>
      <c r="C44" s="5">
        <f t="shared" si="7"/>
        <v>11</v>
      </c>
      <c r="D44" s="12"/>
      <c r="E44" s="6"/>
      <c r="F44" s="6"/>
      <c r="G44" s="4"/>
      <c r="H44" s="4"/>
      <c r="I44" s="7">
        <f t="shared" si="0"/>
        <v>0</v>
      </c>
      <c r="J44" s="36"/>
      <c r="K44" s="7">
        <f t="shared" si="5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1"/>
      <c r="AB44" s="11"/>
      <c r="AC44" s="5"/>
      <c r="AD44" s="11" t="str">
        <f t="shared" si="3"/>
        <v/>
      </c>
      <c r="AE44" s="4"/>
      <c r="AF44" s="12"/>
    </row>
    <row r="45" spans="1:32" s="13" customFormat="1" ht="20.100000000000001" customHeight="1" x14ac:dyDescent="0.3">
      <c r="A45" s="4">
        <v>39</v>
      </c>
      <c r="B45" s="5">
        <f t="shared" si="7"/>
        <v>12</v>
      </c>
      <c r="C45" s="5">
        <f t="shared" si="7"/>
        <v>11</v>
      </c>
      <c r="D45" s="6"/>
      <c r="E45" s="6"/>
      <c r="F45" s="6"/>
      <c r="G45" s="4"/>
      <c r="H45" s="4"/>
      <c r="I45" s="7">
        <f t="shared" si="0"/>
        <v>0</v>
      </c>
      <c r="J45" s="36"/>
      <c r="K45" s="7">
        <f t="shared" si="5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1"/>
      <c r="AB45" s="11"/>
      <c r="AC45" s="5"/>
      <c r="AD45" s="11" t="str">
        <f t="shared" si="3"/>
        <v/>
      </c>
      <c r="AE45" s="4"/>
      <c r="AF45" s="12"/>
    </row>
    <row r="46" spans="1:32" s="13" customFormat="1" ht="20.100000000000001" customHeight="1" x14ac:dyDescent="0.3">
      <c r="A46" s="4">
        <v>40</v>
      </c>
      <c r="B46" s="5">
        <f t="shared" si="7"/>
        <v>12</v>
      </c>
      <c r="C46" s="5">
        <f t="shared" si="7"/>
        <v>11</v>
      </c>
      <c r="D46" s="6"/>
      <c r="E46" s="6"/>
      <c r="F46" s="6"/>
      <c r="G46" s="4"/>
      <c r="H46" s="4"/>
      <c r="I46" s="7">
        <f t="shared" si="0"/>
        <v>0</v>
      </c>
      <c r="J46" s="36"/>
      <c r="K46" s="7">
        <f t="shared" si="5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1"/>
      <c r="AB46" s="11"/>
      <c r="AC46" s="5"/>
      <c r="AD46" s="11" t="str">
        <f t="shared" si="3"/>
        <v/>
      </c>
      <c r="AE46" s="4"/>
      <c r="AF46" s="12"/>
    </row>
    <row r="47" spans="1:32" s="15" customFormat="1" ht="13.5" x14ac:dyDescent="0.3">
      <c r="A47" s="49"/>
      <c r="B47" s="50"/>
      <c r="C47" s="50"/>
      <c r="D47" s="50"/>
      <c r="E47" s="50"/>
      <c r="F47" s="50"/>
      <c r="G47" s="50"/>
      <c r="H47" s="50"/>
      <c r="I47" s="40">
        <f t="shared" ref="I47:Z47" si="8">SUM(I7:I46)</f>
        <v>456807</v>
      </c>
      <c r="J47" s="72">
        <f>SUM(J7:J46)</f>
        <v>456568</v>
      </c>
      <c r="K47" s="40">
        <f t="shared" si="8"/>
        <v>239</v>
      </c>
      <c r="L47" s="40" t="e">
        <f t="shared" si="8"/>
        <v>#DIV/0!</v>
      </c>
      <c r="M47" s="40">
        <f t="shared" si="8"/>
        <v>86</v>
      </c>
      <c r="N47" s="40">
        <f t="shared" si="8"/>
        <v>0</v>
      </c>
      <c r="O47" s="40">
        <f t="shared" si="8"/>
        <v>0</v>
      </c>
      <c r="P47" s="40">
        <f t="shared" si="8"/>
        <v>8</v>
      </c>
      <c r="Q47" s="40">
        <f>SUM(Q7:Q46)</f>
        <v>0</v>
      </c>
      <c r="R47" s="40">
        <f t="shared" si="8"/>
        <v>17</v>
      </c>
      <c r="S47" s="40">
        <f>SUM(S7:S46)</f>
        <v>0</v>
      </c>
      <c r="T47" s="40">
        <f t="shared" si="8"/>
        <v>106</v>
      </c>
      <c r="U47" s="40">
        <f t="shared" si="8"/>
        <v>0</v>
      </c>
      <c r="V47" s="40">
        <f t="shared" si="8"/>
        <v>0</v>
      </c>
      <c r="W47" s="40">
        <f t="shared" si="8"/>
        <v>1</v>
      </c>
      <c r="X47" s="40">
        <f t="shared" si="8"/>
        <v>0</v>
      </c>
      <c r="Y47" s="40">
        <f>SUM(Y7:Y46)</f>
        <v>21</v>
      </c>
      <c r="Z47" s="40">
        <f t="shared" si="8"/>
        <v>0</v>
      </c>
      <c r="AA47" s="41"/>
      <c r="AB47" s="42"/>
      <c r="AC47" s="42"/>
      <c r="AD47" s="42"/>
      <c r="AE47" s="42"/>
      <c r="AF47" s="42"/>
    </row>
    <row r="48" spans="1:32" s="15" customFormat="1" ht="13.5" x14ac:dyDescent="0.3">
      <c r="A48" s="49"/>
      <c r="B48" s="50"/>
      <c r="C48" s="50"/>
      <c r="D48" s="50"/>
      <c r="E48" s="50"/>
      <c r="F48" s="50"/>
      <c r="G48" s="50"/>
      <c r="H48" s="50"/>
      <c r="I48" s="40"/>
      <c r="J48" s="72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2"/>
      <c r="AB48" s="42"/>
      <c r="AC48" s="42"/>
      <c r="AD48" s="42"/>
      <c r="AE48" s="42"/>
      <c r="AF48" s="42"/>
    </row>
    <row r="49" spans="1:32" ht="20.100000000000001" customHeight="1" x14ac:dyDescent="0.3">
      <c r="A49" s="4">
        <v>1</v>
      </c>
      <c r="B49" s="5">
        <v>12</v>
      </c>
      <c r="C49" s="5">
        <v>11</v>
      </c>
      <c r="D49" s="6" t="s">
        <v>56</v>
      </c>
      <c r="E49" s="6" t="s">
        <v>225</v>
      </c>
      <c r="F49" s="6" t="s">
        <v>226</v>
      </c>
      <c r="G49" s="4" t="s">
        <v>227</v>
      </c>
      <c r="H49" s="4" t="s">
        <v>52</v>
      </c>
      <c r="I49" s="7">
        <f t="shared" ref="I49:I63" si="9">J49+K49</f>
        <v>100</v>
      </c>
      <c r="J49" s="36">
        <v>100</v>
      </c>
      <c r="K49" s="7">
        <f t="shared" ref="K49:K63" si="10">SUM(M49:Z49)</f>
        <v>0</v>
      </c>
      <c r="L49" s="9">
        <f t="shared" ref="L49:L63" si="11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1">
        <v>20201211</v>
      </c>
      <c r="AB49" s="11">
        <v>9</v>
      </c>
      <c r="AC49" s="5" t="s">
        <v>75</v>
      </c>
      <c r="AD49" s="11"/>
      <c r="AE49" s="12" t="s">
        <v>33</v>
      </c>
      <c r="AF49" s="12" t="s">
        <v>121</v>
      </c>
    </row>
    <row r="50" spans="1:32" ht="20.100000000000001" customHeight="1" x14ac:dyDescent="0.3">
      <c r="A50" s="4">
        <v>2</v>
      </c>
      <c r="B50" s="5">
        <f t="shared" ref="B50:C65" si="12">B49</f>
        <v>12</v>
      </c>
      <c r="C50" s="5">
        <f t="shared" si="12"/>
        <v>11</v>
      </c>
      <c r="D50" s="6" t="s">
        <v>56</v>
      </c>
      <c r="E50" s="6" t="s">
        <v>225</v>
      </c>
      <c r="F50" s="6" t="s">
        <v>228</v>
      </c>
      <c r="G50" s="4" t="s">
        <v>227</v>
      </c>
      <c r="H50" s="4" t="s">
        <v>52</v>
      </c>
      <c r="I50" s="7">
        <f t="shared" si="9"/>
        <v>100</v>
      </c>
      <c r="J50" s="38">
        <v>100</v>
      </c>
      <c r="K50" s="7">
        <f t="shared" si="10"/>
        <v>0</v>
      </c>
      <c r="L50" s="9">
        <f t="shared" si="11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1">
        <v>20201211</v>
      </c>
      <c r="AB50" s="11">
        <v>9</v>
      </c>
      <c r="AC50" s="5" t="s">
        <v>75</v>
      </c>
      <c r="AD50" s="11"/>
      <c r="AE50" s="12" t="s">
        <v>33</v>
      </c>
      <c r="AF50" s="12" t="s">
        <v>121</v>
      </c>
    </row>
    <row r="51" spans="1:32" ht="20.100000000000001" customHeight="1" x14ac:dyDescent="0.3">
      <c r="A51" s="4">
        <v>3</v>
      </c>
      <c r="B51" s="5">
        <f t="shared" si="12"/>
        <v>12</v>
      </c>
      <c r="C51" s="5">
        <f t="shared" si="12"/>
        <v>11</v>
      </c>
      <c r="D51" s="6"/>
      <c r="E51" s="6"/>
      <c r="F51" s="6"/>
      <c r="G51" s="4"/>
      <c r="H51" s="4"/>
      <c r="I51" s="7">
        <f t="shared" si="9"/>
        <v>0</v>
      </c>
      <c r="J51" s="36"/>
      <c r="K51" s="7">
        <f t="shared" si="10"/>
        <v>0</v>
      </c>
      <c r="L51" s="9" t="e">
        <f t="shared" si="11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1"/>
      <c r="AB51" s="11"/>
      <c r="AC51" s="5"/>
      <c r="AD51" s="11"/>
      <c r="AE51" s="12"/>
      <c r="AF51" s="12"/>
    </row>
    <row r="52" spans="1:32" ht="20.100000000000001" customHeight="1" x14ac:dyDescent="0.3">
      <c r="A52" s="4">
        <v>4</v>
      </c>
      <c r="B52" s="5">
        <f t="shared" si="12"/>
        <v>12</v>
      </c>
      <c r="C52" s="5">
        <f t="shared" si="12"/>
        <v>11</v>
      </c>
      <c r="D52" s="6"/>
      <c r="E52" s="6"/>
      <c r="F52" s="6"/>
      <c r="G52" s="4"/>
      <c r="H52" s="4"/>
      <c r="I52" s="7">
        <f t="shared" si="9"/>
        <v>0</v>
      </c>
      <c r="J52" s="36"/>
      <c r="K52" s="7">
        <f t="shared" si="10"/>
        <v>0</v>
      </c>
      <c r="L52" s="9" t="e">
        <f t="shared" si="11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/>
      <c r="AB52" s="11"/>
      <c r="AC52" s="5"/>
      <c r="AD52" s="11"/>
      <c r="AE52" s="12"/>
      <c r="AF52" s="12"/>
    </row>
    <row r="53" spans="1:32" ht="20.100000000000001" customHeight="1" x14ac:dyDescent="0.3">
      <c r="A53" s="4">
        <v>5</v>
      </c>
      <c r="B53" s="5">
        <f t="shared" si="12"/>
        <v>12</v>
      </c>
      <c r="C53" s="5">
        <f t="shared" si="12"/>
        <v>11</v>
      </c>
      <c r="D53" s="6"/>
      <c r="E53" s="6"/>
      <c r="F53" s="6"/>
      <c r="G53" s="4"/>
      <c r="H53" s="4"/>
      <c r="I53" s="7">
        <f t="shared" si="9"/>
        <v>0</v>
      </c>
      <c r="J53" s="36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  <c r="AB53" s="11"/>
      <c r="AC53" s="5"/>
      <c r="AD53" s="11"/>
      <c r="AE53" s="12"/>
      <c r="AF53" s="12"/>
    </row>
    <row r="54" spans="1:32" ht="20.100000000000001" customHeight="1" x14ac:dyDescent="0.3">
      <c r="A54" s="4">
        <v>6</v>
      </c>
      <c r="B54" s="5">
        <f t="shared" si="12"/>
        <v>12</v>
      </c>
      <c r="C54" s="5">
        <f t="shared" si="12"/>
        <v>11</v>
      </c>
      <c r="D54" s="6"/>
      <c r="E54" s="6"/>
      <c r="F54" s="6"/>
      <c r="G54" s="4"/>
      <c r="H54" s="4"/>
      <c r="I54" s="7">
        <f t="shared" si="9"/>
        <v>0</v>
      </c>
      <c r="J54" s="36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1"/>
      <c r="AB54" s="11"/>
      <c r="AC54" s="5"/>
      <c r="AD54" s="11"/>
      <c r="AE54" s="12"/>
      <c r="AF54" s="12"/>
    </row>
    <row r="55" spans="1:32" ht="20.100000000000001" customHeight="1" x14ac:dyDescent="0.3">
      <c r="A55" s="4">
        <v>7</v>
      </c>
      <c r="B55" s="5">
        <f t="shared" si="12"/>
        <v>12</v>
      </c>
      <c r="C55" s="5">
        <f t="shared" si="12"/>
        <v>11</v>
      </c>
      <c r="D55" s="6"/>
      <c r="E55" s="6"/>
      <c r="F55" s="6"/>
      <c r="G55" s="4"/>
      <c r="H55" s="4"/>
      <c r="I55" s="7">
        <f t="shared" si="9"/>
        <v>0</v>
      </c>
      <c r="J55" s="36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1"/>
      <c r="AB55" s="11"/>
      <c r="AC55" s="5"/>
      <c r="AD55" s="11"/>
      <c r="AE55" s="12"/>
      <c r="AF55" s="12"/>
    </row>
    <row r="56" spans="1:32" ht="20.100000000000001" customHeight="1" x14ac:dyDescent="0.3">
      <c r="A56" s="4">
        <v>8</v>
      </c>
      <c r="B56" s="5">
        <f t="shared" si="12"/>
        <v>12</v>
      </c>
      <c r="C56" s="5">
        <f t="shared" si="12"/>
        <v>11</v>
      </c>
      <c r="D56" s="6"/>
      <c r="E56" s="6"/>
      <c r="F56" s="6"/>
      <c r="G56" s="4"/>
      <c r="H56" s="4"/>
      <c r="I56" s="7">
        <f t="shared" si="9"/>
        <v>0</v>
      </c>
      <c r="J56" s="36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1"/>
      <c r="AB56" s="11"/>
      <c r="AC56" s="5"/>
      <c r="AD56" s="11"/>
      <c r="AE56" s="12"/>
      <c r="AF56" s="12"/>
    </row>
    <row r="57" spans="1:32" ht="20.100000000000001" customHeight="1" x14ac:dyDescent="0.3">
      <c r="A57" s="4">
        <v>9</v>
      </c>
      <c r="B57" s="5">
        <f t="shared" si="12"/>
        <v>12</v>
      </c>
      <c r="C57" s="5">
        <f t="shared" si="12"/>
        <v>11</v>
      </c>
      <c r="D57" s="6"/>
      <c r="E57" s="6"/>
      <c r="F57" s="6"/>
      <c r="G57" s="4"/>
      <c r="H57" s="4"/>
      <c r="I57" s="7">
        <f t="shared" si="9"/>
        <v>0</v>
      </c>
      <c r="J57" s="36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1"/>
      <c r="AB57" s="11"/>
      <c r="AC57" s="5"/>
      <c r="AD57" s="11"/>
      <c r="AE57" s="12"/>
      <c r="AF57" s="12"/>
    </row>
    <row r="58" spans="1:32" ht="20.100000000000001" customHeight="1" x14ac:dyDescent="0.3">
      <c r="A58" s="4">
        <v>10</v>
      </c>
      <c r="B58" s="5">
        <f t="shared" si="12"/>
        <v>12</v>
      </c>
      <c r="C58" s="5">
        <f t="shared" si="12"/>
        <v>11</v>
      </c>
      <c r="D58" s="6"/>
      <c r="E58" s="6"/>
      <c r="F58" s="6"/>
      <c r="G58" s="4"/>
      <c r="H58" s="4"/>
      <c r="I58" s="7">
        <f t="shared" si="9"/>
        <v>0</v>
      </c>
      <c r="J58" s="36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1"/>
      <c r="AB58" s="11"/>
      <c r="AC58" s="5"/>
      <c r="AD58" s="11"/>
      <c r="AE58" s="4"/>
      <c r="AF58" s="12"/>
    </row>
    <row r="59" spans="1:32" ht="20.100000000000001" customHeight="1" x14ac:dyDescent="0.3">
      <c r="A59" s="4">
        <v>11</v>
      </c>
      <c r="B59" s="5">
        <f t="shared" si="12"/>
        <v>12</v>
      </c>
      <c r="C59" s="5">
        <f t="shared" si="12"/>
        <v>11</v>
      </c>
      <c r="D59" s="6"/>
      <c r="E59" s="6"/>
      <c r="F59" s="6"/>
      <c r="G59" s="4"/>
      <c r="H59" s="4"/>
      <c r="I59" s="7">
        <f t="shared" si="9"/>
        <v>0</v>
      </c>
      <c r="J59" s="36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1"/>
      <c r="AB59" s="11"/>
      <c r="AC59" s="5"/>
      <c r="AD59" s="11"/>
      <c r="AE59" s="4"/>
      <c r="AF59" s="12"/>
    </row>
    <row r="60" spans="1:32" ht="20.100000000000001" customHeight="1" x14ac:dyDescent="0.3">
      <c r="A60" s="4">
        <v>12</v>
      </c>
      <c r="B60" s="5">
        <f t="shared" si="12"/>
        <v>12</v>
      </c>
      <c r="C60" s="5">
        <f t="shared" si="12"/>
        <v>11</v>
      </c>
      <c r="D60" s="6"/>
      <c r="E60" s="6"/>
      <c r="F60" s="6"/>
      <c r="G60" s="4"/>
      <c r="H60" s="4"/>
      <c r="I60" s="7">
        <f t="shared" si="9"/>
        <v>0</v>
      </c>
      <c r="J60" s="36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1"/>
      <c r="AB60" s="11"/>
      <c r="AC60" s="5"/>
      <c r="AD60" s="11"/>
      <c r="AE60" s="4"/>
      <c r="AF60" s="12"/>
    </row>
    <row r="61" spans="1:32" ht="20.100000000000001" customHeight="1" x14ac:dyDescent="0.3">
      <c r="A61" s="4">
        <v>13</v>
      </c>
      <c r="B61" s="5">
        <f t="shared" si="12"/>
        <v>12</v>
      </c>
      <c r="C61" s="5">
        <f t="shared" si="12"/>
        <v>11</v>
      </c>
      <c r="D61" s="6"/>
      <c r="E61" s="6"/>
      <c r="F61" s="6"/>
      <c r="G61" s="4"/>
      <c r="H61" s="4"/>
      <c r="I61" s="7">
        <f t="shared" si="9"/>
        <v>0</v>
      </c>
      <c r="J61" s="36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1"/>
      <c r="AB61" s="11"/>
      <c r="AC61" s="5"/>
      <c r="AD61" s="11"/>
      <c r="AE61" s="4"/>
      <c r="AF61" s="12"/>
    </row>
    <row r="62" spans="1:32" ht="20.100000000000001" customHeight="1" x14ac:dyDescent="0.3">
      <c r="A62" s="4">
        <v>14</v>
      </c>
      <c r="B62" s="5">
        <f t="shared" si="12"/>
        <v>12</v>
      </c>
      <c r="C62" s="5">
        <f t="shared" si="12"/>
        <v>11</v>
      </c>
      <c r="D62" s="6"/>
      <c r="E62" s="6"/>
      <c r="F62" s="6"/>
      <c r="G62" s="4"/>
      <c r="H62" s="4"/>
      <c r="I62" s="7">
        <f t="shared" si="9"/>
        <v>0</v>
      </c>
      <c r="J62" s="36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1"/>
      <c r="AB62" s="11"/>
      <c r="AC62" s="5"/>
      <c r="AD62" s="11" t="str">
        <f>IF($AC62="A","하선동",IF($AC62="B","이형준",""))</f>
        <v/>
      </c>
      <c r="AE62" s="4"/>
      <c r="AF62" s="12"/>
    </row>
    <row r="63" spans="1:32" ht="20.100000000000001" customHeight="1" x14ac:dyDescent="0.3">
      <c r="A63" s="4">
        <v>15</v>
      </c>
      <c r="B63" s="5">
        <f t="shared" si="12"/>
        <v>12</v>
      </c>
      <c r="C63" s="5">
        <f t="shared" si="12"/>
        <v>11</v>
      </c>
      <c r="D63" s="6"/>
      <c r="E63" s="6"/>
      <c r="F63" s="6"/>
      <c r="G63" s="4"/>
      <c r="H63" s="4"/>
      <c r="I63" s="7">
        <f t="shared" si="9"/>
        <v>0</v>
      </c>
      <c r="J63" s="36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1"/>
      <c r="AB63" s="11"/>
      <c r="AC63" s="5"/>
      <c r="AD63" s="11" t="str">
        <f>IF($AC63="A","하선동",IF($AC63="B","이형준",""))</f>
        <v/>
      </c>
      <c r="AE63" s="4"/>
      <c r="AF63" s="12"/>
    </row>
    <row r="64" spans="1:32" ht="20.100000000000001" customHeight="1" x14ac:dyDescent="0.3">
      <c r="B64" s="5">
        <f t="shared" si="12"/>
        <v>12</v>
      </c>
      <c r="C64" s="5">
        <f t="shared" si="12"/>
        <v>11</v>
      </c>
    </row>
    <row r="65" spans="2:3" ht="20.100000000000001" customHeight="1" x14ac:dyDescent="0.3">
      <c r="B65" s="5">
        <f t="shared" si="12"/>
        <v>12</v>
      </c>
      <c r="C65" s="5">
        <f t="shared" si="12"/>
        <v>11</v>
      </c>
    </row>
    <row r="66" spans="2:3" ht="20.100000000000001" customHeight="1" x14ac:dyDescent="0.3">
      <c r="B66" s="5">
        <f t="shared" ref="B66:C74" si="13">B65</f>
        <v>12</v>
      </c>
      <c r="C66" s="5">
        <f t="shared" si="13"/>
        <v>11</v>
      </c>
    </row>
    <row r="67" spans="2:3" ht="20.100000000000001" customHeight="1" x14ac:dyDescent="0.3">
      <c r="B67" s="5">
        <f t="shared" si="13"/>
        <v>12</v>
      </c>
      <c r="C67" s="5">
        <f t="shared" si="13"/>
        <v>11</v>
      </c>
    </row>
    <row r="68" spans="2:3" ht="20.100000000000001" customHeight="1" x14ac:dyDescent="0.3">
      <c r="B68" s="5">
        <f t="shared" si="13"/>
        <v>12</v>
      </c>
      <c r="C68" s="5">
        <f t="shared" si="13"/>
        <v>11</v>
      </c>
    </row>
    <row r="69" spans="2:3" ht="20.100000000000001" customHeight="1" x14ac:dyDescent="0.3">
      <c r="B69" s="5">
        <f t="shared" si="13"/>
        <v>12</v>
      </c>
      <c r="C69" s="5">
        <f t="shared" si="13"/>
        <v>11</v>
      </c>
    </row>
    <row r="70" spans="2:3" ht="20.100000000000001" customHeight="1" x14ac:dyDescent="0.3">
      <c r="B70" s="5">
        <f t="shared" si="13"/>
        <v>12</v>
      </c>
      <c r="C70" s="5">
        <f t="shared" si="13"/>
        <v>11</v>
      </c>
    </row>
    <row r="71" spans="2:3" ht="20.100000000000001" customHeight="1" x14ac:dyDescent="0.3">
      <c r="B71" s="5">
        <f t="shared" si="13"/>
        <v>12</v>
      </c>
      <c r="C71" s="5">
        <f t="shared" si="13"/>
        <v>11</v>
      </c>
    </row>
    <row r="72" spans="2:3" ht="20.100000000000001" customHeight="1" x14ac:dyDescent="0.3">
      <c r="B72" s="5">
        <f t="shared" si="13"/>
        <v>12</v>
      </c>
      <c r="C72" s="5">
        <f t="shared" si="13"/>
        <v>11</v>
      </c>
    </row>
    <row r="73" spans="2:3" x14ac:dyDescent="0.3">
      <c r="B73" s="5">
        <f t="shared" si="13"/>
        <v>12</v>
      </c>
      <c r="C73" s="5">
        <f t="shared" si="13"/>
        <v>11</v>
      </c>
    </row>
    <row r="74" spans="2:3" x14ac:dyDescent="0.3">
      <c r="B74" s="5">
        <f t="shared" si="13"/>
        <v>12</v>
      </c>
      <c r="C74" s="5">
        <f t="shared" si="13"/>
        <v>11</v>
      </c>
    </row>
  </sheetData>
  <dataConsolidate/>
  <mergeCells count="40">
    <mergeCell ref="Q47:Q48"/>
    <mergeCell ref="R47:R48"/>
    <mergeCell ref="Z47:Z48"/>
    <mergeCell ref="AA47:AF48"/>
    <mergeCell ref="T47:T48"/>
    <mergeCell ref="U47:U48"/>
    <mergeCell ref="V47:V48"/>
    <mergeCell ref="W47:W48"/>
    <mergeCell ref="X47:X48"/>
    <mergeCell ref="Y47:Y48"/>
    <mergeCell ref="M47:M48"/>
    <mergeCell ref="H5:H6"/>
    <mergeCell ref="I5:I6"/>
    <mergeCell ref="J5:J6"/>
    <mergeCell ref="K5:K6"/>
    <mergeCell ref="L5:L6"/>
    <mergeCell ref="M5:Z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F9:AF12 D45:P46 E39:H44 K18:P18 AE7:AF8 J7:P17 AF16:AF46 J20:P44 A7:C46 R7:R18 T7:X18 Z7:Z46 T20:X46 W19:X19 R20:R46 J19:O19 AE9:AE10 AE34:AE46">
    <cfRule type="expression" dxfId="407" priority="407">
      <formula>$L7&gt;0.15</formula>
    </cfRule>
    <cfRule type="expression" dxfId="406" priority="408">
      <formula>AND($L7&gt;0.08,$L7&lt;0.15)</formula>
    </cfRule>
  </conditionalFormatting>
  <conditionalFormatting sqref="J49:AC53 J57:AF61 A49:A63 D62:AF63 D49:H61 J54:AD56 AF49:AF56">
    <cfRule type="expression" dxfId="405" priority="405">
      <formula>$L49&gt;0.15</formula>
    </cfRule>
    <cfRule type="expression" dxfId="404" priority="406">
      <formula>AND($L49&gt;0.08,$L49&lt;0.15)</formula>
    </cfRule>
  </conditionalFormatting>
  <conditionalFormatting sqref="J7:P15 R7:R15 T7:X15 Z7:Z15 AE7:AF10 AF11:AF15">
    <cfRule type="expression" dxfId="403" priority="403">
      <formula>$L7&gt;0.15</formula>
    </cfRule>
    <cfRule type="expression" dxfId="402" priority="404">
      <formula>AND($L7&gt;0.08,$L7&lt;0.15)</formula>
    </cfRule>
  </conditionalFormatting>
  <conditionalFormatting sqref="E36:H36">
    <cfRule type="expression" dxfId="401" priority="401">
      <formula>$L35&gt;0.15</formula>
    </cfRule>
    <cfRule type="expression" dxfId="400" priority="402">
      <formula>AND($L35&gt;0.08,$L35&lt;0.15)</formula>
    </cfRule>
  </conditionalFormatting>
  <conditionalFormatting sqref="E38:H38">
    <cfRule type="expression" dxfId="399" priority="399">
      <formula>$L37&gt;0.15</formula>
    </cfRule>
    <cfRule type="expression" dxfId="398" priority="400">
      <formula>AND($L37&gt;0.08,$L37&lt;0.15)</formula>
    </cfRule>
  </conditionalFormatting>
  <conditionalFormatting sqref="I16:I29">
    <cfRule type="expression" dxfId="397" priority="397">
      <formula>$L16&gt;0.15</formula>
    </cfRule>
    <cfRule type="expression" dxfId="396" priority="398">
      <formula>AND($L16&gt;0.08,$L16&lt;0.15)</formula>
    </cfRule>
  </conditionalFormatting>
  <conditionalFormatting sqref="I30:I44">
    <cfRule type="expression" dxfId="395" priority="395">
      <formula>$L30&gt;0.15</formula>
    </cfRule>
    <cfRule type="expression" dxfId="394" priority="396">
      <formula>AND($L30&gt;0.08,$L30&lt;0.15)</formula>
    </cfRule>
  </conditionalFormatting>
  <conditionalFormatting sqref="D56:F56">
    <cfRule type="expression" dxfId="393" priority="393">
      <formula>$L20&gt;0.15</formula>
    </cfRule>
    <cfRule type="expression" dxfId="392" priority="394">
      <formula>AND($L20&gt;0.08,$L20&lt;0.15)</formula>
    </cfRule>
  </conditionalFormatting>
  <conditionalFormatting sqref="D56:F56">
    <cfRule type="expression" dxfId="391" priority="391">
      <formula>$L20&gt;0.15</formula>
    </cfRule>
    <cfRule type="expression" dxfId="390" priority="392">
      <formula>AND($L20&gt;0.08,$L20&lt;0.15)</formula>
    </cfRule>
  </conditionalFormatting>
  <conditionalFormatting sqref="G56:H56">
    <cfRule type="expression" dxfId="389" priority="389">
      <formula>$L20&gt;0.15</formula>
    </cfRule>
    <cfRule type="expression" dxfId="388" priority="390">
      <formula>AND($L20&gt;0.08,$L20&lt;0.15)</formula>
    </cfRule>
  </conditionalFormatting>
  <conditionalFormatting sqref="J18">
    <cfRule type="expression" dxfId="387" priority="387">
      <formula>$L18&gt;0.15</formula>
    </cfRule>
    <cfRule type="expression" dxfId="386" priority="388">
      <formula>AND($L18&gt;0.08,$L18&lt;0.15)</formula>
    </cfRule>
  </conditionalFormatting>
  <conditionalFormatting sqref="D57:F57">
    <cfRule type="expression" dxfId="385" priority="385">
      <formula>$L21&gt;0.15</formula>
    </cfRule>
    <cfRule type="expression" dxfId="384" priority="386">
      <formula>AND($L21&gt;0.08,$L21&lt;0.15)</formula>
    </cfRule>
  </conditionalFormatting>
  <conditionalFormatting sqref="D57:F57">
    <cfRule type="expression" dxfId="383" priority="383">
      <formula>$L21&gt;0.15</formula>
    </cfRule>
    <cfRule type="expression" dxfId="382" priority="384">
      <formula>AND($L21&gt;0.08,$L21&lt;0.15)</formula>
    </cfRule>
  </conditionalFormatting>
  <conditionalFormatting sqref="G57:H57">
    <cfRule type="expression" dxfId="381" priority="381">
      <formula>$L21&gt;0.15</formula>
    </cfRule>
    <cfRule type="expression" dxfId="380" priority="382">
      <formula>AND($L21&gt;0.08,$L21&lt;0.15)</formula>
    </cfRule>
  </conditionalFormatting>
  <conditionalFormatting sqref="AA7:AA8">
    <cfRule type="expression" dxfId="379" priority="379">
      <formula>$L7&gt;0.15</formula>
    </cfRule>
    <cfRule type="expression" dxfId="378" priority="380">
      <formula>AND($L7&gt;0.08,$L7&lt;0.15)</formula>
    </cfRule>
  </conditionalFormatting>
  <conditionalFormatting sqref="AA7:AA8">
    <cfRule type="expression" dxfId="377" priority="377">
      <formula>$L7&gt;0.15</formula>
    </cfRule>
    <cfRule type="expression" dxfId="376" priority="378">
      <formula>AND($L7&gt;0.08,$L7&lt;0.15)</formula>
    </cfRule>
  </conditionalFormatting>
  <conditionalFormatting sqref="AA7:AA25">
    <cfRule type="expression" dxfId="375" priority="375">
      <formula>$L7&gt;0.15</formula>
    </cfRule>
    <cfRule type="expression" dxfId="374" priority="376">
      <formula>AND($L7&gt;0.08,$L7&lt;0.15)</formula>
    </cfRule>
  </conditionalFormatting>
  <conditionalFormatting sqref="AA9:AA12">
    <cfRule type="expression" dxfId="373" priority="373">
      <formula>$L9&gt;0.15</formula>
    </cfRule>
    <cfRule type="expression" dxfId="372" priority="374">
      <formula>AND($L9&gt;0.08,$L9&lt;0.15)</formula>
    </cfRule>
  </conditionalFormatting>
  <conditionalFormatting sqref="AA26:AA27">
    <cfRule type="expression" dxfId="371" priority="371">
      <formula>$L26&gt;0.15</formula>
    </cfRule>
    <cfRule type="expression" dxfId="370" priority="372">
      <formula>AND($L26&gt;0.08,$L26&lt;0.15)</formula>
    </cfRule>
  </conditionalFormatting>
  <conditionalFormatting sqref="AA26:AA27">
    <cfRule type="expression" dxfId="369" priority="369">
      <formula>$L26&gt;0.15</formula>
    </cfRule>
    <cfRule type="expression" dxfId="368" priority="370">
      <formula>AND($L26&gt;0.08,$L26&lt;0.15)</formula>
    </cfRule>
  </conditionalFormatting>
  <conditionalFormatting sqref="AA28:AA29">
    <cfRule type="expression" dxfId="367" priority="367">
      <formula>$L28&gt;0.15</formula>
    </cfRule>
    <cfRule type="expression" dxfId="366" priority="368">
      <formula>AND($L28&gt;0.08,$L28&lt;0.15)</formula>
    </cfRule>
  </conditionalFormatting>
  <conditionalFormatting sqref="AA28:AA29">
    <cfRule type="expression" dxfId="365" priority="365">
      <formula>$L28&gt;0.15</formula>
    </cfRule>
    <cfRule type="expression" dxfId="364" priority="366">
      <formula>AND($L28&gt;0.08,$L28&lt;0.15)</formula>
    </cfRule>
  </conditionalFormatting>
  <conditionalFormatting sqref="AA30 AA34:AA46">
    <cfRule type="expression" dxfId="363" priority="363">
      <formula>$L30&gt;0.15</formula>
    </cfRule>
    <cfRule type="expression" dxfId="362" priority="364">
      <formula>AND($L30&gt;0.08,$L30&lt;0.15)</formula>
    </cfRule>
  </conditionalFormatting>
  <conditionalFormatting sqref="AA30:AA33">
    <cfRule type="expression" dxfId="361" priority="361">
      <formula>$L30&gt;0.15</formula>
    </cfRule>
    <cfRule type="expression" dxfId="360" priority="362">
      <formula>AND($L30&gt;0.08,$L30&lt;0.15)</formula>
    </cfRule>
  </conditionalFormatting>
  <conditionalFormatting sqref="AB7:AB8">
    <cfRule type="expression" dxfId="359" priority="359">
      <formula>$L7&gt;0.15</formula>
    </cfRule>
    <cfRule type="expression" dxfId="358" priority="360">
      <formula>AND($L7&gt;0.08,$L7&lt;0.15)</formula>
    </cfRule>
  </conditionalFormatting>
  <conditionalFormatting sqref="AB7:AB8">
    <cfRule type="expression" dxfId="357" priority="357">
      <formula>$L7&gt;0.15</formula>
    </cfRule>
    <cfRule type="expression" dxfId="356" priority="358">
      <formula>AND($L7&gt;0.08,$L7&lt;0.15)</formula>
    </cfRule>
  </conditionalFormatting>
  <conditionalFormatting sqref="AC7">
    <cfRule type="expression" dxfId="355" priority="355">
      <formula>$L7&gt;0.15</formula>
    </cfRule>
    <cfRule type="expression" dxfId="354" priority="356">
      <formula>AND($L7&gt;0.08,$L7&lt;0.15)</formula>
    </cfRule>
  </conditionalFormatting>
  <conditionalFormatting sqref="AC7:AC8">
    <cfRule type="expression" dxfId="353" priority="353">
      <formula>$L7&gt;0.15</formula>
    </cfRule>
    <cfRule type="expression" dxfId="352" priority="354">
      <formula>AND($L7&gt;0.08,$L7&lt;0.15)</formula>
    </cfRule>
  </conditionalFormatting>
  <conditionalFormatting sqref="AB7:AB25">
    <cfRule type="expression" dxfId="351" priority="351">
      <formula>$L7&gt;0.15</formula>
    </cfRule>
    <cfRule type="expression" dxfId="350" priority="352">
      <formula>AND($L7&gt;0.08,$L7&lt;0.15)</formula>
    </cfRule>
  </conditionalFormatting>
  <conditionalFormatting sqref="AB9:AB12">
    <cfRule type="expression" dxfId="349" priority="349">
      <formula>$L9&gt;0.15</formula>
    </cfRule>
    <cfRule type="expression" dxfId="348" priority="350">
      <formula>AND($L9&gt;0.08,$L9&lt;0.15)</formula>
    </cfRule>
  </conditionalFormatting>
  <conditionalFormatting sqref="AC7:AC25">
    <cfRule type="expression" dxfId="347" priority="347">
      <formula>$L7&gt;0.15</formula>
    </cfRule>
    <cfRule type="expression" dxfId="346" priority="348">
      <formula>AND($L7&gt;0.08,$L7&lt;0.15)</formula>
    </cfRule>
  </conditionalFormatting>
  <conditionalFormatting sqref="AC9:AC12">
    <cfRule type="expression" dxfId="345" priority="345">
      <formula>$L9&gt;0.15</formula>
    </cfRule>
    <cfRule type="expression" dxfId="344" priority="346">
      <formula>AND($L9&gt;0.08,$L9&lt;0.15)</formula>
    </cfRule>
  </conditionalFormatting>
  <conditionalFormatting sqref="AB26:AB27">
    <cfRule type="expression" dxfId="343" priority="343">
      <formula>$L26&gt;0.15</formula>
    </cfRule>
    <cfRule type="expression" dxfId="342" priority="344">
      <formula>AND($L26&gt;0.08,$L26&lt;0.15)</formula>
    </cfRule>
  </conditionalFormatting>
  <conditionalFormatting sqref="AB26:AB27">
    <cfRule type="expression" dxfId="341" priority="341">
      <formula>$L26&gt;0.15</formula>
    </cfRule>
    <cfRule type="expression" dxfId="340" priority="342">
      <formula>AND($L26&gt;0.08,$L26&lt;0.15)</formula>
    </cfRule>
  </conditionalFormatting>
  <conditionalFormatting sqref="AC26">
    <cfRule type="expression" dxfId="339" priority="339">
      <formula>$L26&gt;0.15</formula>
    </cfRule>
    <cfRule type="expression" dxfId="338" priority="340">
      <formula>AND($L26&gt;0.08,$L26&lt;0.15)</formula>
    </cfRule>
  </conditionalFormatting>
  <conditionalFormatting sqref="AC26:AC27">
    <cfRule type="expression" dxfId="337" priority="337">
      <formula>$L26&gt;0.15</formula>
    </cfRule>
    <cfRule type="expression" dxfId="336" priority="338">
      <formula>AND($L26&gt;0.08,$L26&lt;0.15)</formula>
    </cfRule>
  </conditionalFormatting>
  <conditionalFormatting sqref="AB28:AB29">
    <cfRule type="expression" dxfId="335" priority="335">
      <formula>$L28&gt;0.15</formula>
    </cfRule>
    <cfRule type="expression" dxfId="334" priority="336">
      <formula>AND($L28&gt;0.08,$L28&lt;0.15)</formula>
    </cfRule>
  </conditionalFormatting>
  <conditionalFormatting sqref="AB28:AB29">
    <cfRule type="expression" dxfId="333" priority="333">
      <formula>$L28&gt;0.15</formula>
    </cfRule>
    <cfRule type="expression" dxfId="332" priority="334">
      <formula>AND($L28&gt;0.08,$L28&lt;0.15)</formula>
    </cfRule>
  </conditionalFormatting>
  <conditionalFormatting sqref="AC28">
    <cfRule type="expression" dxfId="331" priority="331">
      <formula>$L28&gt;0.15</formula>
    </cfRule>
    <cfRule type="expression" dxfId="330" priority="332">
      <formula>AND($L28&gt;0.08,$L28&lt;0.15)</formula>
    </cfRule>
  </conditionalFormatting>
  <conditionalFormatting sqref="AC28:AC29">
    <cfRule type="expression" dxfId="329" priority="329">
      <formula>$L28&gt;0.15</formula>
    </cfRule>
    <cfRule type="expression" dxfId="328" priority="330">
      <formula>AND($L28&gt;0.08,$L28&lt;0.15)</formula>
    </cfRule>
  </conditionalFormatting>
  <conditionalFormatting sqref="AB30 AB34:AB46">
    <cfRule type="expression" dxfId="327" priority="327">
      <formula>$L30&gt;0.15</formula>
    </cfRule>
    <cfRule type="expression" dxfId="326" priority="328">
      <formula>AND($L30&gt;0.08,$L30&lt;0.15)</formula>
    </cfRule>
  </conditionalFormatting>
  <conditionalFormatting sqref="AB30:AB33">
    <cfRule type="expression" dxfId="325" priority="325">
      <formula>$L30&gt;0.15</formula>
    </cfRule>
    <cfRule type="expression" dxfId="324" priority="326">
      <formula>AND($L30&gt;0.08,$L30&lt;0.15)</formula>
    </cfRule>
  </conditionalFormatting>
  <conditionalFormatting sqref="AC30 AC34:AC46">
    <cfRule type="expression" dxfId="323" priority="323">
      <formula>$L30&gt;0.15</formula>
    </cfRule>
    <cfRule type="expression" dxfId="322" priority="324">
      <formula>AND($L30&gt;0.08,$L30&lt;0.15)</formula>
    </cfRule>
  </conditionalFormatting>
  <conditionalFormatting sqref="AC30:AC33">
    <cfRule type="expression" dxfId="321" priority="321">
      <formula>$L30&gt;0.15</formula>
    </cfRule>
    <cfRule type="expression" dxfId="320" priority="322">
      <formula>AND($L30&gt;0.08,$L30&lt;0.15)</formula>
    </cfRule>
  </conditionalFormatting>
  <conditionalFormatting sqref="AD7:AD21">
    <cfRule type="expression" dxfId="319" priority="319">
      <formula>$L7&gt;0.15</formula>
    </cfRule>
    <cfRule type="expression" dxfId="318" priority="320">
      <formula>AND($L7&gt;0.08,$L7&lt;0.15)</formula>
    </cfRule>
  </conditionalFormatting>
  <conditionalFormatting sqref="AD7:AD8">
    <cfRule type="expression" dxfId="317" priority="317">
      <formula>$L7&gt;0.15</formula>
    </cfRule>
    <cfRule type="expression" dxfId="316" priority="318">
      <formula>AND($L7&gt;0.08,$L7&lt;0.15)</formula>
    </cfRule>
  </conditionalFormatting>
  <conditionalFormatting sqref="AD24:AD29">
    <cfRule type="expression" dxfId="315" priority="315">
      <formula>$L24&gt;0.15</formula>
    </cfRule>
    <cfRule type="expression" dxfId="314" priority="316">
      <formula>AND($L24&gt;0.08,$L24&lt;0.15)</formula>
    </cfRule>
  </conditionalFormatting>
  <conditionalFormatting sqref="AD22:AD23">
    <cfRule type="expression" dxfId="313" priority="313">
      <formula>$L22&gt;0.15</formula>
    </cfRule>
    <cfRule type="expression" dxfId="312" priority="314">
      <formula>AND($L22&gt;0.08,$L22&lt;0.15)</formula>
    </cfRule>
  </conditionalFormatting>
  <conditionalFormatting sqref="AD30:AD31">
    <cfRule type="expression" dxfId="311" priority="311">
      <formula>$L30&gt;0.15</formula>
    </cfRule>
    <cfRule type="expression" dxfId="310" priority="312">
      <formula>AND($L30&gt;0.08,$L30&lt;0.15)</formula>
    </cfRule>
  </conditionalFormatting>
  <conditionalFormatting sqref="AD34:AD46">
    <cfRule type="expression" dxfId="309" priority="309">
      <formula>$L34&gt;0.15</formula>
    </cfRule>
    <cfRule type="expression" dxfId="308" priority="310">
      <formula>AND($L34&gt;0.08,$L34&lt;0.15)</formula>
    </cfRule>
  </conditionalFormatting>
  <conditionalFormatting sqref="AD32:AD33">
    <cfRule type="expression" dxfId="307" priority="307">
      <formula>$L32&gt;0.15</formula>
    </cfRule>
    <cfRule type="expression" dxfId="306" priority="308">
      <formula>AND($L32&gt;0.08,$L32&lt;0.15)</formula>
    </cfRule>
  </conditionalFormatting>
  <conditionalFormatting sqref="J12">
    <cfRule type="expression" dxfId="305" priority="305">
      <formula>$L12&gt;0.15</formula>
    </cfRule>
    <cfRule type="expression" dxfId="304" priority="306">
      <formula>AND($L12&gt;0.08,$L12&lt;0.15)</formula>
    </cfRule>
  </conditionalFormatting>
  <conditionalFormatting sqref="AD16:AD17">
    <cfRule type="expression" dxfId="303" priority="303">
      <formula>$L16&gt;0.15</formula>
    </cfRule>
    <cfRule type="expression" dxfId="302" priority="304">
      <formula>AND($L16&gt;0.08,$L16&lt;0.15)</formula>
    </cfRule>
  </conditionalFormatting>
  <conditionalFormatting sqref="E29:F29">
    <cfRule type="expression" dxfId="301" priority="301">
      <formula>$L29&gt;0.15</formula>
    </cfRule>
    <cfRule type="expression" dxfId="300" priority="302">
      <formula>AND($L29&gt;0.08,$L29&lt;0.15)</formula>
    </cfRule>
  </conditionalFormatting>
  <conditionalFormatting sqref="E29:F29">
    <cfRule type="expression" dxfId="299" priority="299">
      <formula>$L29&gt;0.15</formula>
    </cfRule>
    <cfRule type="expression" dxfId="298" priority="300">
      <formula>AND($L29&gt;0.08,$L29&lt;0.15)</formula>
    </cfRule>
  </conditionalFormatting>
  <conditionalFormatting sqref="G29:H29">
    <cfRule type="expression" dxfId="297" priority="297">
      <formula>$L29&gt;0.15</formula>
    </cfRule>
    <cfRule type="expression" dxfId="296" priority="298">
      <formula>AND($L29&gt;0.08,$L29&lt;0.15)</formula>
    </cfRule>
  </conditionalFormatting>
  <conditionalFormatting sqref="E29:H29">
    <cfRule type="expression" dxfId="295" priority="295">
      <formula>$L29&gt;0.15</formula>
    </cfRule>
    <cfRule type="expression" dxfId="294" priority="296">
      <formula>AND($L29&gt;0.08,$L29&lt;0.15)</formula>
    </cfRule>
  </conditionalFormatting>
  <conditionalFormatting sqref="E30:F30">
    <cfRule type="expression" dxfId="293" priority="293">
      <formula>$L30&gt;0.15</formula>
    </cfRule>
    <cfRule type="expression" dxfId="292" priority="294">
      <formula>AND($L30&gt;0.08,$L30&lt;0.15)</formula>
    </cfRule>
  </conditionalFormatting>
  <conditionalFormatting sqref="E30:F30">
    <cfRule type="expression" dxfId="291" priority="291">
      <formula>$L30&gt;0.15</formula>
    </cfRule>
    <cfRule type="expression" dxfId="290" priority="292">
      <formula>AND($L30&gt;0.08,$L30&lt;0.15)</formula>
    </cfRule>
  </conditionalFormatting>
  <conditionalFormatting sqref="G30:H30">
    <cfRule type="expression" dxfId="289" priority="289">
      <formula>$L30&gt;0.15</formula>
    </cfRule>
    <cfRule type="expression" dxfId="288" priority="290">
      <formula>AND($L30&gt;0.08,$L30&lt;0.15)</formula>
    </cfRule>
  </conditionalFormatting>
  <conditionalFormatting sqref="G30:H30">
    <cfRule type="expression" dxfId="287" priority="287">
      <formula>$L30&gt;0.15</formula>
    </cfRule>
    <cfRule type="expression" dxfId="286" priority="288">
      <formula>AND($L30&gt;0.08,$L30&lt;0.15)</formula>
    </cfRule>
  </conditionalFormatting>
  <conditionalFormatting sqref="E31:F31">
    <cfRule type="expression" dxfId="285" priority="285">
      <formula>$L31&gt;0.15</formula>
    </cfRule>
    <cfRule type="expression" dxfId="284" priority="286">
      <formula>AND($L31&gt;0.08,$L31&lt;0.15)</formula>
    </cfRule>
  </conditionalFormatting>
  <conditionalFormatting sqref="E31:F31">
    <cfRule type="expression" dxfId="283" priority="283">
      <formula>$L31&gt;0.15</formula>
    </cfRule>
    <cfRule type="expression" dxfId="282" priority="284">
      <formula>AND($L31&gt;0.08,$L31&lt;0.15)</formula>
    </cfRule>
  </conditionalFormatting>
  <conditionalFormatting sqref="G31:H31">
    <cfRule type="expression" dxfId="281" priority="281">
      <formula>$L31&gt;0.15</formula>
    </cfRule>
    <cfRule type="expression" dxfId="280" priority="282">
      <formula>AND($L31&gt;0.08,$L31&lt;0.15)</formula>
    </cfRule>
  </conditionalFormatting>
  <conditionalFormatting sqref="E31:H31">
    <cfRule type="expression" dxfId="279" priority="279">
      <formula>$L31&gt;0.15</formula>
    </cfRule>
    <cfRule type="expression" dxfId="278" priority="280">
      <formula>AND($L31&gt;0.08,$L31&lt;0.15)</formula>
    </cfRule>
  </conditionalFormatting>
  <conditionalFormatting sqref="E32:F32">
    <cfRule type="expression" dxfId="277" priority="277">
      <formula>$L32&gt;0.15</formula>
    </cfRule>
    <cfRule type="expression" dxfId="276" priority="278">
      <formula>AND($L32&gt;0.08,$L32&lt;0.15)</formula>
    </cfRule>
  </conditionalFormatting>
  <conditionalFormatting sqref="E32:F32">
    <cfRule type="expression" dxfId="275" priority="275">
      <formula>$L32&gt;0.15</formula>
    </cfRule>
    <cfRule type="expression" dxfId="274" priority="276">
      <formula>AND($L32&gt;0.08,$L32&lt;0.15)</formula>
    </cfRule>
  </conditionalFormatting>
  <conditionalFormatting sqref="G32:H32">
    <cfRule type="expression" dxfId="273" priority="273">
      <formula>$L32&gt;0.15</formula>
    </cfRule>
    <cfRule type="expression" dxfId="272" priority="274">
      <formula>AND($L32&gt;0.08,$L32&lt;0.15)</formula>
    </cfRule>
  </conditionalFormatting>
  <conditionalFormatting sqref="E32:H32">
    <cfRule type="expression" dxfId="271" priority="271">
      <formula>$L32&gt;0.15</formula>
    </cfRule>
    <cfRule type="expression" dxfId="270" priority="272">
      <formula>AND($L32&gt;0.08,$L32&lt;0.15)</formula>
    </cfRule>
  </conditionalFormatting>
  <conditionalFormatting sqref="E34:H34">
    <cfRule type="expression" dxfId="269" priority="269">
      <formula>$L34&gt;0.15</formula>
    </cfRule>
    <cfRule type="expression" dxfId="268" priority="270">
      <formula>AND($L34&gt;0.08,$L34&lt;0.15)</formula>
    </cfRule>
  </conditionalFormatting>
  <conditionalFormatting sqref="E37:H37">
    <cfRule type="expression" dxfId="267" priority="267">
      <formula>$L37&gt;0.15</formula>
    </cfRule>
    <cfRule type="expression" dxfId="266" priority="268">
      <formula>AND($L37&gt;0.08,$L37&lt;0.15)</formula>
    </cfRule>
  </conditionalFormatting>
  <conditionalFormatting sqref="E37:H37">
    <cfRule type="expression" dxfId="265" priority="265">
      <formula>$L37&gt;0.15</formula>
    </cfRule>
    <cfRule type="expression" dxfId="264" priority="266">
      <formula>AND($L37&gt;0.08,$L37&lt;0.15)</formula>
    </cfRule>
  </conditionalFormatting>
  <conditionalFormatting sqref="E33:F33">
    <cfRule type="expression" dxfId="263" priority="263">
      <formula>$L33&gt;0.15</formula>
    </cfRule>
    <cfRule type="expression" dxfId="262" priority="264">
      <formula>AND($L33&gt;0.08,$L33&lt;0.15)</formula>
    </cfRule>
  </conditionalFormatting>
  <conditionalFormatting sqref="E33:F33">
    <cfRule type="expression" dxfId="261" priority="261">
      <formula>$L33&gt;0.15</formula>
    </cfRule>
    <cfRule type="expression" dxfId="260" priority="262">
      <formula>AND($L33&gt;0.08,$L33&lt;0.15)</formula>
    </cfRule>
  </conditionalFormatting>
  <conditionalFormatting sqref="G33:H33">
    <cfRule type="expression" dxfId="259" priority="259">
      <formula>$L33&gt;0.15</formula>
    </cfRule>
    <cfRule type="expression" dxfId="258" priority="260">
      <formula>AND($L33&gt;0.08,$L33&lt;0.15)</formula>
    </cfRule>
  </conditionalFormatting>
  <conditionalFormatting sqref="E33:H33">
    <cfRule type="expression" dxfId="257" priority="257">
      <formula>$L33&gt;0.15</formula>
    </cfRule>
    <cfRule type="expression" dxfId="256" priority="258">
      <formula>AND($L33&gt;0.08,$L33&lt;0.15)</formula>
    </cfRule>
  </conditionalFormatting>
  <conditionalFormatting sqref="E35:H35">
    <cfRule type="expression" dxfId="255" priority="255">
      <formula>$L35&gt;0.15</formula>
    </cfRule>
    <cfRule type="expression" dxfId="254" priority="256">
      <formula>AND($L35&gt;0.08,$L35&lt;0.15)</formula>
    </cfRule>
  </conditionalFormatting>
  <conditionalFormatting sqref="E35:F35">
    <cfRule type="expression" dxfId="253" priority="253">
      <formula>$L34&gt;0.15</formula>
    </cfRule>
    <cfRule type="expression" dxfId="252" priority="254">
      <formula>AND($L34&gt;0.08,$L34&lt;0.15)</formula>
    </cfRule>
  </conditionalFormatting>
  <conditionalFormatting sqref="E31:F31">
    <cfRule type="expression" dxfId="251" priority="251">
      <formula>$L31&gt;0.15</formula>
    </cfRule>
    <cfRule type="expression" dxfId="250" priority="252">
      <formula>AND($L31&gt;0.08,$L31&lt;0.15)</formula>
    </cfRule>
  </conditionalFormatting>
  <conditionalFormatting sqref="E31:F31">
    <cfRule type="expression" dxfId="249" priority="249">
      <formula>$L31&gt;0.15</formula>
    </cfRule>
    <cfRule type="expression" dxfId="248" priority="250">
      <formula>AND($L31&gt;0.08,$L31&lt;0.15)</formula>
    </cfRule>
  </conditionalFormatting>
  <conditionalFormatting sqref="E31:F31">
    <cfRule type="expression" dxfId="247" priority="247">
      <formula>$L31&gt;0.15</formula>
    </cfRule>
    <cfRule type="expression" dxfId="246" priority="248">
      <formula>AND($L31&gt;0.08,$L31&lt;0.15)</formula>
    </cfRule>
  </conditionalFormatting>
  <conditionalFormatting sqref="E33:F33">
    <cfRule type="expression" dxfId="245" priority="245">
      <formula>$L33&gt;0.15</formula>
    </cfRule>
    <cfRule type="expression" dxfId="244" priority="246">
      <formula>AND($L33&gt;0.08,$L33&lt;0.15)</formula>
    </cfRule>
  </conditionalFormatting>
  <conditionalFormatting sqref="E36:F36">
    <cfRule type="expression" dxfId="243" priority="243">
      <formula>$L36&gt;0.15</formula>
    </cfRule>
    <cfRule type="expression" dxfId="242" priority="244">
      <formula>AND($L36&gt;0.08,$L36&lt;0.15)</formula>
    </cfRule>
  </conditionalFormatting>
  <conditionalFormatting sqref="E36:F36">
    <cfRule type="expression" dxfId="241" priority="241">
      <formula>$L36&gt;0.15</formula>
    </cfRule>
    <cfRule type="expression" dxfId="240" priority="242">
      <formula>AND($L36&gt;0.08,$L36&lt;0.15)</formula>
    </cfRule>
  </conditionalFormatting>
  <conditionalFormatting sqref="E32:F32">
    <cfRule type="expression" dxfId="239" priority="239">
      <formula>$L32&gt;0.15</formula>
    </cfRule>
    <cfRule type="expression" dxfId="238" priority="240">
      <formula>AND($L32&gt;0.08,$L32&lt;0.15)</formula>
    </cfRule>
  </conditionalFormatting>
  <conditionalFormatting sqref="E32:F32">
    <cfRule type="expression" dxfId="237" priority="237">
      <formula>$L32&gt;0.15</formula>
    </cfRule>
    <cfRule type="expression" dxfId="236" priority="238">
      <formula>AND($L32&gt;0.08,$L32&lt;0.15)</formula>
    </cfRule>
  </conditionalFormatting>
  <conditionalFormatting sqref="E32:F32">
    <cfRule type="expression" dxfId="235" priority="235">
      <formula>$L32&gt;0.15</formula>
    </cfRule>
    <cfRule type="expression" dxfId="234" priority="236">
      <formula>AND($L32&gt;0.08,$L32&lt;0.15)</formula>
    </cfRule>
  </conditionalFormatting>
  <conditionalFormatting sqref="E34:F34">
    <cfRule type="expression" dxfId="233" priority="233">
      <formula>$L34&gt;0.15</formula>
    </cfRule>
    <cfRule type="expression" dxfId="232" priority="234">
      <formula>AND($L34&gt;0.08,$L34&lt;0.15)</formula>
    </cfRule>
  </conditionalFormatting>
  <conditionalFormatting sqref="Q7:Q18 Q20:Q46">
    <cfRule type="expression" dxfId="231" priority="231">
      <formula>$L7&gt;0.15</formula>
    </cfRule>
    <cfRule type="expression" dxfId="230" priority="232">
      <formula>AND($L7&gt;0.08,$L7&lt;0.15)</formula>
    </cfRule>
  </conditionalFormatting>
  <conditionalFormatting sqref="Q7:Q15">
    <cfRule type="expression" dxfId="229" priority="229">
      <formula>$L7&gt;0.15</formula>
    </cfRule>
    <cfRule type="expression" dxfId="228" priority="230">
      <formula>AND($L7&gt;0.08,$L7&lt;0.15)</formula>
    </cfRule>
  </conditionalFormatting>
  <conditionalFormatting sqref="S7:S18 S20:S46">
    <cfRule type="expression" dxfId="227" priority="227">
      <formula>$L7&gt;0.15</formula>
    </cfRule>
    <cfRule type="expression" dxfId="226" priority="228">
      <formula>AND($L7&gt;0.08,$L7&lt;0.15)</formula>
    </cfRule>
  </conditionalFormatting>
  <conditionalFormatting sqref="S7:S15">
    <cfRule type="expression" dxfId="225" priority="225">
      <formula>$L7&gt;0.15</formula>
    </cfRule>
    <cfRule type="expression" dxfId="224" priority="226">
      <formula>AND($L7&gt;0.08,$L7&lt;0.15)</formula>
    </cfRule>
  </conditionalFormatting>
  <conditionalFormatting sqref="Y7:Y46">
    <cfRule type="expression" dxfId="223" priority="223">
      <formula>$L7&gt;0.15</formula>
    </cfRule>
    <cfRule type="expression" dxfId="222" priority="224">
      <formula>AND($L7&gt;0.08,$L7&lt;0.15)</formula>
    </cfRule>
  </conditionalFormatting>
  <conditionalFormatting sqref="Y7:Y15">
    <cfRule type="expression" dxfId="221" priority="221">
      <formula>$L7&gt;0.15</formula>
    </cfRule>
    <cfRule type="expression" dxfId="220" priority="222">
      <formula>AND($L7&gt;0.08,$L7&lt;0.15)</formula>
    </cfRule>
  </conditionalFormatting>
  <conditionalFormatting sqref="AA9:AA10">
    <cfRule type="expression" dxfId="219" priority="219">
      <formula>$L9&gt;0.15</formula>
    </cfRule>
    <cfRule type="expression" dxfId="218" priority="220">
      <formula>AND($L9&gt;0.08,$L9&lt;0.15)</formula>
    </cfRule>
  </conditionalFormatting>
  <conditionalFormatting sqref="AA9:AA10">
    <cfRule type="expression" dxfId="217" priority="217">
      <formula>$L9&gt;0.15</formula>
    </cfRule>
    <cfRule type="expression" dxfId="216" priority="218">
      <formula>AND($L9&gt;0.08,$L9&lt;0.15)</formula>
    </cfRule>
  </conditionalFormatting>
  <conditionalFormatting sqref="AD49:AD53">
    <cfRule type="expression" dxfId="215" priority="215">
      <formula>$L49&gt;0.15</formula>
    </cfRule>
    <cfRule type="expression" dxfId="214" priority="216">
      <formula>AND($L49&gt;0.08,$L49&lt;0.15)</formula>
    </cfRule>
  </conditionalFormatting>
  <conditionalFormatting sqref="P19 R19 T19:V19">
    <cfRule type="expression" dxfId="213" priority="213">
      <formula>$L19&gt;0.15</formula>
    </cfRule>
    <cfRule type="expression" dxfId="212" priority="214">
      <formula>AND($L19&gt;0.08,$L19&lt;0.15)</formula>
    </cfRule>
  </conditionalFormatting>
  <conditionalFormatting sqref="Q19">
    <cfRule type="expression" dxfId="211" priority="211">
      <formula>$L19&gt;0.15</formula>
    </cfRule>
    <cfRule type="expression" dxfId="210" priority="212">
      <formula>AND($L19&gt;0.08,$L19&lt;0.15)</formula>
    </cfRule>
  </conditionalFormatting>
  <conditionalFormatting sqref="S19">
    <cfRule type="expression" dxfId="209" priority="209">
      <formula>$L19&gt;0.15</formula>
    </cfRule>
    <cfRule type="expression" dxfId="208" priority="210">
      <formula>AND($L19&gt;0.08,$L19&lt;0.15)</formula>
    </cfRule>
  </conditionalFormatting>
  <conditionalFormatting sqref="I7:I14">
    <cfRule type="expression" dxfId="207" priority="207">
      <formula>$L7&gt;0.15</formula>
    </cfRule>
    <cfRule type="expression" dxfId="206" priority="208">
      <formula>AND($L7&gt;0.08,$L7&lt;0.15)</formula>
    </cfRule>
  </conditionalFormatting>
  <conditionalFormatting sqref="I15:I20">
    <cfRule type="expression" dxfId="205" priority="205">
      <formula>$L15&gt;0.15</formula>
    </cfRule>
    <cfRule type="expression" dxfId="204" priority="206">
      <formula>AND($L15&gt;0.08,$L15&lt;0.15)</formula>
    </cfRule>
  </conditionalFormatting>
  <conditionalFormatting sqref="I24:I29">
    <cfRule type="expression" dxfId="203" priority="203">
      <formula>$L24&gt;0.15</formula>
    </cfRule>
    <cfRule type="expression" dxfId="202" priority="204">
      <formula>AND($L24&gt;0.08,$L24&lt;0.15)</formula>
    </cfRule>
  </conditionalFormatting>
  <conditionalFormatting sqref="I60:I61">
    <cfRule type="expression" dxfId="201" priority="201">
      <formula>$L60&gt;0.15</formula>
    </cfRule>
    <cfRule type="expression" dxfId="200" priority="202">
      <formula>AND($L60&gt;0.08,$L60&lt;0.15)</formula>
    </cfRule>
  </conditionalFormatting>
  <conditionalFormatting sqref="I49:I59">
    <cfRule type="expression" dxfId="199" priority="199">
      <formula>$L49&gt;0.15</formula>
    </cfRule>
    <cfRule type="expression" dxfId="198" priority="200">
      <formula>AND($L49&gt;0.08,$L49&lt;0.15)</formula>
    </cfRule>
  </conditionalFormatting>
  <conditionalFormatting sqref="E7:F7">
    <cfRule type="expression" dxfId="197" priority="197">
      <formula>$L7&gt;0.15</formula>
    </cfRule>
    <cfRule type="expression" dxfId="196" priority="198">
      <formula>AND($L7&gt;0.08,$L7&lt;0.15)</formula>
    </cfRule>
  </conditionalFormatting>
  <conditionalFormatting sqref="E7:F7">
    <cfRule type="expression" dxfId="195" priority="195">
      <formula>$L7&gt;0.15</formula>
    </cfRule>
    <cfRule type="expression" dxfId="194" priority="196">
      <formula>AND($L7&gt;0.08,$L7&lt;0.15)</formula>
    </cfRule>
  </conditionalFormatting>
  <conditionalFormatting sqref="G7:H7">
    <cfRule type="expression" dxfId="193" priority="193">
      <formula>$L7&gt;0.15</formula>
    </cfRule>
    <cfRule type="expression" dxfId="192" priority="194">
      <formula>AND($L7&gt;0.08,$L7&lt;0.15)</formula>
    </cfRule>
  </conditionalFormatting>
  <conditionalFormatting sqref="E7:H7">
    <cfRule type="expression" dxfId="191" priority="191">
      <formula>$L7&gt;0.15</formula>
    </cfRule>
    <cfRule type="expression" dxfId="190" priority="192">
      <formula>AND($L7&gt;0.08,$L7&lt;0.15)</formula>
    </cfRule>
  </conditionalFormatting>
  <conditionalFormatting sqref="E8:F8">
    <cfRule type="expression" dxfId="189" priority="183">
      <formula>$L8&gt;0.15</formula>
    </cfRule>
    <cfRule type="expression" dxfId="188" priority="184">
      <formula>AND($L8&gt;0.08,$L8&lt;0.15)</formula>
    </cfRule>
  </conditionalFormatting>
  <conditionalFormatting sqref="E8:F8">
    <cfRule type="expression" dxfId="187" priority="181">
      <formula>$L8&gt;0.15</formula>
    </cfRule>
    <cfRule type="expression" dxfId="186" priority="182">
      <formula>AND($L8&gt;0.08,$L8&lt;0.15)</formula>
    </cfRule>
  </conditionalFormatting>
  <conditionalFormatting sqref="G8:H8">
    <cfRule type="expression" dxfId="185" priority="179">
      <formula>$L8&gt;0.15</formula>
    </cfRule>
    <cfRule type="expression" dxfId="184" priority="180">
      <formula>AND($L8&gt;0.08,$L8&lt;0.15)</formula>
    </cfRule>
  </conditionalFormatting>
  <conditionalFormatting sqref="G8:H8">
    <cfRule type="expression" dxfId="183" priority="185">
      <formula>$L8&gt;0.15</formula>
    </cfRule>
    <cfRule type="expression" dxfId="182" priority="186">
      <formula>AND($L8&gt;0.08,$L8&lt;0.15)</formula>
    </cfRule>
  </conditionalFormatting>
  <conditionalFormatting sqref="E8:F8">
    <cfRule type="expression" dxfId="181" priority="189">
      <formula>$L8&gt;0.15</formula>
    </cfRule>
    <cfRule type="expression" dxfId="180" priority="190">
      <formula>AND($L8&gt;0.08,$L8&lt;0.15)</formula>
    </cfRule>
  </conditionalFormatting>
  <conditionalFormatting sqref="E8:F8">
    <cfRule type="expression" dxfId="179" priority="187">
      <formula>$L8&gt;0.15</formula>
    </cfRule>
    <cfRule type="expression" dxfId="178" priority="188">
      <formula>AND($L8&gt;0.08,$L8&lt;0.15)</formula>
    </cfRule>
  </conditionalFormatting>
  <conditionalFormatting sqref="E10:H10">
    <cfRule type="expression" dxfId="177" priority="177">
      <formula>$L9&gt;0.15</formula>
    </cfRule>
    <cfRule type="expression" dxfId="176" priority="178">
      <formula>AND($L9&gt;0.08,$L9&lt;0.15)</formula>
    </cfRule>
  </conditionalFormatting>
  <conditionalFormatting sqref="E10:F10">
    <cfRule type="expression" dxfId="175" priority="175">
      <formula>$L10&gt;0.15</formula>
    </cfRule>
    <cfRule type="expression" dxfId="174" priority="176">
      <formula>AND($L10&gt;0.08,$L10&lt;0.15)</formula>
    </cfRule>
  </conditionalFormatting>
  <conditionalFormatting sqref="E10:F10">
    <cfRule type="expression" dxfId="173" priority="173">
      <formula>$L10&gt;0.15</formula>
    </cfRule>
    <cfRule type="expression" dxfId="172" priority="174">
      <formula>AND($L10&gt;0.08,$L10&lt;0.15)</formula>
    </cfRule>
  </conditionalFormatting>
  <conditionalFormatting sqref="E13:H13">
    <cfRule type="expression" dxfId="171" priority="171">
      <formula>$L13&gt;0.15</formula>
    </cfRule>
    <cfRule type="expression" dxfId="170" priority="172">
      <formula>AND($L13&gt;0.08,$L13&lt;0.15)</formula>
    </cfRule>
  </conditionalFormatting>
  <conditionalFormatting sqref="E14:H14">
    <cfRule type="expression" dxfId="169" priority="169">
      <formula>$L14&gt;0.15</formula>
    </cfRule>
    <cfRule type="expression" dxfId="168" priority="170">
      <formula>AND($L14&gt;0.08,$L14&lt;0.15)</formula>
    </cfRule>
  </conditionalFormatting>
  <conditionalFormatting sqref="E15:F15">
    <cfRule type="expression" dxfId="167" priority="167">
      <formula>$L15&gt;0.15</formula>
    </cfRule>
    <cfRule type="expression" dxfId="166" priority="168">
      <formula>AND($L15&gt;0.08,$L15&lt;0.15)</formula>
    </cfRule>
  </conditionalFormatting>
  <conditionalFormatting sqref="E15:F15">
    <cfRule type="expression" dxfId="165" priority="165">
      <formula>$L15&gt;0.15</formula>
    </cfRule>
    <cfRule type="expression" dxfId="164" priority="166">
      <formula>AND($L15&gt;0.08,$L15&lt;0.15)</formula>
    </cfRule>
  </conditionalFormatting>
  <conditionalFormatting sqref="G15:H15">
    <cfRule type="expression" dxfId="163" priority="163">
      <formula>$L15&gt;0.15</formula>
    </cfRule>
    <cfRule type="expression" dxfId="162" priority="164">
      <formula>AND($L15&gt;0.08,$L15&lt;0.15)</formula>
    </cfRule>
  </conditionalFormatting>
  <conditionalFormatting sqref="E15:H15">
    <cfRule type="expression" dxfId="161" priority="161">
      <formula>$L15&gt;0.15</formula>
    </cfRule>
    <cfRule type="expression" dxfId="160" priority="162">
      <formula>AND($L15&gt;0.08,$L15&lt;0.15)</formula>
    </cfRule>
  </conditionalFormatting>
  <conditionalFormatting sqref="E16:H16">
    <cfRule type="expression" dxfId="159" priority="159">
      <formula>$L16&gt;0.15</formula>
    </cfRule>
    <cfRule type="expression" dxfId="158" priority="160">
      <formula>AND($L16&gt;0.08,$L16&lt;0.15)</formula>
    </cfRule>
  </conditionalFormatting>
  <conditionalFormatting sqref="E16:H16">
    <cfRule type="expression" dxfId="157" priority="157">
      <formula>$L16&gt;0.15</formula>
    </cfRule>
    <cfRule type="expression" dxfId="156" priority="158">
      <formula>AND($L16&gt;0.08,$L16&lt;0.15)</formula>
    </cfRule>
  </conditionalFormatting>
  <conditionalFormatting sqref="E24:F24">
    <cfRule type="expression" dxfId="155" priority="155">
      <formula>$L24&gt;0.15</formula>
    </cfRule>
    <cfRule type="expression" dxfId="154" priority="156">
      <formula>AND($L24&gt;0.08,$L24&lt;0.15)</formula>
    </cfRule>
  </conditionalFormatting>
  <conditionalFormatting sqref="E24:F24">
    <cfRule type="expression" dxfId="153" priority="153">
      <formula>$L24&gt;0.15</formula>
    </cfRule>
    <cfRule type="expression" dxfId="152" priority="154">
      <formula>AND($L24&gt;0.08,$L24&lt;0.15)</formula>
    </cfRule>
  </conditionalFormatting>
  <conditionalFormatting sqref="G24:H24">
    <cfRule type="expression" dxfId="151" priority="151">
      <formula>$L24&gt;0.15</formula>
    </cfRule>
    <cfRule type="expression" dxfId="150" priority="152">
      <formula>AND($L24&gt;0.08,$L24&lt;0.15)</formula>
    </cfRule>
  </conditionalFormatting>
  <conditionalFormatting sqref="E24:H24">
    <cfRule type="expression" dxfId="149" priority="149">
      <formula>$L24&gt;0.15</formula>
    </cfRule>
    <cfRule type="expression" dxfId="148" priority="150">
      <formula>AND($L24&gt;0.08,$L24&lt;0.15)</formula>
    </cfRule>
  </conditionalFormatting>
  <conditionalFormatting sqref="E25:H25">
    <cfRule type="expression" dxfId="147" priority="147">
      <formula>$L24&gt;0.15</formula>
    </cfRule>
    <cfRule type="expression" dxfId="146" priority="148">
      <formula>AND($L24&gt;0.08,$L24&lt;0.15)</formula>
    </cfRule>
  </conditionalFormatting>
  <conditionalFormatting sqref="E25:F25">
    <cfRule type="expression" dxfId="145" priority="145">
      <formula>$L25&gt;0.15</formula>
    </cfRule>
    <cfRule type="expression" dxfId="144" priority="146">
      <formula>AND($L25&gt;0.08,$L25&lt;0.15)</formula>
    </cfRule>
  </conditionalFormatting>
  <conditionalFormatting sqref="E25:F25">
    <cfRule type="expression" dxfId="143" priority="143">
      <formula>$L25&gt;0.15</formula>
    </cfRule>
    <cfRule type="expression" dxfId="142" priority="144">
      <formula>AND($L25&gt;0.08,$L25&lt;0.15)</formula>
    </cfRule>
  </conditionalFormatting>
  <conditionalFormatting sqref="E26:F26">
    <cfRule type="expression" dxfId="141" priority="141">
      <formula>$L26&gt;0.15</formula>
    </cfRule>
    <cfRule type="expression" dxfId="140" priority="142">
      <formula>AND($L26&gt;0.08,$L26&lt;0.15)</formula>
    </cfRule>
  </conditionalFormatting>
  <conditionalFormatting sqref="E26:F26">
    <cfRule type="expression" dxfId="139" priority="139">
      <formula>$L26&gt;0.15</formula>
    </cfRule>
    <cfRule type="expression" dxfId="138" priority="140">
      <formula>AND($L26&gt;0.08,$L26&lt;0.15)</formula>
    </cfRule>
  </conditionalFormatting>
  <conditionalFormatting sqref="G26:H26">
    <cfRule type="expression" dxfId="137" priority="137">
      <formula>$L26&gt;0.15</formula>
    </cfRule>
    <cfRule type="expression" dxfId="136" priority="138">
      <formula>AND($L26&gt;0.08,$L26&lt;0.15)</formula>
    </cfRule>
  </conditionalFormatting>
  <conditionalFormatting sqref="E26:H26">
    <cfRule type="expression" dxfId="135" priority="135">
      <formula>$L26&gt;0.15</formula>
    </cfRule>
    <cfRule type="expression" dxfId="134" priority="136">
      <formula>AND($L26&gt;0.08,$L26&lt;0.15)</formula>
    </cfRule>
  </conditionalFormatting>
  <conditionalFormatting sqref="E27:H27">
    <cfRule type="expression" dxfId="133" priority="133">
      <formula>$L26&gt;0.15</formula>
    </cfRule>
    <cfRule type="expression" dxfId="132" priority="134">
      <formula>AND($L26&gt;0.08,$L26&lt;0.15)</formula>
    </cfRule>
  </conditionalFormatting>
  <conditionalFormatting sqref="E27:F27">
    <cfRule type="expression" dxfId="131" priority="131">
      <formula>$L27&gt;0.15</formula>
    </cfRule>
    <cfRule type="expression" dxfId="130" priority="132">
      <formula>AND($L27&gt;0.08,$L27&lt;0.15)</formula>
    </cfRule>
  </conditionalFormatting>
  <conditionalFormatting sqref="E27:F27">
    <cfRule type="expression" dxfId="129" priority="129">
      <formula>$L27&gt;0.15</formula>
    </cfRule>
    <cfRule type="expression" dxfId="128" priority="130">
      <formula>AND($L27&gt;0.08,$L27&lt;0.15)</formula>
    </cfRule>
  </conditionalFormatting>
  <conditionalFormatting sqref="E28:H28">
    <cfRule type="expression" dxfId="127" priority="127">
      <formula>$L28&gt;0.15</formula>
    </cfRule>
    <cfRule type="expression" dxfId="126" priority="128">
      <formula>AND($L28&gt;0.08,$L28&lt;0.15)</formula>
    </cfRule>
  </conditionalFormatting>
  <conditionalFormatting sqref="B49:C74">
    <cfRule type="expression" dxfId="125" priority="125">
      <formula>$L49&gt;0.15</formula>
    </cfRule>
    <cfRule type="expression" dxfId="124" priority="126">
      <formula>AND($L49&gt;0.08,$L49&lt;0.15)</formula>
    </cfRule>
  </conditionalFormatting>
  <conditionalFormatting sqref="D7:D8 D16 D10">
    <cfRule type="expression" dxfId="123" priority="123">
      <formula>$L7&gt;0.15</formula>
    </cfRule>
    <cfRule type="expression" dxfId="122" priority="124">
      <formula>AND($L7&gt;0.08,$L7&lt;0.15)</formula>
    </cfRule>
  </conditionalFormatting>
  <conditionalFormatting sqref="D7:D8 D10 D13:D15">
    <cfRule type="expression" dxfId="121" priority="121">
      <formula>$L7&gt;0.15</formula>
    </cfRule>
    <cfRule type="expression" dxfId="120" priority="122">
      <formula>AND($L7&gt;0.08,$L7&lt;0.15)</formula>
    </cfRule>
  </conditionalFormatting>
  <conditionalFormatting sqref="D24:D28 D32:D44">
    <cfRule type="expression" dxfId="119" priority="119">
      <formula>$L24&gt;0.15</formula>
    </cfRule>
    <cfRule type="expression" dxfId="118" priority="120">
      <formula>AND($L24&gt;0.08,$L24&lt;0.15)</formula>
    </cfRule>
  </conditionalFormatting>
  <conditionalFormatting sqref="D24:D31">
    <cfRule type="expression" dxfId="117" priority="117">
      <formula>$L24&gt;0.15</formula>
    </cfRule>
    <cfRule type="expression" dxfId="116" priority="118">
      <formula>AND($L24&gt;0.08,$L24&lt;0.15)</formula>
    </cfRule>
  </conditionalFormatting>
  <conditionalFormatting sqref="AA9:AA10">
    <cfRule type="expression" dxfId="115" priority="115">
      <formula>$L9&gt;0.15</formula>
    </cfRule>
    <cfRule type="expression" dxfId="114" priority="116">
      <formula>AND($L9&gt;0.08,$L9&lt;0.15)</formula>
    </cfRule>
  </conditionalFormatting>
  <conditionalFormatting sqref="AA9:AA10">
    <cfRule type="expression" dxfId="113" priority="113">
      <formula>$L9&gt;0.15</formula>
    </cfRule>
    <cfRule type="expression" dxfId="112" priority="114">
      <formula>AND($L9&gt;0.08,$L9&lt;0.15)</formula>
    </cfRule>
  </conditionalFormatting>
  <conditionalFormatting sqref="E9:F9">
    <cfRule type="expression" dxfId="111" priority="105">
      <formula>$L9&gt;0.15</formula>
    </cfRule>
    <cfRule type="expression" dxfId="110" priority="106">
      <formula>AND($L9&gt;0.08,$L9&lt;0.15)</formula>
    </cfRule>
  </conditionalFormatting>
  <conditionalFormatting sqref="E9:F9">
    <cfRule type="expression" dxfId="109" priority="103">
      <formula>$L9&gt;0.15</formula>
    </cfRule>
    <cfRule type="expression" dxfId="108" priority="104">
      <formula>AND($L9&gt;0.08,$L9&lt;0.15)</formula>
    </cfRule>
  </conditionalFormatting>
  <conditionalFormatting sqref="G9:H9">
    <cfRule type="expression" dxfId="107" priority="101">
      <formula>$L9&gt;0.15</formula>
    </cfRule>
    <cfRule type="expression" dxfId="106" priority="102">
      <formula>AND($L9&gt;0.08,$L9&lt;0.15)</formula>
    </cfRule>
  </conditionalFormatting>
  <conditionalFormatting sqref="G9:H9">
    <cfRule type="expression" dxfId="105" priority="107">
      <formula>$L9&gt;0.15</formula>
    </cfRule>
    <cfRule type="expression" dxfId="104" priority="108">
      <formula>AND($L9&gt;0.08,$L9&lt;0.15)</formula>
    </cfRule>
  </conditionalFormatting>
  <conditionalFormatting sqref="E9:F9">
    <cfRule type="expression" dxfId="103" priority="111">
      <formula>$L9&gt;0.15</formula>
    </cfRule>
    <cfRule type="expression" dxfId="102" priority="112">
      <formula>AND($L9&gt;0.08,$L9&lt;0.15)</formula>
    </cfRule>
  </conditionalFormatting>
  <conditionalFormatting sqref="E9:F9">
    <cfRule type="expression" dxfId="101" priority="109">
      <formula>$L9&gt;0.15</formula>
    </cfRule>
    <cfRule type="expression" dxfId="100" priority="110">
      <formula>AND($L9&gt;0.08,$L9&lt;0.15)</formula>
    </cfRule>
  </conditionalFormatting>
  <conditionalFormatting sqref="D9">
    <cfRule type="expression" dxfId="99" priority="99">
      <formula>$L9&gt;0.15</formula>
    </cfRule>
    <cfRule type="expression" dxfId="98" priority="100">
      <formula>AND($L9&gt;0.08,$L9&lt;0.15)</formula>
    </cfRule>
  </conditionalFormatting>
  <conditionalFormatting sqref="D9">
    <cfRule type="expression" dxfId="97" priority="97">
      <formula>$L9&gt;0.15</formula>
    </cfRule>
    <cfRule type="expression" dxfId="96" priority="98">
      <formula>AND($L9&gt;0.08,$L9&lt;0.15)</formula>
    </cfRule>
  </conditionalFormatting>
  <conditionalFormatting sqref="E11">
    <cfRule type="expression" dxfId="95" priority="95">
      <formula>$L10&gt;0.15</formula>
    </cfRule>
    <cfRule type="expression" dxfId="94" priority="96">
      <formula>AND($L10&gt;0.08,$L10&lt;0.15)</formula>
    </cfRule>
  </conditionalFormatting>
  <conditionalFormatting sqref="E11">
    <cfRule type="expression" dxfId="93" priority="93">
      <formula>$L11&gt;0.15</formula>
    </cfRule>
    <cfRule type="expression" dxfId="92" priority="94">
      <formula>AND($L11&gt;0.08,$L11&lt;0.15)</formula>
    </cfRule>
  </conditionalFormatting>
  <conditionalFormatting sqref="E11">
    <cfRule type="expression" dxfId="91" priority="91">
      <formula>$L11&gt;0.15</formula>
    </cfRule>
    <cfRule type="expression" dxfId="90" priority="92">
      <formula>AND($L11&gt;0.08,$L11&lt;0.15)</formula>
    </cfRule>
  </conditionalFormatting>
  <conditionalFormatting sqref="D11">
    <cfRule type="expression" dxfId="89" priority="89">
      <formula>$L11&gt;0.15</formula>
    </cfRule>
    <cfRule type="expression" dxfId="88" priority="90">
      <formula>AND($L11&gt;0.08,$L11&lt;0.15)</formula>
    </cfRule>
  </conditionalFormatting>
  <conditionalFormatting sqref="D11">
    <cfRule type="expression" dxfId="87" priority="87">
      <formula>$L11&gt;0.15</formula>
    </cfRule>
    <cfRule type="expression" dxfId="86" priority="88">
      <formula>AND($L11&gt;0.08,$L11&lt;0.15)</formula>
    </cfRule>
  </conditionalFormatting>
  <conditionalFormatting sqref="G11:H11">
    <cfRule type="expression" dxfId="85" priority="85">
      <formula>$L10&gt;0.15</formula>
    </cfRule>
    <cfRule type="expression" dxfId="84" priority="86">
      <formula>AND($L10&gt;0.08,$L10&lt;0.15)</formula>
    </cfRule>
  </conditionalFormatting>
  <conditionalFormatting sqref="F11">
    <cfRule type="expression" dxfId="83" priority="83">
      <formula>$L10&gt;0.15</formula>
    </cfRule>
    <cfRule type="expression" dxfId="82" priority="84">
      <formula>AND($L10&gt;0.08,$L10&lt;0.15)</formula>
    </cfRule>
  </conditionalFormatting>
  <conditionalFormatting sqref="F11">
    <cfRule type="expression" dxfId="81" priority="81">
      <formula>$L11&gt;0.15</formula>
    </cfRule>
    <cfRule type="expression" dxfId="80" priority="82">
      <formula>AND($L11&gt;0.08,$L11&lt;0.15)</formula>
    </cfRule>
  </conditionalFormatting>
  <conditionalFormatting sqref="F11">
    <cfRule type="expression" dxfId="79" priority="79">
      <formula>$L11&gt;0.15</formula>
    </cfRule>
    <cfRule type="expression" dxfId="78" priority="80">
      <formula>AND($L11&gt;0.08,$L11&lt;0.15)</formula>
    </cfRule>
  </conditionalFormatting>
  <conditionalFormatting sqref="AA13">
    <cfRule type="expression" dxfId="77" priority="77">
      <formula>$L13&gt;0.15</formula>
    </cfRule>
    <cfRule type="expression" dxfId="76" priority="78">
      <formula>AND($L13&gt;0.08,$L13&lt;0.15)</formula>
    </cfRule>
  </conditionalFormatting>
  <conditionalFormatting sqref="AE11:AE14 AE17:AE33">
    <cfRule type="expression" dxfId="75" priority="75">
      <formula>$L11&gt;0.15</formula>
    </cfRule>
    <cfRule type="expression" dxfId="74" priority="76">
      <formula>AND($L11&gt;0.08,$L11&lt;0.15)</formula>
    </cfRule>
  </conditionalFormatting>
  <conditionalFormatting sqref="AE11:AE16">
    <cfRule type="expression" dxfId="73" priority="73">
      <formula>$L11&gt;0.15</formula>
    </cfRule>
    <cfRule type="expression" dxfId="72" priority="74">
      <formula>AND($L11&gt;0.08,$L11&lt;0.15)</formula>
    </cfRule>
  </conditionalFormatting>
  <conditionalFormatting sqref="E12">
    <cfRule type="expression" dxfId="71" priority="71">
      <formula>$L11&gt;0.15</formula>
    </cfRule>
    <cfRule type="expression" dxfId="70" priority="72">
      <formula>AND($L11&gt;0.08,$L11&lt;0.15)</formula>
    </cfRule>
  </conditionalFormatting>
  <conditionalFormatting sqref="E12">
    <cfRule type="expression" dxfId="69" priority="69">
      <formula>$L12&gt;0.15</formula>
    </cfRule>
    <cfRule type="expression" dxfId="68" priority="70">
      <formula>AND($L12&gt;0.08,$L12&lt;0.15)</formula>
    </cfRule>
  </conditionalFormatting>
  <conditionalFormatting sqref="E12">
    <cfRule type="expression" dxfId="67" priority="67">
      <formula>$L12&gt;0.15</formula>
    </cfRule>
    <cfRule type="expression" dxfId="66" priority="68">
      <formula>AND($L12&gt;0.08,$L12&lt;0.15)</formula>
    </cfRule>
  </conditionalFormatting>
  <conditionalFormatting sqref="D12">
    <cfRule type="expression" dxfId="65" priority="65">
      <formula>$L12&gt;0.15</formula>
    </cfRule>
    <cfRule type="expression" dxfId="64" priority="66">
      <formula>AND($L12&gt;0.08,$L12&lt;0.15)</formula>
    </cfRule>
  </conditionalFormatting>
  <conditionalFormatting sqref="D12">
    <cfRule type="expression" dxfId="63" priority="63">
      <formula>$L12&gt;0.15</formula>
    </cfRule>
    <cfRule type="expression" dxfId="62" priority="64">
      <formula>AND($L12&gt;0.08,$L12&lt;0.15)</formula>
    </cfRule>
  </conditionalFormatting>
  <conditionalFormatting sqref="G12:H12">
    <cfRule type="expression" dxfId="61" priority="61">
      <formula>$L11&gt;0.15</formula>
    </cfRule>
    <cfRule type="expression" dxfId="60" priority="62">
      <formula>AND($L11&gt;0.08,$L11&lt;0.15)</formula>
    </cfRule>
  </conditionalFormatting>
  <conditionalFormatting sqref="F12">
    <cfRule type="expression" dxfId="59" priority="59">
      <formula>$L11&gt;0.15</formula>
    </cfRule>
    <cfRule type="expression" dxfId="58" priority="60">
      <formula>AND($L11&gt;0.08,$L11&lt;0.15)</formula>
    </cfRule>
  </conditionalFormatting>
  <conditionalFormatting sqref="F12">
    <cfRule type="expression" dxfId="57" priority="57">
      <formula>$L12&gt;0.15</formula>
    </cfRule>
    <cfRule type="expression" dxfId="56" priority="58">
      <formula>AND($L12&gt;0.08,$L12&lt;0.15)</formula>
    </cfRule>
  </conditionalFormatting>
  <conditionalFormatting sqref="F12">
    <cfRule type="expression" dxfId="55" priority="55">
      <formula>$L12&gt;0.15</formula>
    </cfRule>
    <cfRule type="expression" dxfId="54" priority="56">
      <formula>AND($L12&gt;0.08,$L12&lt;0.15)</formula>
    </cfRule>
  </conditionalFormatting>
  <conditionalFormatting sqref="D53">
    <cfRule type="expression" dxfId="53" priority="53">
      <formula>$L17&gt;0.15</formula>
    </cfRule>
    <cfRule type="expression" dxfId="52" priority="54">
      <formula>AND($L17&gt;0.08,$L17&lt;0.15)</formula>
    </cfRule>
  </conditionalFormatting>
  <conditionalFormatting sqref="D53">
    <cfRule type="expression" dxfId="51" priority="51">
      <formula>$L17&gt;0.15</formula>
    </cfRule>
    <cfRule type="expression" dxfId="50" priority="52">
      <formula>AND($L17&gt;0.08,$L17&lt;0.15)</formula>
    </cfRule>
  </conditionalFormatting>
  <conditionalFormatting sqref="D54">
    <cfRule type="expression" dxfId="49" priority="49">
      <formula>$L18&gt;0.15</formula>
    </cfRule>
    <cfRule type="expression" dxfId="48" priority="50">
      <formula>AND($L18&gt;0.08,$L18&lt;0.15)</formula>
    </cfRule>
  </conditionalFormatting>
  <conditionalFormatting sqref="D54">
    <cfRule type="expression" dxfId="47" priority="47">
      <formula>$L18&gt;0.15</formula>
    </cfRule>
    <cfRule type="expression" dxfId="46" priority="48">
      <formula>AND($L18&gt;0.08,$L18&lt;0.15)</formula>
    </cfRule>
  </conditionalFormatting>
  <conditionalFormatting sqref="AE49:AE56">
    <cfRule type="expression" dxfId="45" priority="45">
      <formula>$L49&gt;0.15</formula>
    </cfRule>
    <cfRule type="expression" dxfId="44" priority="46">
      <formula>AND($L49&gt;0.08,$L49&lt;0.15)</formula>
    </cfRule>
  </conditionalFormatting>
  <conditionalFormatting sqref="D17:H17">
    <cfRule type="expression" dxfId="43" priority="43">
      <formula>$L16&gt;0.15</formula>
    </cfRule>
    <cfRule type="expression" dxfId="42" priority="44">
      <formula>AND($L16&gt;0.08,$L16&lt;0.15)</formula>
    </cfRule>
  </conditionalFormatting>
  <conditionalFormatting sqref="D17:F17">
    <cfRule type="expression" dxfId="41" priority="41">
      <formula>$L17&gt;0.15</formula>
    </cfRule>
    <cfRule type="expression" dxfId="40" priority="42">
      <formula>AND($L17&gt;0.08,$L17&lt;0.15)</formula>
    </cfRule>
  </conditionalFormatting>
  <conditionalFormatting sqref="D17:F17">
    <cfRule type="expression" dxfId="39" priority="39">
      <formula>$L17&gt;0.15</formula>
    </cfRule>
    <cfRule type="expression" dxfId="38" priority="40">
      <formula>AND($L17&gt;0.08,$L17&lt;0.15)</formula>
    </cfRule>
  </conditionalFormatting>
  <conditionalFormatting sqref="E18:H18">
    <cfRule type="expression" dxfId="37" priority="37">
      <formula>$L18&gt;0.15</formula>
    </cfRule>
    <cfRule type="expression" dxfId="36" priority="38">
      <formula>AND($L18&gt;0.08,$L18&lt;0.15)</formula>
    </cfRule>
  </conditionalFormatting>
  <conditionalFormatting sqref="D18">
    <cfRule type="expression" dxfId="35" priority="35">
      <formula>$L18&gt;0.15</formula>
    </cfRule>
    <cfRule type="expression" dxfId="34" priority="36">
      <formula>AND($L18&gt;0.08,$L18&lt;0.15)</formula>
    </cfRule>
  </conditionalFormatting>
  <conditionalFormatting sqref="E21:F21">
    <cfRule type="expression" dxfId="33" priority="33">
      <formula>$L21&gt;0.15</formula>
    </cfRule>
    <cfRule type="expression" dxfId="32" priority="34">
      <formula>AND($L21&gt;0.08,$L21&lt;0.15)</formula>
    </cfRule>
  </conditionalFormatting>
  <conditionalFormatting sqref="E21:F21">
    <cfRule type="expression" dxfId="31" priority="31">
      <formula>$L21&gt;0.15</formula>
    </cfRule>
    <cfRule type="expression" dxfId="30" priority="32">
      <formula>AND($L21&gt;0.08,$L21&lt;0.15)</formula>
    </cfRule>
  </conditionalFormatting>
  <conditionalFormatting sqref="G21:H21">
    <cfRule type="expression" dxfId="29" priority="29">
      <formula>$L21&gt;0.15</formula>
    </cfRule>
    <cfRule type="expression" dxfId="28" priority="30">
      <formula>AND($L21&gt;0.08,$L21&lt;0.15)</formula>
    </cfRule>
  </conditionalFormatting>
  <conditionalFormatting sqref="E21:H21">
    <cfRule type="expression" dxfId="27" priority="27">
      <formula>$L21&gt;0.15</formula>
    </cfRule>
    <cfRule type="expression" dxfId="26" priority="28">
      <formula>AND($L21&gt;0.08,$L21&lt;0.15)</formula>
    </cfRule>
  </conditionalFormatting>
  <conditionalFormatting sqref="D21">
    <cfRule type="expression" dxfId="25" priority="25">
      <formula>$L21&gt;0.15</formula>
    </cfRule>
    <cfRule type="expression" dxfId="24" priority="26">
      <formula>AND($L21&gt;0.08,$L21&lt;0.15)</formula>
    </cfRule>
  </conditionalFormatting>
  <conditionalFormatting sqref="D21">
    <cfRule type="expression" dxfId="23" priority="23">
      <formula>$L21&gt;0.15</formula>
    </cfRule>
    <cfRule type="expression" dxfId="22" priority="24">
      <formula>AND($L21&gt;0.08,$L21&lt;0.15)</formula>
    </cfRule>
  </conditionalFormatting>
  <conditionalFormatting sqref="E20:H20">
    <cfRule type="expression" dxfId="21" priority="21">
      <formula>$L20&gt;0.15</formula>
    </cfRule>
    <cfRule type="expression" dxfId="20" priority="22">
      <formula>AND($L20&gt;0.08,$L20&lt;0.15)</formula>
    </cfRule>
  </conditionalFormatting>
  <conditionalFormatting sqref="D20">
    <cfRule type="expression" dxfId="19" priority="19">
      <formula>$L20&gt;0.15</formula>
    </cfRule>
    <cfRule type="expression" dxfId="18" priority="20">
      <formula>AND($L20&gt;0.08,$L20&lt;0.15)</formula>
    </cfRule>
  </conditionalFormatting>
  <conditionalFormatting sqref="D19:H19">
    <cfRule type="expression" dxfId="17" priority="17">
      <formula>$L19&gt;0.15</formula>
    </cfRule>
    <cfRule type="expression" dxfId="16" priority="18">
      <formula>AND($L19&gt;0.08,$L19&lt;0.15)</formula>
    </cfRule>
  </conditionalFormatting>
  <conditionalFormatting sqref="D19:H19">
    <cfRule type="expression" dxfId="15" priority="15">
      <formula>$L19&gt;0.15</formula>
    </cfRule>
    <cfRule type="expression" dxfId="14" priority="16">
      <formula>AND($L19&gt;0.08,$L19&lt;0.15)</formula>
    </cfRule>
  </conditionalFormatting>
  <conditionalFormatting sqref="E22:H22">
    <cfRule type="expression" dxfId="13" priority="13">
      <formula>$L22&gt;0.15</formula>
    </cfRule>
    <cfRule type="expression" dxfId="12" priority="14">
      <formula>AND($L22&gt;0.08,$L22&lt;0.15)</formula>
    </cfRule>
  </conditionalFormatting>
  <conditionalFormatting sqref="D22">
    <cfRule type="expression" dxfId="11" priority="11">
      <formula>$L22&gt;0.15</formula>
    </cfRule>
    <cfRule type="expression" dxfId="10" priority="12">
      <formula>AND($L22&gt;0.08,$L22&lt;0.15)</formula>
    </cfRule>
  </conditionalFormatting>
  <conditionalFormatting sqref="E23:H23">
    <cfRule type="expression" dxfId="9" priority="9">
      <formula>$L22&gt;0.15</formula>
    </cfRule>
    <cfRule type="expression" dxfId="8" priority="10">
      <formula>AND($L22&gt;0.08,$L22&lt;0.15)</formula>
    </cfRule>
  </conditionalFormatting>
  <conditionalFormatting sqref="E23:F23">
    <cfRule type="expression" dxfId="7" priority="7">
      <formula>$L23&gt;0.15</formula>
    </cfRule>
    <cfRule type="expression" dxfId="6" priority="8">
      <formula>AND($L23&gt;0.08,$L23&lt;0.15)</formula>
    </cfRule>
  </conditionalFormatting>
  <conditionalFormatting sqref="E23:F23">
    <cfRule type="expression" dxfId="5" priority="5">
      <formula>$L23&gt;0.15</formula>
    </cfRule>
    <cfRule type="expression" dxfId="4" priority="6">
      <formula>AND($L23&gt;0.08,$L23&lt;0.15)</formula>
    </cfRule>
  </conditionalFormatting>
  <conditionalFormatting sqref="D23">
    <cfRule type="expression" dxfId="3" priority="3">
      <formula>$L23&gt;0.15</formula>
    </cfRule>
    <cfRule type="expression" dxfId="2" priority="4">
      <formula>AND($L23&gt;0.08,$L23&lt;0.15)</formula>
    </cfRule>
  </conditionalFormatting>
  <conditionalFormatting sqref="D23">
    <cfRule type="expression" dxfId="1" priority="1">
      <formula>$L23&gt;0.15</formula>
    </cfRule>
    <cfRule type="expression" dxfId="0" priority="2">
      <formula>AND($L23&gt;0.08,$L23&lt;0.15)</formula>
    </cfRule>
  </conditionalFormatting>
  <dataValidations count="3">
    <dataValidation allowBlank="1" showInputMessage="1" showErrorMessage="1" prompt="수식 계산_x000a_수치 입력 금지" sqref="K49:K63 K7:K46"/>
    <dataValidation type="whole" allowBlank="1" showInputMessage="1" showErrorMessage="1" errorTitle="입력값이 올바르지 않습니다." error="숫자만 쓰세요!" sqref="M49:Z63 M7:Z46">
      <formula1>0</formula1>
      <formula2>20000</formula2>
    </dataValidation>
    <dataValidation type="list" allowBlank="1" showInputMessage="1" showErrorMessage="1" sqref="AC49:AC63 AC30:AC46 AC7:AC25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21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데이터!#REF!</xm:f>
          </x14:formula1>
          <xm:sqref>D19 D45:D46 D59:D63 AE39:AE46 AE58:AE63</xm:sqref>
        </x14:dataValidation>
        <x14:dataValidation type="list" allowBlank="1" showInputMessage="1" showErrorMessage="1">
          <x14:formula1>
            <xm:f>'Z:\검사일보\2020년 검사일보\검사일보 12월\[검사일보 12월 첫째주 (12.1~12.4).xlsx]데이터'!#REF!</xm:f>
          </x14:formula1>
          <xm:sqref>D17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5</vt:i4>
      </vt:variant>
    </vt:vector>
  </HeadingPairs>
  <TitlesOfParts>
    <vt:vector size="11" baseType="lpstr">
      <vt:lpstr>데이터</vt:lpstr>
      <vt:lpstr>12월7일</vt:lpstr>
      <vt:lpstr>12월8일</vt:lpstr>
      <vt:lpstr>12월9일</vt:lpstr>
      <vt:lpstr>12월10일</vt:lpstr>
      <vt:lpstr>12월11일</vt:lpstr>
      <vt:lpstr>'12월10일'!Print_Area</vt:lpstr>
      <vt:lpstr>'12월11일'!Print_Area</vt:lpstr>
      <vt:lpstr>'12월7일'!Print_Area</vt:lpstr>
      <vt:lpstr>'12월8일'!Print_Area</vt:lpstr>
      <vt:lpstr>'12월9일'!Print_Area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QC-3</cp:lastModifiedBy>
  <dcterms:created xsi:type="dcterms:W3CDTF">2020-05-22T07:35:31Z</dcterms:created>
  <dcterms:modified xsi:type="dcterms:W3CDTF">2020-12-21T23:52:54Z</dcterms:modified>
</cp:coreProperties>
</file>