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현재_통합_문서" defaultThemeVersion="166925"/>
  <mc:AlternateContent xmlns:mc="http://schemas.openxmlformats.org/markup-compatibility/2006">
    <mc:Choice Requires="x15">
      <x15ac:absPath xmlns:x15ac="http://schemas.microsoft.com/office/spreadsheetml/2010/11/ac" url="\\오태열\d\검사일보\2020년 검사일보\검사일보 5월\"/>
    </mc:Choice>
  </mc:AlternateContent>
  <xr:revisionPtr revIDLastSave="0" documentId="13_ncr:1_{00D2867D-5EDE-48F9-8833-74798743B2C8}" xr6:coauthVersionLast="45" xr6:coauthVersionMax="45" xr10:uidLastSave="{00000000-0000-0000-0000-000000000000}"/>
  <bookViews>
    <workbookView xWindow="1950" yWindow="1950" windowWidth="13470" windowHeight="11475" firstSheet="1" activeTab="1" xr2:uid="{21FFE287-FE9A-4716-B369-21326942D532}"/>
  </bookViews>
  <sheets>
    <sheet name="05월11일 " sheetId="109" r:id="rId1"/>
    <sheet name="05월12일" sheetId="110" r:id="rId2"/>
    <sheet name="05월13일" sheetId="111" r:id="rId3"/>
    <sheet name="05월14일" sheetId="114" r:id="rId4"/>
    <sheet name="05월15일" sheetId="115" r:id="rId5"/>
    <sheet name="05월16일" sheetId="117" r:id="rId6"/>
  </sheets>
  <definedNames>
    <definedName name="_xlnm.Print_Area" localSheetId="0">'05월11일 '!$A$1:$AA$29</definedName>
    <definedName name="_xlnm.Print_Area" localSheetId="1">'05월12일'!$A$1:$AA$29</definedName>
    <definedName name="_xlnm.Print_Area" localSheetId="2">'05월13일'!$A$1:$AA$29</definedName>
    <definedName name="_xlnm.Print_Area" localSheetId="3">'05월14일'!$A$1:$AA$29</definedName>
    <definedName name="_xlnm.Print_Area" localSheetId="4">'05월15일'!$A$1:$AA$56</definedName>
    <definedName name="_xlnm.Print_Area" localSheetId="5">'05월16일'!$A$1:$AA$56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5" i="117" l="1"/>
  <c r="Y54" i="117"/>
  <c r="K54" i="117"/>
  <c r="C54" i="117"/>
  <c r="B54" i="117"/>
  <c r="Y53" i="117"/>
  <c r="K53" i="117"/>
  <c r="I53" i="117"/>
  <c r="C53" i="117"/>
  <c r="B53" i="117"/>
  <c r="Y52" i="117"/>
  <c r="K52" i="117"/>
  <c r="I52" i="117" s="1"/>
  <c r="L52" i="117" s="1"/>
  <c r="C52" i="117"/>
  <c r="B52" i="117"/>
  <c r="Y51" i="117"/>
  <c r="K51" i="117"/>
  <c r="C51" i="117"/>
  <c r="B51" i="117"/>
  <c r="Y50" i="117"/>
  <c r="K50" i="117"/>
  <c r="I50" i="117" s="1"/>
  <c r="L50" i="117" s="1"/>
  <c r="C50" i="117"/>
  <c r="B50" i="117"/>
  <c r="Y49" i="117"/>
  <c r="K49" i="117"/>
  <c r="I49" i="117"/>
  <c r="C49" i="117"/>
  <c r="B49" i="117"/>
  <c r="Y48" i="117"/>
  <c r="K48" i="117"/>
  <c r="I48" i="117" s="1"/>
  <c r="L48" i="117" s="1"/>
  <c r="C48" i="117"/>
  <c r="B48" i="117"/>
  <c r="Y47" i="117"/>
  <c r="K47" i="117"/>
  <c r="I47" i="117"/>
  <c r="C47" i="117"/>
  <c r="B47" i="117"/>
  <c r="Y46" i="117"/>
  <c r="K46" i="117"/>
  <c r="I46" i="117" s="1"/>
  <c r="L46" i="117" s="1"/>
  <c r="C46" i="117"/>
  <c r="B46" i="117"/>
  <c r="Y45" i="117"/>
  <c r="K45" i="117"/>
  <c r="I45" i="117"/>
  <c r="C45" i="117"/>
  <c r="B45" i="117"/>
  <c r="Y44" i="117"/>
  <c r="K44" i="117"/>
  <c r="I44" i="117" s="1"/>
  <c r="L44" i="117" s="1"/>
  <c r="C44" i="117"/>
  <c r="B44" i="117"/>
  <c r="Y43" i="117"/>
  <c r="K43" i="117"/>
  <c r="C43" i="117"/>
  <c r="B43" i="117"/>
  <c r="Y42" i="117"/>
  <c r="K42" i="117"/>
  <c r="I42" i="117" s="1"/>
  <c r="L42" i="117" s="1"/>
  <c r="C42" i="117"/>
  <c r="B42" i="117"/>
  <c r="Y41" i="117"/>
  <c r="K41" i="117"/>
  <c r="I41" i="117"/>
  <c r="C41" i="117"/>
  <c r="B41" i="117"/>
  <c r="Y40" i="117"/>
  <c r="K40" i="117"/>
  <c r="I40" i="117" s="1"/>
  <c r="L40" i="117" s="1"/>
  <c r="C40" i="117"/>
  <c r="B40" i="117"/>
  <c r="Y39" i="117"/>
  <c r="K39" i="117"/>
  <c r="I39" i="117"/>
  <c r="C39" i="117"/>
  <c r="B39" i="117"/>
  <c r="Y38" i="117"/>
  <c r="K38" i="117"/>
  <c r="I38" i="117" s="1"/>
  <c r="L38" i="117" s="1"/>
  <c r="C38" i="117"/>
  <c r="B38" i="117"/>
  <c r="Y37" i="117"/>
  <c r="K37" i="117"/>
  <c r="I37" i="117" s="1"/>
  <c r="C37" i="117"/>
  <c r="B37" i="117"/>
  <c r="Y36" i="117"/>
  <c r="K36" i="117"/>
  <c r="I36" i="117" s="1"/>
  <c r="L36" i="117" s="1"/>
  <c r="C36" i="117"/>
  <c r="B36" i="117"/>
  <c r="Y35" i="117"/>
  <c r="K35" i="117"/>
  <c r="C35" i="117"/>
  <c r="B35" i="117"/>
  <c r="Y34" i="117"/>
  <c r="K34" i="117"/>
  <c r="I34" i="117" s="1"/>
  <c r="L34" i="117" s="1"/>
  <c r="C34" i="117"/>
  <c r="B34" i="117"/>
  <c r="Y33" i="117"/>
  <c r="K33" i="117"/>
  <c r="I33" i="117"/>
  <c r="C33" i="117"/>
  <c r="B33" i="117"/>
  <c r="Y32" i="117"/>
  <c r="K32" i="117"/>
  <c r="I32" i="117" s="1"/>
  <c r="L32" i="117" s="1"/>
  <c r="C32" i="117"/>
  <c r="B32" i="117"/>
  <c r="Y31" i="117"/>
  <c r="K31" i="117"/>
  <c r="I31" i="117" s="1"/>
  <c r="C31" i="117"/>
  <c r="B31" i="117"/>
  <c r="Y30" i="117"/>
  <c r="K30" i="117"/>
  <c r="I30" i="117" s="1"/>
  <c r="L30" i="117" s="1"/>
  <c r="C30" i="117"/>
  <c r="B30" i="117"/>
  <c r="Y29" i="117"/>
  <c r="K29" i="117"/>
  <c r="I29" i="117" s="1"/>
  <c r="C29" i="117"/>
  <c r="B29" i="117"/>
  <c r="Y28" i="117"/>
  <c r="K28" i="117"/>
  <c r="I28" i="117" s="1"/>
  <c r="L28" i="117" s="1"/>
  <c r="C28" i="117"/>
  <c r="B28" i="117"/>
  <c r="Y27" i="117"/>
  <c r="K27" i="117"/>
  <c r="C27" i="117"/>
  <c r="B27" i="117"/>
  <c r="Y26" i="117"/>
  <c r="K26" i="117"/>
  <c r="I26" i="117" s="1"/>
  <c r="L26" i="117" s="1"/>
  <c r="C26" i="117"/>
  <c r="B26" i="117"/>
  <c r="Y25" i="117"/>
  <c r="K25" i="117"/>
  <c r="I25" i="117" s="1"/>
  <c r="C25" i="117"/>
  <c r="B25" i="117"/>
  <c r="Y24" i="117"/>
  <c r="K24" i="117"/>
  <c r="I24" i="117" s="1"/>
  <c r="L24" i="117" s="1"/>
  <c r="C24" i="117"/>
  <c r="B24" i="117"/>
  <c r="Y23" i="117"/>
  <c r="K23" i="117"/>
  <c r="I23" i="117" s="1"/>
  <c r="C23" i="117"/>
  <c r="B23" i="117"/>
  <c r="Y22" i="117"/>
  <c r="K22" i="117"/>
  <c r="I22" i="117" s="1"/>
  <c r="L22" i="117" s="1"/>
  <c r="C22" i="117"/>
  <c r="B22" i="117"/>
  <c r="Y21" i="117"/>
  <c r="K21" i="117"/>
  <c r="I21" i="117"/>
  <c r="C21" i="117"/>
  <c r="B21" i="117"/>
  <c r="Y20" i="117"/>
  <c r="K20" i="117"/>
  <c r="I20" i="117" s="1"/>
  <c r="L20" i="117" s="1"/>
  <c r="C20" i="117"/>
  <c r="B20" i="117"/>
  <c r="Y19" i="117"/>
  <c r="K19" i="117"/>
  <c r="C19" i="117"/>
  <c r="B19" i="117"/>
  <c r="Y18" i="117"/>
  <c r="K18" i="117"/>
  <c r="I18" i="117" s="1"/>
  <c r="L18" i="117" s="1"/>
  <c r="C18" i="117"/>
  <c r="B18" i="117"/>
  <c r="Y17" i="117"/>
  <c r="K17" i="117"/>
  <c r="I17" i="117" s="1"/>
  <c r="C17" i="117"/>
  <c r="B17" i="117"/>
  <c r="Y16" i="117"/>
  <c r="K16" i="117"/>
  <c r="I16" i="117" s="1"/>
  <c r="L16" i="117" s="1"/>
  <c r="C16" i="117"/>
  <c r="B16" i="117"/>
  <c r="Y15" i="117"/>
  <c r="K15" i="117"/>
  <c r="I15" i="117" s="1"/>
  <c r="C15" i="117"/>
  <c r="B15" i="117"/>
  <c r="Y14" i="117"/>
  <c r="K14" i="117"/>
  <c r="I14" i="117" s="1"/>
  <c r="L14" i="117" s="1"/>
  <c r="C14" i="117"/>
  <c r="B14" i="117"/>
  <c r="Y13" i="117"/>
  <c r="K13" i="117"/>
  <c r="I13" i="117" s="1"/>
  <c r="C13" i="117"/>
  <c r="B13" i="117"/>
  <c r="Y12" i="117"/>
  <c r="K12" i="117"/>
  <c r="I12" i="117" s="1"/>
  <c r="L12" i="117" s="1"/>
  <c r="C12" i="117"/>
  <c r="B12" i="117"/>
  <c r="Y11" i="117"/>
  <c r="K11" i="117"/>
  <c r="C11" i="117"/>
  <c r="B11" i="117"/>
  <c r="Y10" i="117"/>
  <c r="K10" i="117"/>
  <c r="I10" i="117" s="1"/>
  <c r="L10" i="117" s="1"/>
  <c r="C10" i="117"/>
  <c r="B10" i="117"/>
  <c r="Y9" i="117"/>
  <c r="K9" i="117"/>
  <c r="I9" i="117"/>
  <c r="C9" i="117"/>
  <c r="B9" i="117"/>
  <c r="Y8" i="117"/>
  <c r="K8" i="117"/>
  <c r="I8" i="117" s="1"/>
  <c r="L8" i="117" s="1"/>
  <c r="C8" i="117"/>
  <c r="B8" i="117"/>
  <c r="Y7" i="117"/>
  <c r="K7" i="117"/>
  <c r="I7" i="117" s="1"/>
  <c r="C7" i="117"/>
  <c r="B7" i="117"/>
  <c r="C5" i="117"/>
  <c r="B5" i="117"/>
  <c r="L43" i="117" l="1"/>
  <c r="L53" i="117"/>
  <c r="K55" i="117"/>
  <c r="L23" i="117"/>
  <c r="L31" i="117"/>
  <c r="L47" i="117"/>
  <c r="L15" i="117"/>
  <c r="L9" i="117"/>
  <c r="I11" i="117"/>
  <c r="L11" i="117" s="1"/>
  <c r="I19" i="117"/>
  <c r="L19" i="117" s="1"/>
  <c r="L25" i="117"/>
  <c r="I27" i="117"/>
  <c r="L27" i="117" s="1"/>
  <c r="L33" i="117"/>
  <c r="I35" i="117"/>
  <c r="L35" i="117" s="1"/>
  <c r="L41" i="117"/>
  <c r="I43" i="117"/>
  <c r="L49" i="117"/>
  <c r="I51" i="117"/>
  <c r="L51" i="117" s="1"/>
  <c r="L13" i="117"/>
  <c r="L21" i="117"/>
  <c r="L29" i="117"/>
  <c r="L37" i="117"/>
  <c r="L45" i="117"/>
  <c r="L39" i="117"/>
  <c r="L17" i="117"/>
  <c r="L7" i="117"/>
  <c r="I54" i="117"/>
  <c r="I55" i="117" l="1"/>
  <c r="L54" i="117"/>
  <c r="Y46" i="115" l="1"/>
  <c r="Y44" i="115"/>
  <c r="Y49" i="115"/>
  <c r="B49" i="115"/>
  <c r="C49" i="115"/>
  <c r="K49" i="115"/>
  <c r="B50" i="115"/>
  <c r="C50" i="115"/>
  <c r="K50" i="115"/>
  <c r="I50" i="115" s="1"/>
  <c r="Y50" i="115"/>
  <c r="B51" i="115"/>
  <c r="C51" i="115"/>
  <c r="K51" i="115"/>
  <c r="Y51" i="115"/>
  <c r="B52" i="115"/>
  <c r="C52" i="115"/>
  <c r="K52" i="115"/>
  <c r="I52" i="115" s="1"/>
  <c r="L52" i="115" s="1"/>
  <c r="Y52" i="115"/>
  <c r="B53" i="115"/>
  <c r="C53" i="115"/>
  <c r="K53" i="115"/>
  <c r="Y53" i="115"/>
  <c r="B54" i="115"/>
  <c r="C54" i="115"/>
  <c r="K54" i="115"/>
  <c r="I54" i="115" s="1"/>
  <c r="Y54" i="115"/>
  <c r="L54" i="115" l="1"/>
  <c r="I53" i="115"/>
  <c r="L53" i="115" s="1"/>
  <c r="I51" i="115"/>
  <c r="L51" i="115" s="1"/>
  <c r="L50" i="115"/>
  <c r="I49" i="115"/>
  <c r="L49" i="115" s="1"/>
  <c r="C48" i="115" l="1"/>
  <c r="B48" i="115"/>
  <c r="C47" i="115"/>
  <c r="B47" i="115"/>
  <c r="C46" i="115"/>
  <c r="B46" i="115"/>
  <c r="C45" i="115"/>
  <c r="B45" i="115"/>
  <c r="C44" i="115"/>
  <c r="B44" i="115"/>
  <c r="C43" i="115"/>
  <c r="B43" i="115"/>
  <c r="C42" i="115"/>
  <c r="B42" i="115"/>
  <c r="C41" i="115"/>
  <c r="B41" i="115"/>
  <c r="C40" i="115"/>
  <c r="B40" i="115"/>
  <c r="C39" i="115"/>
  <c r="B39" i="115"/>
  <c r="C38" i="115"/>
  <c r="B38" i="115"/>
  <c r="C37" i="115"/>
  <c r="B37" i="115"/>
  <c r="C36" i="115"/>
  <c r="B36" i="115"/>
  <c r="C35" i="115"/>
  <c r="B35" i="115"/>
  <c r="C34" i="115"/>
  <c r="B34" i="115"/>
  <c r="C33" i="115"/>
  <c r="B33" i="115"/>
  <c r="C32" i="115"/>
  <c r="B32" i="115"/>
  <c r="C31" i="115"/>
  <c r="B31" i="115"/>
  <c r="C30" i="115"/>
  <c r="B30" i="115"/>
  <c r="C29" i="115"/>
  <c r="B29" i="115"/>
  <c r="C28" i="115"/>
  <c r="B28" i="115"/>
  <c r="C27" i="115"/>
  <c r="B27" i="115"/>
  <c r="C26" i="115"/>
  <c r="B26" i="115"/>
  <c r="C25" i="115"/>
  <c r="B25" i="115"/>
  <c r="C24" i="115"/>
  <c r="B24" i="115"/>
  <c r="C23" i="115"/>
  <c r="B23" i="115"/>
  <c r="C22" i="115"/>
  <c r="B22" i="115"/>
  <c r="C21" i="115"/>
  <c r="B21" i="115"/>
  <c r="C20" i="115"/>
  <c r="B20" i="115"/>
  <c r="C19" i="115"/>
  <c r="B19" i="115"/>
  <c r="C18" i="115"/>
  <c r="B18" i="115"/>
  <c r="C17" i="115"/>
  <c r="B17" i="115"/>
  <c r="C16" i="115"/>
  <c r="B16" i="115"/>
  <c r="C15" i="115"/>
  <c r="B15" i="115"/>
  <c r="C14" i="115"/>
  <c r="B14" i="115"/>
  <c r="C13" i="115"/>
  <c r="B13" i="115"/>
  <c r="C12" i="115"/>
  <c r="B12" i="115"/>
  <c r="C11" i="115"/>
  <c r="B11" i="115"/>
  <c r="C10" i="115"/>
  <c r="B10" i="115"/>
  <c r="C9" i="115"/>
  <c r="B9" i="115"/>
  <c r="C8" i="115"/>
  <c r="B8" i="115"/>
  <c r="C7" i="115"/>
  <c r="B7" i="115"/>
  <c r="C5" i="115"/>
  <c r="B5" i="115"/>
  <c r="C51" i="111"/>
  <c r="B51" i="111"/>
  <c r="C50" i="111"/>
  <c r="B50" i="111"/>
  <c r="C49" i="111"/>
  <c r="B49" i="111"/>
  <c r="C48" i="111"/>
  <c r="B48" i="111"/>
  <c r="C47" i="111"/>
  <c r="B47" i="111"/>
  <c r="C46" i="111"/>
  <c r="B46" i="111"/>
  <c r="C45" i="111"/>
  <c r="B45" i="111"/>
  <c r="C44" i="111"/>
  <c r="B44" i="111"/>
  <c r="C43" i="111"/>
  <c r="B43" i="111"/>
  <c r="C42" i="111"/>
  <c r="B42" i="111"/>
  <c r="C41" i="111"/>
  <c r="B41" i="111"/>
  <c r="C40" i="111"/>
  <c r="B40" i="111"/>
  <c r="C39" i="111"/>
  <c r="B39" i="111"/>
  <c r="C38" i="111"/>
  <c r="B38" i="111"/>
  <c r="C37" i="111"/>
  <c r="B37" i="111"/>
  <c r="C36" i="111"/>
  <c r="B36" i="111"/>
  <c r="C35" i="111"/>
  <c r="B35" i="111"/>
  <c r="C34" i="111"/>
  <c r="B34" i="111"/>
  <c r="C33" i="111"/>
  <c r="B33" i="111"/>
  <c r="C32" i="111"/>
  <c r="B32" i="111"/>
  <c r="C31" i="111"/>
  <c r="B31" i="111"/>
  <c r="C30" i="111"/>
  <c r="B30" i="111"/>
  <c r="C29" i="111"/>
  <c r="B29" i="111"/>
  <c r="C28" i="111"/>
  <c r="B28" i="111"/>
  <c r="C27" i="111"/>
  <c r="B27" i="111"/>
  <c r="C26" i="111"/>
  <c r="B26" i="111"/>
  <c r="C25" i="111"/>
  <c r="B25" i="111"/>
  <c r="C24" i="111"/>
  <c r="B24" i="111"/>
  <c r="C23" i="111"/>
  <c r="B23" i="111"/>
  <c r="C22" i="111"/>
  <c r="B22" i="111"/>
  <c r="C21" i="111"/>
  <c r="B21" i="111"/>
  <c r="C20" i="111"/>
  <c r="B20" i="111"/>
  <c r="C19" i="111"/>
  <c r="B19" i="111"/>
  <c r="C18" i="111"/>
  <c r="B18" i="111"/>
  <c r="C17" i="111"/>
  <c r="B17" i="111"/>
  <c r="C16" i="111"/>
  <c r="B16" i="111"/>
  <c r="C15" i="111"/>
  <c r="B15" i="111"/>
  <c r="C14" i="111"/>
  <c r="B14" i="111"/>
  <c r="C13" i="111"/>
  <c r="B13" i="111"/>
  <c r="C12" i="111"/>
  <c r="B12" i="111"/>
  <c r="C11" i="111"/>
  <c r="B11" i="111"/>
  <c r="C10" i="111"/>
  <c r="B10" i="111"/>
  <c r="C9" i="111"/>
  <c r="B9" i="111"/>
  <c r="C8" i="111"/>
  <c r="B8" i="111"/>
  <c r="C7" i="111"/>
  <c r="B7" i="111"/>
  <c r="C5" i="111"/>
  <c r="B5" i="111"/>
  <c r="C51" i="110"/>
  <c r="B51" i="110"/>
  <c r="C50" i="110"/>
  <c r="B50" i="110"/>
  <c r="C49" i="110"/>
  <c r="B49" i="110"/>
  <c r="C48" i="110"/>
  <c r="B48" i="110"/>
  <c r="C47" i="110"/>
  <c r="B47" i="110"/>
  <c r="C46" i="110"/>
  <c r="B46" i="110"/>
  <c r="C45" i="110"/>
  <c r="B45" i="110"/>
  <c r="C44" i="110"/>
  <c r="B44" i="110"/>
  <c r="C43" i="110"/>
  <c r="B43" i="110"/>
  <c r="C42" i="110"/>
  <c r="B42" i="110"/>
  <c r="C41" i="110"/>
  <c r="B41" i="110"/>
  <c r="C40" i="110"/>
  <c r="B40" i="110"/>
  <c r="C39" i="110"/>
  <c r="B39" i="110"/>
  <c r="C38" i="110"/>
  <c r="B38" i="110"/>
  <c r="C37" i="110"/>
  <c r="B37" i="110"/>
  <c r="C36" i="110"/>
  <c r="B36" i="110"/>
  <c r="C35" i="110"/>
  <c r="B35" i="110"/>
  <c r="C34" i="110"/>
  <c r="B34" i="110"/>
  <c r="C33" i="110"/>
  <c r="B33" i="110"/>
  <c r="C32" i="110"/>
  <c r="B32" i="110"/>
  <c r="C31" i="110"/>
  <c r="B31" i="110"/>
  <c r="C30" i="110"/>
  <c r="B30" i="110"/>
  <c r="C29" i="110"/>
  <c r="B29" i="110"/>
  <c r="C28" i="110"/>
  <c r="B28" i="110"/>
  <c r="C27" i="110"/>
  <c r="B27" i="110"/>
  <c r="C26" i="110"/>
  <c r="B26" i="110"/>
  <c r="C25" i="110"/>
  <c r="B25" i="110"/>
  <c r="C24" i="110"/>
  <c r="B24" i="110"/>
  <c r="C23" i="110"/>
  <c r="B23" i="110"/>
  <c r="C22" i="110"/>
  <c r="B22" i="110"/>
  <c r="C21" i="110"/>
  <c r="B21" i="110"/>
  <c r="C20" i="110"/>
  <c r="B20" i="110"/>
  <c r="C19" i="110"/>
  <c r="B19" i="110"/>
  <c r="C18" i="110"/>
  <c r="B18" i="110"/>
  <c r="C17" i="110"/>
  <c r="B17" i="110"/>
  <c r="C16" i="110"/>
  <c r="B16" i="110"/>
  <c r="C15" i="110"/>
  <c r="B15" i="110"/>
  <c r="C14" i="110"/>
  <c r="B14" i="110"/>
  <c r="C13" i="110"/>
  <c r="B13" i="110"/>
  <c r="C12" i="110"/>
  <c r="B12" i="110"/>
  <c r="C11" i="110"/>
  <c r="B11" i="110"/>
  <c r="C10" i="110"/>
  <c r="B10" i="110"/>
  <c r="C9" i="110"/>
  <c r="B9" i="110"/>
  <c r="C8" i="110"/>
  <c r="B8" i="110"/>
  <c r="C7" i="110"/>
  <c r="B7" i="110"/>
  <c r="C5" i="110"/>
  <c r="B5" i="110"/>
  <c r="C51" i="109"/>
  <c r="B51" i="109"/>
  <c r="C50" i="109"/>
  <c r="B50" i="109"/>
  <c r="C49" i="109"/>
  <c r="B49" i="109"/>
  <c r="C48" i="109"/>
  <c r="B48" i="109"/>
  <c r="C47" i="109"/>
  <c r="B47" i="109"/>
  <c r="C46" i="109"/>
  <c r="B46" i="109"/>
  <c r="C45" i="109"/>
  <c r="B45" i="109"/>
  <c r="C44" i="109"/>
  <c r="B44" i="109"/>
  <c r="C43" i="109"/>
  <c r="B43" i="109"/>
  <c r="C42" i="109"/>
  <c r="B42" i="109"/>
  <c r="C41" i="109"/>
  <c r="B41" i="109"/>
  <c r="C40" i="109"/>
  <c r="B40" i="109"/>
  <c r="C39" i="109"/>
  <c r="B39" i="109"/>
  <c r="C38" i="109"/>
  <c r="B38" i="109"/>
  <c r="C37" i="109"/>
  <c r="B37" i="109"/>
  <c r="C36" i="109"/>
  <c r="B36" i="109"/>
  <c r="C35" i="109"/>
  <c r="B35" i="109"/>
  <c r="C34" i="109"/>
  <c r="B34" i="109"/>
  <c r="C33" i="109"/>
  <c r="B33" i="109"/>
  <c r="C32" i="109"/>
  <c r="B32" i="109"/>
  <c r="C31" i="109"/>
  <c r="B31" i="109"/>
  <c r="C30" i="109"/>
  <c r="B30" i="109"/>
  <c r="C29" i="109"/>
  <c r="B29" i="109"/>
  <c r="C28" i="109"/>
  <c r="B28" i="109"/>
  <c r="C27" i="109"/>
  <c r="B27" i="109"/>
  <c r="C26" i="109"/>
  <c r="B26" i="109"/>
  <c r="C25" i="109"/>
  <c r="B25" i="109"/>
  <c r="C24" i="109"/>
  <c r="B24" i="109"/>
  <c r="C23" i="109"/>
  <c r="B23" i="109"/>
  <c r="C22" i="109"/>
  <c r="B22" i="109"/>
  <c r="C21" i="109"/>
  <c r="B21" i="109"/>
  <c r="C20" i="109"/>
  <c r="B20" i="109"/>
  <c r="C19" i="109"/>
  <c r="B19" i="109"/>
  <c r="C18" i="109"/>
  <c r="B18" i="109"/>
  <c r="C17" i="109"/>
  <c r="B17" i="109"/>
  <c r="C16" i="109"/>
  <c r="B16" i="109"/>
  <c r="C15" i="109"/>
  <c r="B15" i="109"/>
  <c r="C14" i="109"/>
  <c r="B14" i="109"/>
  <c r="C13" i="109"/>
  <c r="B13" i="109"/>
  <c r="C12" i="109"/>
  <c r="B12" i="109"/>
  <c r="C11" i="109"/>
  <c r="B11" i="109"/>
  <c r="C10" i="109"/>
  <c r="B10" i="109"/>
  <c r="C9" i="109"/>
  <c r="B9" i="109"/>
  <c r="C8" i="109"/>
  <c r="B8" i="109"/>
  <c r="C7" i="109"/>
  <c r="B7" i="109"/>
  <c r="C5" i="109"/>
  <c r="B5" i="109"/>
  <c r="C5" i="114"/>
  <c r="B5" i="114"/>
  <c r="B8" i="114"/>
  <c r="C8" i="114"/>
  <c r="B9" i="114"/>
  <c r="C9" i="114"/>
  <c r="B10" i="114"/>
  <c r="C10" i="114"/>
  <c r="B11" i="114"/>
  <c r="C11" i="114"/>
  <c r="B12" i="114"/>
  <c r="C12" i="114"/>
  <c r="B13" i="114"/>
  <c r="C13" i="114"/>
  <c r="B14" i="114"/>
  <c r="C14" i="114"/>
  <c r="B15" i="114"/>
  <c r="C15" i="114"/>
  <c r="B16" i="114"/>
  <c r="C16" i="114"/>
  <c r="B17" i="114"/>
  <c r="C17" i="114"/>
  <c r="B18" i="114"/>
  <c r="C18" i="114"/>
  <c r="B19" i="114"/>
  <c r="C19" i="114"/>
  <c r="B20" i="114"/>
  <c r="C20" i="114"/>
  <c r="B21" i="114"/>
  <c r="C21" i="114"/>
  <c r="B22" i="114"/>
  <c r="C22" i="114"/>
  <c r="B23" i="114"/>
  <c r="C23" i="114"/>
  <c r="B24" i="114"/>
  <c r="C24" i="114"/>
  <c r="B25" i="114"/>
  <c r="C25" i="114"/>
  <c r="B26" i="114"/>
  <c r="C26" i="114"/>
  <c r="B27" i="114"/>
  <c r="C27" i="114"/>
  <c r="B28" i="114"/>
  <c r="C28" i="114"/>
  <c r="B29" i="114"/>
  <c r="C29" i="114"/>
  <c r="B30" i="114"/>
  <c r="C30" i="114"/>
  <c r="B31" i="114"/>
  <c r="C31" i="114"/>
  <c r="B32" i="114"/>
  <c r="C32" i="114"/>
  <c r="B33" i="114"/>
  <c r="C33" i="114"/>
  <c r="B34" i="114"/>
  <c r="C34" i="114"/>
  <c r="B35" i="114"/>
  <c r="C35" i="114"/>
  <c r="B36" i="114"/>
  <c r="C36" i="114"/>
  <c r="B37" i="114"/>
  <c r="C37" i="114"/>
  <c r="B38" i="114"/>
  <c r="C38" i="114"/>
  <c r="B39" i="114"/>
  <c r="C39" i="114"/>
  <c r="B40" i="114"/>
  <c r="C40" i="114"/>
  <c r="B41" i="114"/>
  <c r="C41" i="114"/>
  <c r="B42" i="114"/>
  <c r="C42" i="114"/>
  <c r="B43" i="114"/>
  <c r="C43" i="114"/>
  <c r="B44" i="114"/>
  <c r="C44" i="114"/>
  <c r="B45" i="114"/>
  <c r="C45" i="114"/>
  <c r="B46" i="114"/>
  <c r="C46" i="114"/>
  <c r="B47" i="114"/>
  <c r="C47" i="114"/>
  <c r="B48" i="114"/>
  <c r="C48" i="114"/>
  <c r="B49" i="114"/>
  <c r="C49" i="114"/>
  <c r="B50" i="114"/>
  <c r="C50" i="114"/>
  <c r="B51" i="114"/>
  <c r="C51" i="114"/>
  <c r="C7" i="114"/>
  <c r="B7" i="114"/>
  <c r="J55" i="115" l="1"/>
  <c r="Y48" i="115"/>
  <c r="K48" i="115"/>
  <c r="I48" i="115" s="1"/>
  <c r="Y47" i="115"/>
  <c r="K47" i="115"/>
  <c r="K46" i="115"/>
  <c r="I46" i="115" s="1"/>
  <c r="Y45" i="115"/>
  <c r="K45" i="115"/>
  <c r="K44" i="115"/>
  <c r="I44" i="115" s="1"/>
  <c r="Y43" i="115"/>
  <c r="K43" i="115"/>
  <c r="Y42" i="115"/>
  <c r="K42" i="115"/>
  <c r="I42" i="115" s="1"/>
  <c r="Y41" i="115"/>
  <c r="K41" i="115"/>
  <c r="Y40" i="115"/>
  <c r="K40" i="115"/>
  <c r="I40" i="115" s="1"/>
  <c r="Y39" i="115"/>
  <c r="K39" i="115"/>
  <c r="Y38" i="115"/>
  <c r="K38" i="115"/>
  <c r="I38" i="115" s="1"/>
  <c r="Y37" i="115"/>
  <c r="K37" i="115"/>
  <c r="Y36" i="115"/>
  <c r="K36" i="115"/>
  <c r="I36" i="115" s="1"/>
  <c r="Y35" i="115"/>
  <c r="K35" i="115"/>
  <c r="Y34" i="115"/>
  <c r="K34" i="115"/>
  <c r="I34" i="115" s="1"/>
  <c r="Y33" i="115"/>
  <c r="K33" i="115"/>
  <c r="Y32" i="115"/>
  <c r="K32" i="115"/>
  <c r="I32" i="115" s="1"/>
  <c r="Y31" i="115"/>
  <c r="K31" i="115"/>
  <c r="Y30" i="115"/>
  <c r="K30" i="115"/>
  <c r="I30" i="115" s="1"/>
  <c r="Y29" i="115"/>
  <c r="K29" i="115"/>
  <c r="Y28" i="115"/>
  <c r="K28" i="115"/>
  <c r="I28" i="115" s="1"/>
  <c r="Y27" i="115"/>
  <c r="K27" i="115"/>
  <c r="Y26" i="115"/>
  <c r="K26" i="115"/>
  <c r="I26" i="115" s="1"/>
  <c r="Y25" i="115"/>
  <c r="K25" i="115"/>
  <c r="Y24" i="115"/>
  <c r="K24" i="115"/>
  <c r="I24" i="115" s="1"/>
  <c r="Y23" i="115"/>
  <c r="K23" i="115"/>
  <c r="Y22" i="115"/>
  <c r="K22" i="115"/>
  <c r="I22" i="115" s="1"/>
  <c r="Y21" i="115"/>
  <c r="K21" i="115"/>
  <c r="Y20" i="115"/>
  <c r="K20" i="115"/>
  <c r="I20" i="115" s="1"/>
  <c r="Y19" i="115"/>
  <c r="K19" i="115"/>
  <c r="Y18" i="115"/>
  <c r="K18" i="115"/>
  <c r="I18" i="115" s="1"/>
  <c r="Y17" i="115"/>
  <c r="K17" i="115"/>
  <c r="Y16" i="115"/>
  <c r="K16" i="115"/>
  <c r="I16" i="115" s="1"/>
  <c r="Y15" i="115"/>
  <c r="K15" i="115"/>
  <c r="Y14" i="115"/>
  <c r="K14" i="115"/>
  <c r="I14" i="115" s="1"/>
  <c r="Y13" i="115"/>
  <c r="K13" i="115"/>
  <c r="Y12" i="115"/>
  <c r="K12" i="115"/>
  <c r="I12" i="115" s="1"/>
  <c r="Y11" i="115"/>
  <c r="K11" i="115"/>
  <c r="Y10" i="115"/>
  <c r="K10" i="115"/>
  <c r="I10" i="115" s="1"/>
  <c r="Y9" i="115"/>
  <c r="K9" i="115"/>
  <c r="Y8" i="115"/>
  <c r="K8" i="115"/>
  <c r="I8" i="115" s="1"/>
  <c r="Y7" i="115"/>
  <c r="K7" i="115"/>
  <c r="J52" i="114"/>
  <c r="J52" i="111"/>
  <c r="J52" i="110"/>
  <c r="J52" i="109"/>
  <c r="Y51" i="109"/>
  <c r="Y50" i="109"/>
  <c r="Y49" i="109"/>
  <c r="Y48" i="109"/>
  <c r="Y47" i="109"/>
  <c r="Y46" i="109"/>
  <c r="Y45" i="109"/>
  <c r="Y44" i="109"/>
  <c r="Y43" i="109"/>
  <c r="Y42" i="109"/>
  <c r="Y41" i="109"/>
  <c r="Y40" i="109"/>
  <c r="Y39" i="109"/>
  <c r="Y38" i="109"/>
  <c r="Y37" i="109"/>
  <c r="Y36" i="109"/>
  <c r="Y35" i="109"/>
  <c r="Y34" i="109"/>
  <c r="Y33" i="109"/>
  <c r="Y32" i="109"/>
  <c r="Y31" i="109"/>
  <c r="Y30" i="109"/>
  <c r="Y29" i="109"/>
  <c r="Y28" i="109"/>
  <c r="Y27" i="109"/>
  <c r="Y26" i="109"/>
  <c r="Y25" i="109"/>
  <c r="Y24" i="109"/>
  <c r="Y23" i="109"/>
  <c r="Y22" i="109"/>
  <c r="Y21" i="109"/>
  <c r="Y20" i="109"/>
  <c r="Y19" i="109"/>
  <c r="Y18" i="109"/>
  <c r="Y17" i="109"/>
  <c r="Y16" i="109"/>
  <c r="Y15" i="109"/>
  <c r="Y14" i="109"/>
  <c r="Y13" i="109"/>
  <c r="Y12" i="109"/>
  <c r="Y11" i="109"/>
  <c r="Y10" i="109"/>
  <c r="Y9" i="109"/>
  <c r="Y8" i="109"/>
  <c r="Y7" i="109"/>
  <c r="Y51" i="110"/>
  <c r="Y50" i="110"/>
  <c r="Y49" i="110"/>
  <c r="Y48" i="110"/>
  <c r="Y47" i="110"/>
  <c r="Y46" i="110"/>
  <c r="Y45" i="110"/>
  <c r="Y44" i="110"/>
  <c r="Y43" i="110"/>
  <c r="Y42" i="110"/>
  <c r="Y41" i="110"/>
  <c r="Y40" i="110"/>
  <c r="Y39" i="110"/>
  <c r="Y38" i="110"/>
  <c r="Y37" i="110"/>
  <c r="Y36" i="110"/>
  <c r="Y35" i="110"/>
  <c r="Y34" i="110"/>
  <c r="Y33" i="110"/>
  <c r="Y32" i="110"/>
  <c r="Y31" i="110"/>
  <c r="Y30" i="110"/>
  <c r="Y29" i="110"/>
  <c r="Y28" i="110"/>
  <c r="Y27" i="110"/>
  <c r="Y26" i="110"/>
  <c r="Y25" i="110"/>
  <c r="Y24" i="110"/>
  <c r="Y23" i="110"/>
  <c r="Y22" i="110"/>
  <c r="Y21" i="110"/>
  <c r="Y20" i="110"/>
  <c r="Y19" i="110"/>
  <c r="Y18" i="110"/>
  <c r="Y17" i="110"/>
  <c r="Y16" i="110"/>
  <c r="Y15" i="110"/>
  <c r="Y14" i="110"/>
  <c r="Y13" i="110"/>
  <c r="Y12" i="110"/>
  <c r="Y11" i="110"/>
  <c r="Y10" i="110"/>
  <c r="Y9" i="110"/>
  <c r="Y8" i="110"/>
  <c r="Y7" i="110"/>
  <c r="Y51" i="114"/>
  <c r="Y50" i="114"/>
  <c r="Y49" i="114"/>
  <c r="Y48" i="114"/>
  <c r="Y47" i="114"/>
  <c r="Y46" i="114"/>
  <c r="Y45" i="114"/>
  <c r="Y44" i="114"/>
  <c r="Y43" i="114"/>
  <c r="Y42" i="114"/>
  <c r="Y41" i="114"/>
  <c r="Y40" i="114"/>
  <c r="Y39" i="114"/>
  <c r="Y38" i="114"/>
  <c r="Y37" i="114"/>
  <c r="Y36" i="114"/>
  <c r="Y35" i="114"/>
  <c r="Y34" i="114"/>
  <c r="Y33" i="114"/>
  <c r="Y32" i="114"/>
  <c r="Y31" i="114"/>
  <c r="Y30" i="114"/>
  <c r="Y29" i="114"/>
  <c r="Y28" i="114"/>
  <c r="Y27" i="114"/>
  <c r="Y26" i="114"/>
  <c r="Y25" i="114"/>
  <c r="Y24" i="114"/>
  <c r="Y23" i="114"/>
  <c r="Y22" i="114"/>
  <c r="Y21" i="114"/>
  <c r="Y20" i="114"/>
  <c r="Y19" i="114"/>
  <c r="Y18" i="114"/>
  <c r="Y17" i="114"/>
  <c r="Y16" i="114"/>
  <c r="Y15" i="114"/>
  <c r="Y14" i="114"/>
  <c r="Y13" i="114"/>
  <c r="Y12" i="114"/>
  <c r="Y11" i="114"/>
  <c r="Y10" i="114"/>
  <c r="Y9" i="114"/>
  <c r="Y8" i="114"/>
  <c r="Y7" i="114"/>
  <c r="Y8" i="111"/>
  <c r="Y9" i="111"/>
  <c r="Y10" i="111"/>
  <c r="Y11" i="111"/>
  <c r="Y12" i="111"/>
  <c r="Y13" i="111"/>
  <c r="Y14" i="111"/>
  <c r="Y15" i="111"/>
  <c r="Y16" i="111"/>
  <c r="Y17" i="111"/>
  <c r="Y18" i="111"/>
  <c r="Y19" i="111"/>
  <c r="Y20" i="111"/>
  <c r="Y21" i="111"/>
  <c r="Y22" i="111"/>
  <c r="Y23" i="111"/>
  <c r="Y24" i="111"/>
  <c r="Y25" i="111"/>
  <c r="Y26" i="111"/>
  <c r="Y27" i="111"/>
  <c r="Y28" i="111"/>
  <c r="Y29" i="111"/>
  <c r="Y30" i="111"/>
  <c r="Y31" i="111"/>
  <c r="Y32" i="111"/>
  <c r="Y33" i="111"/>
  <c r="Y34" i="111"/>
  <c r="Y35" i="111"/>
  <c r="Y36" i="111"/>
  <c r="Y37" i="111"/>
  <c r="Y38" i="111"/>
  <c r="Y39" i="111"/>
  <c r="Y40" i="111"/>
  <c r="Y41" i="111"/>
  <c r="Y42" i="111"/>
  <c r="Y43" i="111"/>
  <c r="Y44" i="111"/>
  <c r="Y45" i="111"/>
  <c r="Y46" i="111"/>
  <c r="Y47" i="111"/>
  <c r="Y48" i="111"/>
  <c r="Y49" i="111"/>
  <c r="Y50" i="111"/>
  <c r="Y51" i="111"/>
  <c r="Y7" i="111"/>
  <c r="K51" i="114"/>
  <c r="I51" i="114" s="1"/>
  <c r="K50" i="114"/>
  <c r="I50" i="114" s="1"/>
  <c r="K49" i="114"/>
  <c r="K48" i="114"/>
  <c r="I48" i="114" s="1"/>
  <c r="K47" i="114"/>
  <c r="I47" i="114" s="1"/>
  <c r="K46" i="114"/>
  <c r="I46" i="114" s="1"/>
  <c r="K45" i="114"/>
  <c r="I45" i="114"/>
  <c r="K44" i="114"/>
  <c r="I44" i="114" s="1"/>
  <c r="K43" i="114"/>
  <c r="I43" i="114" s="1"/>
  <c r="K42" i="114"/>
  <c r="I42" i="114" s="1"/>
  <c r="K41" i="114"/>
  <c r="K40" i="114"/>
  <c r="I40" i="114" s="1"/>
  <c r="K39" i="114"/>
  <c r="I39" i="114" s="1"/>
  <c r="K38" i="114"/>
  <c r="I38" i="114" s="1"/>
  <c r="K37" i="114"/>
  <c r="I37" i="114" s="1"/>
  <c r="K36" i="114"/>
  <c r="I36" i="114" s="1"/>
  <c r="K35" i="114"/>
  <c r="I35" i="114" s="1"/>
  <c r="K34" i="114"/>
  <c r="I34" i="114" s="1"/>
  <c r="K33" i="114"/>
  <c r="K32" i="114"/>
  <c r="I32" i="114" s="1"/>
  <c r="K31" i="114"/>
  <c r="I31" i="114" s="1"/>
  <c r="K30" i="114"/>
  <c r="I30" i="114" s="1"/>
  <c r="K29" i="114"/>
  <c r="I29" i="114" s="1"/>
  <c r="K28" i="114"/>
  <c r="I28" i="114" s="1"/>
  <c r="K27" i="114"/>
  <c r="I27" i="114" s="1"/>
  <c r="K26" i="114"/>
  <c r="I26" i="114" s="1"/>
  <c r="K25" i="114"/>
  <c r="K24" i="114"/>
  <c r="I24" i="114" s="1"/>
  <c r="K23" i="114"/>
  <c r="I23" i="114" s="1"/>
  <c r="K22" i="114"/>
  <c r="I22" i="114" s="1"/>
  <c r="K21" i="114"/>
  <c r="I21" i="114"/>
  <c r="K20" i="114"/>
  <c r="I20" i="114" s="1"/>
  <c r="K19" i="114"/>
  <c r="I19" i="114" s="1"/>
  <c r="K18" i="114"/>
  <c r="I18" i="114" s="1"/>
  <c r="K17" i="114"/>
  <c r="K16" i="114"/>
  <c r="I16" i="114" s="1"/>
  <c r="K15" i="114"/>
  <c r="I15" i="114" s="1"/>
  <c r="K14" i="114"/>
  <c r="I14" i="114" s="1"/>
  <c r="K13" i="114"/>
  <c r="I13" i="114" s="1"/>
  <c r="K12" i="114"/>
  <c r="I12" i="114" s="1"/>
  <c r="K11" i="114"/>
  <c r="I11" i="114" s="1"/>
  <c r="K10" i="114"/>
  <c r="I10" i="114" s="1"/>
  <c r="K9" i="114"/>
  <c r="K8" i="114"/>
  <c r="I8" i="114" s="1"/>
  <c r="K7" i="114"/>
  <c r="I7" i="114" s="1"/>
  <c r="K55" i="115" l="1"/>
  <c r="K52" i="114"/>
  <c r="I7" i="115"/>
  <c r="L8" i="115"/>
  <c r="I9" i="115"/>
  <c r="L9" i="115" s="1"/>
  <c r="L10" i="115"/>
  <c r="I11" i="115"/>
  <c r="L11" i="115" s="1"/>
  <c r="L12" i="115"/>
  <c r="I13" i="115"/>
  <c r="L13" i="115" s="1"/>
  <c r="L14" i="115"/>
  <c r="I15" i="115"/>
  <c r="L15" i="115" s="1"/>
  <c r="L16" i="115"/>
  <c r="I17" i="115"/>
  <c r="L17" i="115" s="1"/>
  <c r="L18" i="115"/>
  <c r="I19" i="115"/>
  <c r="L19" i="115" s="1"/>
  <c r="L20" i="115"/>
  <c r="I21" i="115"/>
  <c r="L21" i="115" s="1"/>
  <c r="L22" i="115"/>
  <c r="I23" i="115"/>
  <c r="L23" i="115" s="1"/>
  <c r="L24" i="115"/>
  <c r="I25" i="115"/>
  <c r="L25" i="115" s="1"/>
  <c r="L26" i="115"/>
  <c r="I27" i="115"/>
  <c r="L27" i="115" s="1"/>
  <c r="L28" i="115"/>
  <c r="I29" i="115"/>
  <c r="L29" i="115" s="1"/>
  <c r="L30" i="115"/>
  <c r="I31" i="115"/>
  <c r="L31" i="115" s="1"/>
  <c r="L32" i="115"/>
  <c r="I33" i="115"/>
  <c r="L33" i="115" s="1"/>
  <c r="L34" i="115"/>
  <c r="I35" i="115"/>
  <c r="L35" i="115" s="1"/>
  <c r="L36" i="115"/>
  <c r="I37" i="115"/>
  <c r="L37" i="115" s="1"/>
  <c r="L38" i="115"/>
  <c r="I39" i="115"/>
  <c r="L39" i="115" s="1"/>
  <c r="L40" i="115"/>
  <c r="I41" i="115"/>
  <c r="L41" i="115" s="1"/>
  <c r="L42" i="115"/>
  <c r="I43" i="115"/>
  <c r="L43" i="115" s="1"/>
  <c r="L44" i="115"/>
  <c r="I45" i="115"/>
  <c r="L45" i="115" s="1"/>
  <c r="L46" i="115"/>
  <c r="I47" i="115"/>
  <c r="L47" i="115" s="1"/>
  <c r="L48" i="115"/>
  <c r="L7" i="115"/>
  <c r="L51" i="114"/>
  <c r="I9" i="114"/>
  <c r="I17" i="114"/>
  <c r="L17" i="114" s="1"/>
  <c r="I25" i="114"/>
  <c r="I33" i="114"/>
  <c r="L33" i="114" s="1"/>
  <c r="I41" i="114"/>
  <c r="L41" i="114" s="1"/>
  <c r="L47" i="114"/>
  <c r="I49" i="114"/>
  <c r="L49" i="114" s="1"/>
  <c r="L11" i="114"/>
  <c r="L27" i="114"/>
  <c r="L35" i="114"/>
  <c r="L43" i="114"/>
  <c r="L13" i="114"/>
  <c r="L21" i="114"/>
  <c r="L29" i="114"/>
  <c r="L37" i="114"/>
  <c r="L45" i="114"/>
  <c r="L7" i="114"/>
  <c r="L15" i="114"/>
  <c r="L23" i="114"/>
  <c r="L31" i="114"/>
  <c r="L39" i="114"/>
  <c r="L12" i="114"/>
  <c r="L16" i="114"/>
  <c r="L20" i="114"/>
  <c r="L22" i="114"/>
  <c r="L26" i="114"/>
  <c r="L28" i="114"/>
  <c r="L32" i="114"/>
  <c r="L34" i="114"/>
  <c r="L42" i="114"/>
  <c r="L48" i="114"/>
  <c r="L8" i="114"/>
  <c r="L10" i="114"/>
  <c r="L14" i="114"/>
  <c r="L18" i="114"/>
  <c r="L24" i="114"/>
  <c r="L30" i="114"/>
  <c r="L36" i="114"/>
  <c r="L38" i="114"/>
  <c r="L40" i="114"/>
  <c r="L44" i="114"/>
  <c r="L46" i="114"/>
  <c r="L50" i="114"/>
  <c r="L19" i="114"/>
  <c r="K51" i="111"/>
  <c r="K50" i="111"/>
  <c r="I50" i="111" s="1"/>
  <c r="K49" i="111"/>
  <c r="K48" i="111"/>
  <c r="I48" i="111" s="1"/>
  <c r="K47" i="111"/>
  <c r="K46" i="111"/>
  <c r="I46" i="111" s="1"/>
  <c r="K45" i="111"/>
  <c r="K44" i="111"/>
  <c r="I44" i="111" s="1"/>
  <c r="K43" i="111"/>
  <c r="K42" i="111"/>
  <c r="I42" i="111" s="1"/>
  <c r="K41" i="111"/>
  <c r="K40" i="111"/>
  <c r="I40" i="111" s="1"/>
  <c r="K39" i="111"/>
  <c r="K38" i="111"/>
  <c r="I38" i="111" s="1"/>
  <c r="K37" i="111"/>
  <c r="K36" i="111"/>
  <c r="I36" i="111" s="1"/>
  <c r="K35" i="111"/>
  <c r="K34" i="111"/>
  <c r="I34" i="111" s="1"/>
  <c r="K33" i="111"/>
  <c r="K32" i="111"/>
  <c r="I32" i="111" s="1"/>
  <c r="K31" i="111"/>
  <c r="K30" i="111"/>
  <c r="I30" i="111" s="1"/>
  <c r="K29" i="111"/>
  <c r="K28" i="111"/>
  <c r="I28" i="111" s="1"/>
  <c r="K27" i="111"/>
  <c r="K26" i="111"/>
  <c r="I26" i="111" s="1"/>
  <c r="K25" i="111"/>
  <c r="K24" i="111"/>
  <c r="I24" i="111" s="1"/>
  <c r="K23" i="111"/>
  <c r="K22" i="111"/>
  <c r="I22" i="111" s="1"/>
  <c r="K21" i="111"/>
  <c r="K20" i="111"/>
  <c r="I20" i="111" s="1"/>
  <c r="K19" i="111"/>
  <c r="K18" i="111"/>
  <c r="I18" i="111" s="1"/>
  <c r="K17" i="111"/>
  <c r="K16" i="111"/>
  <c r="I16" i="111" s="1"/>
  <c r="K15" i="111"/>
  <c r="K14" i="111"/>
  <c r="I14" i="111" s="1"/>
  <c r="K13" i="111"/>
  <c r="K12" i="111"/>
  <c r="I12" i="111" s="1"/>
  <c r="K11" i="111"/>
  <c r="K10" i="111"/>
  <c r="I10" i="111" s="1"/>
  <c r="K9" i="111"/>
  <c r="K8" i="111"/>
  <c r="I8" i="111" s="1"/>
  <c r="K7" i="111"/>
  <c r="K52" i="111" l="1"/>
  <c r="I52" i="114"/>
  <c r="L9" i="114"/>
  <c r="I55" i="115"/>
  <c r="L25" i="114"/>
  <c r="I7" i="111"/>
  <c r="L8" i="111"/>
  <c r="I9" i="111"/>
  <c r="L9" i="111" s="1"/>
  <c r="L10" i="111"/>
  <c r="I11" i="111"/>
  <c r="L11" i="111" s="1"/>
  <c r="L12" i="111"/>
  <c r="I13" i="111"/>
  <c r="L13" i="111" s="1"/>
  <c r="L14" i="111"/>
  <c r="I15" i="111"/>
  <c r="L15" i="111" s="1"/>
  <c r="L16" i="111"/>
  <c r="I17" i="111"/>
  <c r="L17" i="111" s="1"/>
  <c r="L18" i="111"/>
  <c r="I19" i="111"/>
  <c r="L19" i="111" s="1"/>
  <c r="L20" i="111"/>
  <c r="I21" i="111"/>
  <c r="L21" i="111" s="1"/>
  <c r="L22" i="111"/>
  <c r="I23" i="111"/>
  <c r="L23" i="111" s="1"/>
  <c r="L24" i="111"/>
  <c r="I25" i="111"/>
  <c r="L25" i="111" s="1"/>
  <c r="L26" i="111"/>
  <c r="I27" i="111"/>
  <c r="L27" i="111" s="1"/>
  <c r="L28" i="111"/>
  <c r="I29" i="111"/>
  <c r="L29" i="111" s="1"/>
  <c r="L30" i="111"/>
  <c r="I31" i="111"/>
  <c r="L31" i="111" s="1"/>
  <c r="L32" i="111"/>
  <c r="I33" i="111"/>
  <c r="L33" i="111" s="1"/>
  <c r="L34" i="111"/>
  <c r="I35" i="111"/>
  <c r="L35" i="111" s="1"/>
  <c r="L36" i="111"/>
  <c r="I37" i="111"/>
  <c r="L37" i="111" s="1"/>
  <c r="L38" i="111"/>
  <c r="I39" i="111"/>
  <c r="L39" i="111" s="1"/>
  <c r="L40" i="111"/>
  <c r="I41" i="111"/>
  <c r="L41" i="111" s="1"/>
  <c r="L42" i="111"/>
  <c r="I43" i="111"/>
  <c r="L43" i="111" s="1"/>
  <c r="L44" i="111"/>
  <c r="I45" i="111"/>
  <c r="L45" i="111" s="1"/>
  <c r="L46" i="111"/>
  <c r="I47" i="111"/>
  <c r="L47" i="111" s="1"/>
  <c r="L48" i="111"/>
  <c r="I49" i="111"/>
  <c r="L49" i="111" s="1"/>
  <c r="L50" i="111"/>
  <c r="I51" i="111"/>
  <c r="L51" i="111" s="1"/>
  <c r="L7" i="111" l="1"/>
  <c r="I52" i="111"/>
  <c r="K51" i="110"/>
  <c r="I51" i="110" s="1"/>
  <c r="L51" i="110" s="1"/>
  <c r="K50" i="110"/>
  <c r="I50" i="110" s="1"/>
  <c r="K49" i="110"/>
  <c r="K48" i="110"/>
  <c r="I48" i="110" s="1"/>
  <c r="K47" i="110"/>
  <c r="K46" i="110"/>
  <c r="I46" i="110" s="1"/>
  <c r="K45" i="110"/>
  <c r="K44" i="110"/>
  <c r="I44" i="110" s="1"/>
  <c r="K43" i="110"/>
  <c r="K42" i="110"/>
  <c r="I42" i="110" s="1"/>
  <c r="K41" i="110"/>
  <c r="K40" i="110"/>
  <c r="I40" i="110" s="1"/>
  <c r="K39" i="110"/>
  <c r="K38" i="110"/>
  <c r="I38" i="110" s="1"/>
  <c r="K37" i="110"/>
  <c r="K36" i="110"/>
  <c r="I36" i="110" s="1"/>
  <c r="K35" i="110"/>
  <c r="K34" i="110"/>
  <c r="I34" i="110" s="1"/>
  <c r="K33" i="110"/>
  <c r="K32" i="110"/>
  <c r="I32" i="110" s="1"/>
  <c r="K31" i="110"/>
  <c r="K30" i="110"/>
  <c r="I30" i="110" s="1"/>
  <c r="K29" i="110"/>
  <c r="K28" i="110"/>
  <c r="I28" i="110" s="1"/>
  <c r="K27" i="110"/>
  <c r="K26" i="110"/>
  <c r="I26" i="110" s="1"/>
  <c r="K25" i="110"/>
  <c r="K24" i="110"/>
  <c r="I24" i="110" s="1"/>
  <c r="K23" i="110"/>
  <c r="K22" i="110"/>
  <c r="I22" i="110" s="1"/>
  <c r="K21" i="110"/>
  <c r="K20" i="110"/>
  <c r="I20" i="110" s="1"/>
  <c r="K19" i="110"/>
  <c r="K18" i="110"/>
  <c r="I18" i="110" s="1"/>
  <c r="K17" i="110"/>
  <c r="K16" i="110"/>
  <c r="I16" i="110" s="1"/>
  <c r="K15" i="110"/>
  <c r="K14" i="110"/>
  <c r="I14" i="110" s="1"/>
  <c r="K13" i="110"/>
  <c r="K12" i="110"/>
  <c r="I12" i="110" s="1"/>
  <c r="K11" i="110"/>
  <c r="K10" i="110"/>
  <c r="I10" i="110" s="1"/>
  <c r="K9" i="110"/>
  <c r="K8" i="110"/>
  <c r="I8" i="110" s="1"/>
  <c r="K7" i="110"/>
  <c r="K52" i="110" l="1"/>
  <c r="I7" i="110"/>
  <c r="L8" i="110"/>
  <c r="I9" i="110"/>
  <c r="L9" i="110" s="1"/>
  <c r="L10" i="110"/>
  <c r="I11" i="110"/>
  <c r="L11" i="110" s="1"/>
  <c r="L12" i="110"/>
  <c r="I13" i="110"/>
  <c r="L13" i="110" s="1"/>
  <c r="L14" i="110"/>
  <c r="I15" i="110"/>
  <c r="L15" i="110" s="1"/>
  <c r="L16" i="110"/>
  <c r="I17" i="110"/>
  <c r="L17" i="110" s="1"/>
  <c r="L18" i="110"/>
  <c r="I19" i="110"/>
  <c r="L19" i="110" s="1"/>
  <c r="L20" i="110"/>
  <c r="I21" i="110"/>
  <c r="L21" i="110" s="1"/>
  <c r="L22" i="110"/>
  <c r="I23" i="110"/>
  <c r="L23" i="110" s="1"/>
  <c r="L24" i="110"/>
  <c r="I25" i="110"/>
  <c r="L25" i="110" s="1"/>
  <c r="L26" i="110"/>
  <c r="I27" i="110"/>
  <c r="L27" i="110" s="1"/>
  <c r="L28" i="110"/>
  <c r="I29" i="110"/>
  <c r="L29" i="110" s="1"/>
  <c r="L30" i="110"/>
  <c r="I31" i="110"/>
  <c r="L31" i="110" s="1"/>
  <c r="L32" i="110"/>
  <c r="I33" i="110"/>
  <c r="L33" i="110" s="1"/>
  <c r="L34" i="110"/>
  <c r="I35" i="110"/>
  <c r="L35" i="110" s="1"/>
  <c r="L36" i="110"/>
  <c r="I37" i="110"/>
  <c r="L37" i="110" s="1"/>
  <c r="L38" i="110"/>
  <c r="I39" i="110"/>
  <c r="L39" i="110" s="1"/>
  <c r="L40" i="110"/>
  <c r="I41" i="110"/>
  <c r="L41" i="110" s="1"/>
  <c r="L42" i="110"/>
  <c r="I43" i="110"/>
  <c r="L43" i="110" s="1"/>
  <c r="L44" i="110"/>
  <c r="I45" i="110"/>
  <c r="L45" i="110" s="1"/>
  <c r="L46" i="110"/>
  <c r="I47" i="110"/>
  <c r="L47" i="110" s="1"/>
  <c r="L48" i="110"/>
  <c r="I49" i="110"/>
  <c r="L49" i="110" s="1"/>
  <c r="L50" i="110"/>
  <c r="K51" i="109"/>
  <c r="I51" i="109"/>
  <c r="K50" i="109"/>
  <c r="I50" i="109" s="1"/>
  <c r="K49" i="109"/>
  <c r="I49" i="109"/>
  <c r="K48" i="109"/>
  <c r="I48" i="109" s="1"/>
  <c r="K47" i="109"/>
  <c r="K46" i="109"/>
  <c r="I46" i="109" s="1"/>
  <c r="K45" i="109"/>
  <c r="I45" i="109"/>
  <c r="K44" i="109"/>
  <c r="I44" i="109" s="1"/>
  <c r="K43" i="109"/>
  <c r="K42" i="109"/>
  <c r="I42" i="109" s="1"/>
  <c r="K41" i="109"/>
  <c r="K40" i="109"/>
  <c r="I40" i="109" s="1"/>
  <c r="K39" i="109"/>
  <c r="K38" i="109"/>
  <c r="I38" i="109" s="1"/>
  <c r="K37" i="109"/>
  <c r="K36" i="109"/>
  <c r="I36" i="109" s="1"/>
  <c r="K35" i="109"/>
  <c r="K34" i="109"/>
  <c r="I34" i="109" s="1"/>
  <c r="K33" i="109"/>
  <c r="K32" i="109"/>
  <c r="I32" i="109" s="1"/>
  <c r="K31" i="109"/>
  <c r="K30" i="109"/>
  <c r="I30" i="109" s="1"/>
  <c r="K29" i="109"/>
  <c r="K28" i="109"/>
  <c r="I28" i="109" s="1"/>
  <c r="K27" i="109"/>
  <c r="K26" i="109"/>
  <c r="I26" i="109" s="1"/>
  <c r="K25" i="109"/>
  <c r="K24" i="109"/>
  <c r="I24" i="109" s="1"/>
  <c r="K23" i="109"/>
  <c r="K22" i="109"/>
  <c r="I22" i="109" s="1"/>
  <c r="K21" i="109"/>
  <c r="K20" i="109"/>
  <c r="I20" i="109" s="1"/>
  <c r="K19" i="109"/>
  <c r="K18" i="109"/>
  <c r="I18" i="109" s="1"/>
  <c r="K17" i="109"/>
  <c r="K16" i="109"/>
  <c r="I16" i="109" s="1"/>
  <c r="K15" i="109"/>
  <c r="K14" i="109"/>
  <c r="I14" i="109" s="1"/>
  <c r="K13" i="109"/>
  <c r="K12" i="109"/>
  <c r="I12" i="109" s="1"/>
  <c r="K11" i="109"/>
  <c r="K10" i="109"/>
  <c r="I10" i="109" s="1"/>
  <c r="K9" i="109"/>
  <c r="K8" i="109"/>
  <c r="I8" i="109" s="1"/>
  <c r="K7" i="109"/>
  <c r="L7" i="110" l="1"/>
  <c r="I52" i="110"/>
  <c r="L45" i="109"/>
  <c r="K52" i="109"/>
  <c r="L51" i="109"/>
  <c r="I47" i="109"/>
  <c r="L47" i="109" s="1"/>
  <c r="L49" i="109"/>
  <c r="I7" i="109"/>
  <c r="L8" i="109"/>
  <c r="I9" i="109"/>
  <c r="L9" i="109" s="1"/>
  <c r="L10" i="109"/>
  <c r="I11" i="109"/>
  <c r="L11" i="109" s="1"/>
  <c r="L12" i="109"/>
  <c r="I13" i="109"/>
  <c r="L13" i="109" s="1"/>
  <c r="L14" i="109"/>
  <c r="I15" i="109"/>
  <c r="L15" i="109" s="1"/>
  <c r="L16" i="109"/>
  <c r="I17" i="109"/>
  <c r="L17" i="109" s="1"/>
  <c r="L18" i="109"/>
  <c r="I19" i="109"/>
  <c r="L19" i="109" s="1"/>
  <c r="L20" i="109"/>
  <c r="I21" i="109"/>
  <c r="L21" i="109" s="1"/>
  <c r="L22" i="109"/>
  <c r="I23" i="109"/>
  <c r="L23" i="109" s="1"/>
  <c r="L24" i="109"/>
  <c r="I25" i="109"/>
  <c r="L25" i="109" s="1"/>
  <c r="L26" i="109"/>
  <c r="I27" i="109"/>
  <c r="L27" i="109" s="1"/>
  <c r="L28" i="109"/>
  <c r="I29" i="109"/>
  <c r="L29" i="109" s="1"/>
  <c r="L30" i="109"/>
  <c r="I31" i="109"/>
  <c r="L31" i="109" s="1"/>
  <c r="L32" i="109"/>
  <c r="I33" i="109"/>
  <c r="L33" i="109" s="1"/>
  <c r="L34" i="109"/>
  <c r="I35" i="109"/>
  <c r="L35" i="109" s="1"/>
  <c r="L36" i="109"/>
  <c r="I37" i="109"/>
  <c r="L37" i="109" s="1"/>
  <c r="L38" i="109"/>
  <c r="I39" i="109"/>
  <c r="L39" i="109" s="1"/>
  <c r="L40" i="109"/>
  <c r="I41" i="109"/>
  <c r="L41" i="109" s="1"/>
  <c r="L42" i="109"/>
  <c r="I43" i="109"/>
  <c r="L43" i="109" s="1"/>
  <c r="L44" i="109"/>
  <c r="L46" i="109"/>
  <c r="L48" i="109"/>
  <c r="L50" i="109"/>
  <c r="L7" i="109" l="1"/>
  <c r="I52" i="10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이여진</author>
  </authors>
  <commentList>
    <comment ref="U26" authorId="0" shapeId="0" xr:uid="{919DD03D-226F-4680-8C96-ED7FEDB439B1}">
      <text>
        <r>
          <rPr>
            <b/>
            <sz val="9"/>
            <color indexed="81"/>
            <rFont val="돋움"/>
            <family val="3"/>
            <charset val="129"/>
          </rPr>
          <t>가스</t>
        </r>
      </text>
    </comment>
    <comment ref="U31" authorId="0" shapeId="0" xr:uid="{BB513A81-8736-4D5F-9979-4DC7662F7F85}">
      <text>
        <r>
          <rPr>
            <b/>
            <sz val="9"/>
            <color indexed="81"/>
            <rFont val="돋움"/>
            <family val="3"/>
            <charset val="129"/>
          </rPr>
          <t>코어파손</t>
        </r>
      </text>
    </comment>
    <comment ref="U32" authorId="0" shapeId="0" xr:uid="{73BEDBEA-E9BF-49E7-90E8-6E4EA8937103}">
      <text>
        <r>
          <rPr>
            <b/>
            <sz val="9"/>
            <color indexed="81"/>
            <rFont val="돋움"/>
            <family val="3"/>
            <charset val="129"/>
          </rPr>
          <t>코어파손</t>
        </r>
      </text>
    </comment>
    <comment ref="U34" authorId="0" shapeId="0" xr:uid="{6A367DBB-E801-47DD-B62A-D4F9B512C86C}">
      <text>
        <r>
          <rPr>
            <b/>
            <sz val="9"/>
            <color indexed="81"/>
            <rFont val="돋움"/>
            <family val="3"/>
            <charset val="129"/>
          </rPr>
          <t>후크파손</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이여진</author>
  </authors>
  <commentList>
    <comment ref="T13" authorId="0" shapeId="0" xr:uid="{DC568FF7-2219-4882-B5F7-A0B1501C88DC}">
      <text>
        <r>
          <rPr>
            <b/>
            <sz val="9"/>
            <color indexed="81"/>
            <rFont val="돋움"/>
            <family val="3"/>
            <charset val="129"/>
          </rPr>
          <t>가스</t>
        </r>
      </text>
    </comment>
    <comment ref="U23" authorId="0" shapeId="0" xr:uid="{91013566-170C-4206-8ECA-7EEA14981546}">
      <text>
        <r>
          <rPr>
            <b/>
            <sz val="9"/>
            <color indexed="81"/>
            <rFont val="돋움"/>
            <family val="3"/>
            <charset val="129"/>
          </rPr>
          <t>뜯김</t>
        </r>
      </text>
    </comment>
    <comment ref="T24" authorId="0" shapeId="0" xr:uid="{D92037D9-72E6-419F-B8C7-919816C2A295}">
      <text>
        <r>
          <rPr>
            <b/>
            <sz val="9"/>
            <color indexed="81"/>
            <rFont val="돋움"/>
            <family val="3"/>
            <charset val="129"/>
          </rPr>
          <t>가스</t>
        </r>
      </text>
    </comment>
    <comment ref="R25" authorId="0" shapeId="0" xr:uid="{9AC1A9F7-9ACE-43D3-989D-F55221008E72}">
      <text>
        <r>
          <rPr>
            <b/>
            <sz val="9"/>
            <color indexed="81"/>
            <rFont val="돋움"/>
            <family val="3"/>
            <charset val="129"/>
          </rPr>
          <t>단차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이여진</author>
  </authors>
  <commentList>
    <comment ref="U25" authorId="0" shapeId="0" xr:uid="{3B982A25-B897-46C8-B05C-BC4C2C0E22C4}">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뜯김</t>
        </r>
      </text>
    </comment>
    <comment ref="U26" authorId="0" shapeId="0" xr:uid="{7826654C-F9D7-4B94-931D-328B64FF525E}">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뜯김</t>
        </r>
      </text>
    </comment>
    <comment ref="T27" authorId="0" shapeId="0" xr:uid="{EA7501D9-88D0-4C11-B609-B3758003A438}">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코아</t>
        </r>
      </text>
    </comment>
    <comment ref="R29" authorId="0" shapeId="0" xr:uid="{45598878-AAD1-49F1-8CDD-60ED4353C7C8}">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빨림</t>
        </r>
      </text>
    </comment>
    <comment ref="T30" authorId="0" shapeId="0" xr:uid="{1C74C77F-1D16-41B1-8D9D-C19F9FCB0A2D}">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게이트</t>
        </r>
      </text>
    </comment>
    <comment ref="T31" authorId="0" shapeId="0" xr:uid="{F225C3B7-6F32-460D-B07E-CF3FE3C4B32B}">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후크</t>
        </r>
      </text>
    </comment>
    <comment ref="T32" authorId="0" shapeId="0" xr:uid="{1DFC59CD-FF77-4B18-BE3E-108F52F660D8}">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게이트</t>
        </r>
        <r>
          <rPr>
            <sz val="9"/>
            <color indexed="81"/>
            <rFont val="Tahoma"/>
            <family val="2"/>
          </rPr>
          <t>2</t>
        </r>
        <r>
          <rPr>
            <sz val="9"/>
            <color indexed="81"/>
            <rFont val="돋움"/>
            <family val="3"/>
            <charset val="129"/>
          </rPr>
          <t>개막힘</t>
        </r>
      </text>
    </comment>
    <comment ref="U32" authorId="0" shapeId="0" xr:uid="{44302B43-20D4-486D-AA18-A0F906BA38A0}">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가스</t>
        </r>
      </text>
    </comment>
    <comment ref="U44" authorId="0" shapeId="0" xr:uid="{CFC1FE1D-C77E-466B-9815-B212E7E84E66}">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빨림</t>
        </r>
      </text>
    </comment>
    <comment ref="T45" authorId="0" shapeId="0" xr:uid="{53620F08-E3CA-4DF8-893B-706870DBCE5E}">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후크</t>
        </r>
      </text>
    </comment>
    <comment ref="T46" authorId="0" shapeId="0" xr:uid="{2FD9ACDF-C25E-4251-A1D6-56916616EFD8}">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후크파손</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이여진</author>
  </authors>
  <commentList>
    <comment ref="U10" authorId="0" shapeId="0" xr:uid="{7FA5792F-987C-42B9-ABBA-1B9437F68FCD}">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가스</t>
        </r>
      </text>
    </comment>
    <comment ref="T11" authorId="0" shapeId="0" xr:uid="{C86941D5-14D4-400A-A866-22FA64136313}">
      <text>
        <r>
          <rPr>
            <b/>
            <sz val="9"/>
            <color indexed="81"/>
            <rFont val="돋움"/>
            <family val="3"/>
            <charset val="129"/>
          </rPr>
          <t>이여진</t>
        </r>
        <r>
          <rPr>
            <b/>
            <sz val="9"/>
            <color indexed="81"/>
            <rFont val="Tahoma"/>
            <family val="2"/>
          </rPr>
          <t>:</t>
        </r>
        <r>
          <rPr>
            <sz val="9"/>
            <color indexed="81"/>
            <rFont val="Tahoma"/>
            <family val="2"/>
          </rPr>
          <t xml:space="preserve">
HOOK</t>
        </r>
      </text>
    </comment>
    <comment ref="T13" authorId="0" shapeId="0" xr:uid="{719C3C36-7009-4CA1-8452-98889162D3D8}">
      <text>
        <r>
          <rPr>
            <b/>
            <sz val="9"/>
            <color indexed="81"/>
            <rFont val="돋움"/>
            <family val="3"/>
            <charset val="129"/>
          </rPr>
          <t>이여진</t>
        </r>
        <r>
          <rPr>
            <b/>
            <sz val="9"/>
            <color indexed="81"/>
            <rFont val="Tahoma"/>
            <family val="2"/>
          </rPr>
          <t>:</t>
        </r>
        <r>
          <rPr>
            <sz val="9"/>
            <color indexed="81"/>
            <rFont val="Tahoma"/>
            <family val="2"/>
          </rPr>
          <t xml:space="preserve">
HOOK</t>
        </r>
      </text>
    </comment>
    <comment ref="T32" authorId="0" shapeId="0" xr:uid="{08407ACE-A3B5-48FB-8FD4-37C4239F0EFB}">
      <text>
        <r>
          <rPr>
            <b/>
            <sz val="9"/>
            <color indexed="81"/>
            <rFont val="돋움"/>
            <family val="3"/>
            <charset val="129"/>
          </rPr>
          <t>후크</t>
        </r>
      </text>
    </comment>
    <comment ref="Q34" authorId="0" shapeId="0" xr:uid="{2BA530C7-D2D8-4F07-AAB0-5CF474398B66}">
      <text>
        <r>
          <rPr>
            <b/>
            <sz val="9"/>
            <color indexed="81"/>
            <rFont val="돋움"/>
            <family val="3"/>
            <charset val="129"/>
          </rPr>
          <t>기름</t>
        </r>
      </text>
    </comment>
    <comment ref="T34" authorId="0" shapeId="0" xr:uid="{7989F5CA-EA05-4BB6-BDB4-97F227B38A9C}">
      <text>
        <r>
          <rPr>
            <b/>
            <sz val="9"/>
            <color indexed="81"/>
            <rFont val="돋움"/>
            <family val="3"/>
            <charset val="129"/>
          </rPr>
          <t>후크</t>
        </r>
      </text>
    </comment>
    <comment ref="T39" authorId="0" shapeId="0" xr:uid="{E44388FF-A24E-4410-8229-9B71001536BE}">
      <text>
        <r>
          <rPr>
            <b/>
            <sz val="9"/>
            <color indexed="81"/>
            <rFont val="돋움"/>
            <family val="3"/>
            <charset val="129"/>
          </rPr>
          <t>후크</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이여진</author>
  </authors>
  <commentList>
    <comment ref="Q22" authorId="0" shapeId="0" xr:uid="{03085304-F2BC-4928-A3B9-3FF4699DE80B}">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기름</t>
        </r>
      </text>
    </comment>
    <comment ref="R23" authorId="0" shapeId="0" xr:uid="{A88B50BD-FDD7-42B3-9B12-2A32E472468C}">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가스</t>
        </r>
      </text>
    </comment>
    <comment ref="U26" authorId="0" shapeId="0" xr:uid="{C9E07167-E006-44E0-908B-47E4DCD3FB59}">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가스</t>
        </r>
      </text>
    </comment>
    <comment ref="T35" authorId="0" shapeId="0" xr:uid="{C6F3B678-0FFB-4ED6-A1E6-79E61951E611}">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후크</t>
        </r>
      </text>
    </comment>
    <comment ref="T45" authorId="0" shapeId="0" xr:uid="{D4B25153-6635-41ED-8964-0472E05BC0F7}">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후크</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이여진</author>
  </authors>
  <commentList>
    <comment ref="T10" authorId="0" shapeId="0" xr:uid="{1EC5AE11-2591-459C-A026-F82F836D7AA3}">
      <text>
        <r>
          <rPr>
            <b/>
            <sz val="9"/>
            <color indexed="81"/>
            <rFont val="돋움"/>
            <family val="3"/>
            <charset val="129"/>
          </rPr>
          <t>이여진</t>
        </r>
        <r>
          <rPr>
            <b/>
            <sz val="9"/>
            <color indexed="81"/>
            <rFont val="Tahoma"/>
            <family val="2"/>
          </rPr>
          <t>:</t>
        </r>
        <r>
          <rPr>
            <sz val="9"/>
            <color indexed="81"/>
            <rFont val="Tahoma"/>
            <family val="2"/>
          </rPr>
          <t xml:space="preserve">
HOOK</t>
        </r>
      </text>
    </comment>
    <comment ref="U11" authorId="0" shapeId="0" xr:uid="{D0F50707-F613-4832-B2B3-CBBA7D0ADDA1}">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뜯김</t>
        </r>
      </text>
    </comment>
    <comment ref="T23" authorId="0" shapeId="0" xr:uid="{9603351A-5443-4EDD-8D7C-C8CDC47A3CCD}">
      <text>
        <r>
          <rPr>
            <b/>
            <sz val="9"/>
            <color indexed="81"/>
            <rFont val="돋움"/>
            <family val="3"/>
            <charset val="129"/>
          </rPr>
          <t>이여진</t>
        </r>
        <r>
          <rPr>
            <b/>
            <sz val="9"/>
            <color indexed="81"/>
            <rFont val="Tahoma"/>
            <family val="2"/>
          </rPr>
          <t xml:space="preserve">:
</t>
        </r>
        <r>
          <rPr>
            <b/>
            <sz val="9"/>
            <color indexed="81"/>
            <rFont val="돋움"/>
            <family val="3"/>
            <charset val="129"/>
          </rPr>
          <t xml:space="preserve">코아
</t>
        </r>
      </text>
    </comment>
    <comment ref="T25" authorId="0" shapeId="0" xr:uid="{3A5A29FD-9E25-40E7-A96B-319159C39122}">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후크</t>
        </r>
      </text>
    </comment>
    <comment ref="T29" authorId="0" shapeId="0" xr:uid="{B4269937-D216-4375-99C0-7E23CA4F04C4}">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후크</t>
        </r>
      </text>
    </comment>
    <comment ref="T32" authorId="0" shapeId="0" xr:uid="{B8E9DA2A-F193-4B7F-A84C-B7AEC2DB7707}">
      <text>
        <r>
          <rPr>
            <b/>
            <sz val="9"/>
            <color indexed="81"/>
            <rFont val="돋움"/>
            <family val="3"/>
            <charset val="129"/>
          </rPr>
          <t>이여진</t>
        </r>
        <r>
          <rPr>
            <b/>
            <sz val="9"/>
            <color indexed="81"/>
            <rFont val="Tahoma"/>
            <family val="2"/>
          </rPr>
          <t>:</t>
        </r>
        <r>
          <rPr>
            <sz val="9"/>
            <color indexed="81"/>
            <rFont val="Tahoma"/>
            <family val="2"/>
          </rPr>
          <t xml:space="preserve">
</t>
        </r>
        <r>
          <rPr>
            <sz val="9"/>
            <color indexed="81"/>
            <rFont val="돋움"/>
            <family val="3"/>
            <charset val="129"/>
          </rPr>
          <t>후크</t>
        </r>
      </text>
    </comment>
  </commentList>
</comments>
</file>

<file path=xl/sharedStrings.xml><?xml version="1.0" encoding="utf-8"?>
<sst xmlns="http://schemas.openxmlformats.org/spreadsheetml/2006/main" count="1685" uniqueCount="301">
  <si>
    <t>.</t>
    <phoneticPr fontId="3" type="noConversion"/>
  </si>
  <si>
    <t>No</t>
    <phoneticPr fontId="6" type="noConversion"/>
  </si>
  <si>
    <t>Color</t>
    <phoneticPr fontId="3" type="noConversion"/>
  </si>
  <si>
    <t>미성형</t>
    <phoneticPr fontId="5" type="noConversion"/>
  </si>
  <si>
    <t>BURR</t>
    <phoneticPr fontId="6" type="noConversion"/>
  </si>
  <si>
    <t>찍힘</t>
    <phoneticPr fontId="6" type="noConversion"/>
  </si>
  <si>
    <t>이물</t>
    <phoneticPr fontId="6" type="noConversion"/>
  </si>
  <si>
    <t>흑점</t>
    <phoneticPr fontId="6" type="noConversion"/>
  </si>
  <si>
    <t>파손</t>
    <phoneticPr fontId="6" type="noConversion"/>
  </si>
  <si>
    <t>B/K</t>
    <phoneticPr fontId="3" type="noConversion"/>
  </si>
  <si>
    <t>변형</t>
    <phoneticPr fontId="6" type="noConversion"/>
  </si>
  <si>
    <t>김선화</t>
    <phoneticPr fontId="3" type="noConversion"/>
  </si>
  <si>
    <t>HR032B-194A1</t>
    <phoneticPr fontId="3" type="noConversion"/>
  </si>
  <si>
    <t>KR6422EB804CA</t>
    <phoneticPr fontId="3" type="noConversion"/>
  </si>
  <si>
    <t>HR032B-194A2</t>
    <phoneticPr fontId="3" type="noConversion"/>
  </si>
  <si>
    <t>COVER</t>
    <phoneticPr fontId="3" type="noConversion"/>
  </si>
  <si>
    <t>BASE</t>
    <phoneticPr fontId="3" type="noConversion"/>
  </si>
  <si>
    <t>SST</t>
    <phoneticPr fontId="3" type="noConversion"/>
  </si>
  <si>
    <t>HIC</t>
    <phoneticPr fontId="3" type="noConversion"/>
  </si>
  <si>
    <t>BOTTOM</t>
    <phoneticPr fontId="3" type="noConversion"/>
  </si>
  <si>
    <t>A</t>
    <phoneticPr fontId="3" type="noConversion"/>
  </si>
  <si>
    <t>B</t>
    <phoneticPr fontId="3" type="noConversion"/>
  </si>
  <si>
    <t>김수연</t>
    <phoneticPr fontId="3" type="noConversion"/>
  </si>
  <si>
    <t>장지아</t>
    <phoneticPr fontId="3" type="noConversion"/>
  </si>
  <si>
    <t>김춘화</t>
    <phoneticPr fontId="3" type="noConversion"/>
  </si>
  <si>
    <t>이은실</t>
    <phoneticPr fontId="3" type="noConversion"/>
  </si>
  <si>
    <t>JD4901</t>
    <phoneticPr fontId="3" type="noConversion"/>
  </si>
  <si>
    <t>SGF2033</t>
    <phoneticPr fontId="3" type="noConversion"/>
  </si>
  <si>
    <t>SF2255</t>
    <phoneticPr fontId="3" type="noConversion"/>
  </si>
  <si>
    <t>SGF2030</t>
    <phoneticPr fontId="3" type="noConversion"/>
  </si>
  <si>
    <t>SGF2041</t>
    <phoneticPr fontId="3" type="noConversion"/>
  </si>
  <si>
    <t>박소연</t>
    <phoneticPr fontId="3" type="noConversion"/>
  </si>
  <si>
    <t>KR6404DA436YA</t>
    <phoneticPr fontId="3" type="noConversion"/>
  </si>
  <si>
    <t>ADAPTER</t>
    <phoneticPr fontId="3" type="noConversion"/>
  </si>
  <si>
    <t>SLIDER</t>
    <phoneticPr fontId="3" type="noConversion"/>
  </si>
  <si>
    <t>(</t>
    <phoneticPr fontId="3" type="noConversion"/>
  </si>
  <si>
    <t>N/P</t>
    <phoneticPr fontId="3" type="noConversion"/>
  </si>
  <si>
    <t>SGF2050</t>
    <phoneticPr fontId="3" type="noConversion"/>
  </si>
  <si>
    <t>I/V</t>
    <phoneticPr fontId="3" type="noConversion"/>
  </si>
  <si>
    <t>KR6454-B352PMA</t>
    <phoneticPr fontId="3" type="noConversion"/>
  </si>
  <si>
    <t>SF2250EPR</t>
    <phoneticPr fontId="3" type="noConversion"/>
  </si>
  <si>
    <t>K-JR01734-D180UA</t>
    <phoneticPr fontId="3" type="noConversion"/>
  </si>
  <si>
    <t>HDB75-M01A3</t>
    <phoneticPr fontId="3" type="noConversion"/>
  </si>
  <si>
    <t>KR6166-GD200QB</t>
    <phoneticPr fontId="3" type="noConversion"/>
  </si>
  <si>
    <t>KR6454-D352UA</t>
    <phoneticPr fontId="3" type="noConversion"/>
  </si>
  <si>
    <t>STOPPER</t>
    <phoneticPr fontId="3" type="noConversion"/>
  </si>
  <si>
    <t>RTP</t>
    <phoneticPr fontId="3" type="noConversion"/>
  </si>
  <si>
    <t>KR6454-GA168QA</t>
    <phoneticPr fontId="3" type="noConversion"/>
  </si>
  <si>
    <t>HDB08-M01A1(4C)</t>
    <phoneticPr fontId="3" type="noConversion"/>
  </si>
  <si>
    <t>HRCS-03C15</t>
    <phoneticPr fontId="3" type="noConversion"/>
  </si>
  <si>
    <t>HRCS-00C14</t>
    <phoneticPr fontId="3" type="noConversion"/>
  </si>
  <si>
    <t>LID</t>
    <phoneticPr fontId="3" type="noConversion"/>
  </si>
  <si>
    <t>G/R</t>
    <phoneticPr fontId="3" type="noConversion"/>
  </si>
  <si>
    <t>KR6454-C316TA</t>
    <phoneticPr fontId="3" type="noConversion"/>
  </si>
  <si>
    <t>TM2013-01</t>
    <phoneticPr fontId="3" type="noConversion"/>
  </si>
  <si>
    <t>UPPER</t>
    <phoneticPr fontId="3" type="noConversion"/>
  </si>
  <si>
    <t>HSB08-M01A3</t>
    <phoneticPr fontId="3" type="noConversion"/>
  </si>
  <si>
    <t>KR6197-D475PA</t>
    <phoneticPr fontId="3" type="noConversion"/>
  </si>
  <si>
    <t>테스트메카</t>
    <phoneticPr fontId="3" type="noConversion"/>
  </si>
  <si>
    <t>김다연</t>
    <phoneticPr fontId="3" type="noConversion"/>
  </si>
  <si>
    <t>AM0148E-K-R2</t>
    <phoneticPr fontId="3" type="noConversion"/>
  </si>
  <si>
    <t>AMB2071A-KAA-R2</t>
    <phoneticPr fontId="3" type="noConversion"/>
  </si>
  <si>
    <t>K-JR01860-D01AZB</t>
    <phoneticPr fontId="3" type="noConversion"/>
  </si>
  <si>
    <t>LOWER PLATE</t>
    <phoneticPr fontId="3" type="noConversion"/>
  </si>
  <si>
    <t>K-JR01860-H01AZB</t>
    <phoneticPr fontId="3" type="noConversion"/>
  </si>
  <si>
    <t>MCS</t>
    <phoneticPr fontId="3" type="noConversion"/>
  </si>
  <si>
    <t>BODY</t>
    <phoneticPr fontId="3" type="noConversion"/>
  </si>
  <si>
    <t>버 사상</t>
    <phoneticPr fontId="3" type="noConversion"/>
  </si>
  <si>
    <t>SGP2020R</t>
    <phoneticPr fontId="3" type="noConversion"/>
  </si>
  <si>
    <t>지아</t>
    <phoneticPr fontId="3" type="noConversion"/>
  </si>
  <si>
    <t>ACTUATOR</t>
    <phoneticPr fontId="3" type="noConversion"/>
  </si>
  <si>
    <t>AMB1933A-KAA-R1</t>
    <phoneticPr fontId="3" type="noConversion"/>
  </si>
  <si>
    <t>샘플</t>
    <phoneticPr fontId="3" type="noConversion"/>
  </si>
  <si>
    <t>AMB0184A-KAA-R1</t>
    <phoneticPr fontId="3" type="noConversion"/>
  </si>
  <si>
    <t>AMB07W9A-KAA-R1</t>
    <phoneticPr fontId="3" type="noConversion"/>
  </si>
  <si>
    <t>PLUNGER-2</t>
    <phoneticPr fontId="3" type="noConversion"/>
  </si>
  <si>
    <t>HOLDER</t>
    <phoneticPr fontId="3" type="noConversion"/>
  </si>
  <si>
    <t>HRCS-03C17</t>
    <phoneticPr fontId="3" type="noConversion"/>
  </si>
  <si>
    <t>수연</t>
    <phoneticPr fontId="3" type="noConversion"/>
  </si>
  <si>
    <t>SHAFT</t>
    <phoneticPr fontId="3" type="noConversion"/>
  </si>
  <si>
    <t>KR6202-06KA</t>
    <phoneticPr fontId="3" type="noConversion"/>
  </si>
  <si>
    <t>JCL3030</t>
    <phoneticPr fontId="3" type="noConversion"/>
  </si>
  <si>
    <t>BASE</t>
    <phoneticPr fontId="3" type="noConversion"/>
  </si>
  <si>
    <t>STOPPER</t>
    <phoneticPr fontId="3" type="noConversion"/>
  </si>
  <si>
    <t>HDB08-M01A1(4C)</t>
    <phoneticPr fontId="3" type="noConversion"/>
  </si>
  <si>
    <t>KR6422EB804CA</t>
  </si>
  <si>
    <t>KR6197-D475PA</t>
    <phoneticPr fontId="3" type="noConversion"/>
  </si>
  <si>
    <t>K-JR01860-H01AZB</t>
    <phoneticPr fontId="3" type="noConversion"/>
  </si>
  <si>
    <t>A</t>
    <phoneticPr fontId="3" type="noConversion"/>
  </si>
  <si>
    <t>B</t>
    <phoneticPr fontId="3" type="noConversion"/>
  </si>
  <si>
    <t>김춘화</t>
    <phoneticPr fontId="3" type="noConversion"/>
  </si>
  <si>
    <t>이은실</t>
    <phoneticPr fontId="3" type="noConversion"/>
  </si>
  <si>
    <t>HR032B-194A1</t>
    <phoneticPr fontId="3" type="noConversion"/>
  </si>
  <si>
    <t>HR032B-194A2</t>
    <phoneticPr fontId="3" type="noConversion"/>
  </si>
  <si>
    <t>K-JR01860-D01AZB</t>
    <phoneticPr fontId="3" type="noConversion"/>
  </si>
  <si>
    <t>AMB2071A-KAA-R2</t>
    <phoneticPr fontId="3" type="noConversion"/>
  </si>
  <si>
    <t>STOPPER</t>
    <phoneticPr fontId="3" type="noConversion"/>
  </si>
  <si>
    <t>LOWER PLATE</t>
    <phoneticPr fontId="3" type="noConversion"/>
  </si>
  <si>
    <t>BODY</t>
    <phoneticPr fontId="3" type="noConversion"/>
  </si>
  <si>
    <t>COVER</t>
    <phoneticPr fontId="3" type="noConversion"/>
  </si>
  <si>
    <t>김다연</t>
    <phoneticPr fontId="3" type="noConversion"/>
  </si>
  <si>
    <t>B</t>
    <phoneticPr fontId="3" type="noConversion"/>
  </si>
  <si>
    <t>A</t>
    <phoneticPr fontId="3" type="noConversion"/>
  </si>
  <si>
    <t>TM2013-01</t>
    <phoneticPr fontId="3" type="noConversion"/>
  </si>
  <si>
    <t>테스트메카</t>
    <phoneticPr fontId="3" type="noConversion"/>
  </si>
  <si>
    <t>M990-00008A-A1-01</t>
    <phoneticPr fontId="3" type="noConversion"/>
  </si>
  <si>
    <t>TOP</t>
    <phoneticPr fontId="3" type="noConversion"/>
  </si>
  <si>
    <t>SUDER</t>
    <phoneticPr fontId="3" type="noConversion"/>
  </si>
  <si>
    <t>M990-00008A-A2-01</t>
    <phoneticPr fontId="3" type="noConversion"/>
  </si>
  <si>
    <t>AR3532</t>
    <phoneticPr fontId="3" type="noConversion"/>
  </si>
  <si>
    <t>AR3533</t>
    <phoneticPr fontId="3" type="noConversion"/>
  </si>
  <si>
    <t>HDB075-M01A2</t>
    <phoneticPr fontId="3" type="noConversion"/>
  </si>
  <si>
    <t>5월 14일</t>
    <phoneticPr fontId="3" type="noConversion"/>
  </si>
  <si>
    <t xml:space="preserve">     공  정  불  량  율</t>
    <phoneticPr fontId="5" type="noConversion"/>
  </si>
  <si>
    <t>업체명</t>
    <phoneticPr fontId="6" type="noConversion"/>
  </si>
  <si>
    <t>품명</t>
    <phoneticPr fontId="6" type="noConversion"/>
  </si>
  <si>
    <t>품번</t>
    <phoneticPr fontId="6" type="noConversion"/>
  </si>
  <si>
    <t>원재료명</t>
    <phoneticPr fontId="6" type="noConversion"/>
  </si>
  <si>
    <t>검사수량</t>
    <phoneticPr fontId="6" type="noConversion"/>
  </si>
  <si>
    <t>양품</t>
    <phoneticPr fontId="6" type="noConversion"/>
  </si>
  <si>
    <t>불량</t>
    <phoneticPr fontId="6" type="noConversion"/>
  </si>
  <si>
    <t>불량률</t>
    <phoneticPr fontId="6" type="noConversion"/>
  </si>
  <si>
    <t>불 량 내 용</t>
    <phoneticPr fontId="6" type="noConversion"/>
  </si>
  <si>
    <t>생산 LOT</t>
    <phoneticPr fontId="6" type="noConversion"/>
  </si>
  <si>
    <t>작업자</t>
    <phoneticPr fontId="6" type="noConversion"/>
  </si>
  <si>
    <t>검사자</t>
    <phoneticPr fontId="6" type="noConversion"/>
  </si>
  <si>
    <t>비고</t>
    <phoneticPr fontId="5" type="noConversion"/>
  </si>
  <si>
    <t>수축</t>
    <phoneticPr fontId="6" type="noConversion"/>
  </si>
  <si>
    <t>기타</t>
    <phoneticPr fontId="6" type="noConversion"/>
  </si>
  <si>
    <t>생산 날짜</t>
    <phoneticPr fontId="6" type="noConversion"/>
  </si>
  <si>
    <t>설비</t>
    <phoneticPr fontId="6" type="noConversion"/>
  </si>
  <si>
    <t>주.야</t>
    <phoneticPr fontId="6" type="noConversion"/>
  </si>
  <si>
    <t>5월 13일</t>
    <phoneticPr fontId="3" type="noConversion"/>
  </si>
  <si>
    <t>5월 12일</t>
    <phoneticPr fontId="3" type="noConversion"/>
  </si>
  <si>
    <t>5월 11일</t>
    <phoneticPr fontId="3" type="noConversion"/>
  </si>
  <si>
    <t>5월 15일</t>
    <phoneticPr fontId="3" type="noConversion"/>
  </si>
  <si>
    <t>NEXT</t>
    <phoneticPr fontId="3" type="noConversion"/>
  </si>
  <si>
    <t>SGP2020R</t>
    <phoneticPr fontId="3" type="noConversion"/>
  </si>
  <si>
    <t>SF2255</t>
  </si>
  <si>
    <t>JD4901</t>
    <phoneticPr fontId="3" type="noConversion"/>
  </si>
  <si>
    <t>LATCH</t>
    <phoneticPr fontId="3" type="noConversion"/>
  </si>
  <si>
    <t>LEAD GUIDE</t>
    <phoneticPr fontId="3" type="noConversion"/>
  </si>
  <si>
    <t>AR3535</t>
    <phoneticPr fontId="3" type="noConversion"/>
  </si>
  <si>
    <t>040-135-041</t>
    <phoneticPr fontId="3" type="noConversion"/>
  </si>
  <si>
    <t>KR6197-06KA</t>
    <phoneticPr fontId="3" type="noConversion"/>
  </si>
  <si>
    <t>OK75SSD-050-T32-BA-1</t>
    <phoneticPr fontId="3" type="noConversion"/>
  </si>
  <si>
    <t>GN2330</t>
    <phoneticPr fontId="3" type="noConversion"/>
  </si>
  <si>
    <t>OKINS</t>
    <phoneticPr fontId="3" type="noConversion"/>
  </si>
  <si>
    <t>017-135-143</t>
    <phoneticPr fontId="3" type="noConversion"/>
  </si>
  <si>
    <t>BURR 사상함</t>
    <phoneticPr fontId="3" type="noConversion"/>
  </si>
  <si>
    <t>HDB08-M01A1(3C)</t>
  </si>
  <si>
    <t>SGF2050</t>
    <phoneticPr fontId="3" type="noConversion"/>
  </si>
  <si>
    <t>SGF2041</t>
    <phoneticPr fontId="3" type="noConversion"/>
  </si>
  <si>
    <t>A</t>
    <phoneticPr fontId="3" type="noConversion"/>
  </si>
  <si>
    <t>B</t>
    <phoneticPr fontId="3" type="noConversion"/>
  </si>
  <si>
    <t>박소연</t>
    <phoneticPr fontId="3" type="noConversion"/>
  </si>
  <si>
    <t>BASE</t>
    <phoneticPr fontId="3" type="noConversion"/>
  </si>
  <si>
    <t>김춘화</t>
    <phoneticPr fontId="3" type="noConversion"/>
  </si>
  <si>
    <t>017-135-144</t>
    <phoneticPr fontId="3" type="noConversion"/>
  </si>
  <si>
    <t>JCL3030</t>
    <phoneticPr fontId="3" type="noConversion"/>
  </si>
  <si>
    <t>SGF2033</t>
    <phoneticPr fontId="3" type="noConversion"/>
  </si>
  <si>
    <t>SGF2030</t>
    <phoneticPr fontId="3" type="noConversion"/>
  </si>
  <si>
    <t>HIC</t>
    <phoneticPr fontId="3" type="noConversion"/>
  </si>
  <si>
    <t>SST</t>
    <phoneticPr fontId="3" type="noConversion"/>
  </si>
  <si>
    <t>SGF2041</t>
    <phoneticPr fontId="3" type="noConversion"/>
  </si>
  <si>
    <t>HDB75-M01A3</t>
    <phoneticPr fontId="3" type="noConversion"/>
  </si>
  <si>
    <t>K-JR01860-H01AZB</t>
    <phoneticPr fontId="3" type="noConversion"/>
  </si>
  <si>
    <t>KR6197-D475PA</t>
    <phoneticPr fontId="3" type="noConversion"/>
  </si>
  <si>
    <t>KR6197-06KA</t>
    <phoneticPr fontId="3" type="noConversion"/>
  </si>
  <si>
    <t>M990-00008A-A2-01</t>
    <phoneticPr fontId="3" type="noConversion"/>
  </si>
  <si>
    <t>M990-00008A-A1-01</t>
    <phoneticPr fontId="3" type="noConversion"/>
  </si>
  <si>
    <t>K-JR01860-D01AZB</t>
    <phoneticPr fontId="3" type="noConversion"/>
  </si>
  <si>
    <t>HR032B-194A2</t>
    <phoneticPr fontId="3" type="noConversion"/>
  </si>
  <si>
    <t>KR6202-06KA</t>
    <phoneticPr fontId="3" type="noConversion"/>
  </si>
  <si>
    <t>HDB08-M01A1</t>
    <phoneticPr fontId="3" type="noConversion"/>
  </si>
  <si>
    <t>HRCS-03C17</t>
    <phoneticPr fontId="3" type="noConversion"/>
  </si>
  <si>
    <t>NEXT</t>
    <phoneticPr fontId="3" type="noConversion"/>
  </si>
  <si>
    <t>RTP</t>
    <phoneticPr fontId="3" type="noConversion"/>
  </si>
  <si>
    <t>SF2255</t>
    <phoneticPr fontId="3" type="noConversion"/>
  </si>
  <si>
    <t>SGP2020R</t>
    <phoneticPr fontId="3" type="noConversion"/>
  </si>
  <si>
    <t>A</t>
    <phoneticPr fontId="3" type="noConversion"/>
  </si>
  <si>
    <t>B</t>
    <phoneticPr fontId="3" type="noConversion"/>
  </si>
  <si>
    <t>이은실</t>
    <phoneticPr fontId="3" type="noConversion"/>
  </si>
  <si>
    <t>김다연</t>
    <phoneticPr fontId="3" type="noConversion"/>
  </si>
  <si>
    <t>TOP</t>
    <phoneticPr fontId="3" type="noConversion"/>
  </si>
  <si>
    <t>BOTTOM</t>
    <phoneticPr fontId="3" type="noConversion"/>
  </si>
  <si>
    <t>HOLDER</t>
    <phoneticPr fontId="3" type="noConversion"/>
  </si>
  <si>
    <t>SHAFT</t>
    <phoneticPr fontId="3" type="noConversion"/>
  </si>
  <si>
    <t>BASE</t>
    <phoneticPr fontId="3" type="noConversion"/>
  </si>
  <si>
    <t>STOPPER</t>
    <phoneticPr fontId="3" type="noConversion"/>
  </si>
  <si>
    <t>COVER</t>
    <phoneticPr fontId="3" type="noConversion"/>
  </si>
  <si>
    <t>PLUNGER 2</t>
    <phoneticPr fontId="3" type="noConversion"/>
  </si>
  <si>
    <t>B/K</t>
    <phoneticPr fontId="3" type="noConversion"/>
  </si>
  <si>
    <t>G/R</t>
    <phoneticPr fontId="3" type="noConversion"/>
  </si>
  <si>
    <t>폐기</t>
    <phoneticPr fontId="3" type="noConversion"/>
  </si>
  <si>
    <t>5월 16일</t>
    <phoneticPr fontId="3" type="noConversion"/>
  </si>
  <si>
    <t>AMB0184A-KAA-R1</t>
    <phoneticPr fontId="3" type="noConversion"/>
  </si>
  <si>
    <t>BASE</t>
    <phoneticPr fontId="3" type="noConversion"/>
  </si>
  <si>
    <t>COVER</t>
    <phoneticPr fontId="3" type="noConversion"/>
  </si>
  <si>
    <t>ACTUATOR</t>
  </si>
  <si>
    <t>011-135-209</t>
    <phoneticPr fontId="3" type="noConversion"/>
  </si>
  <si>
    <t>AMB1933A-KAA-R1</t>
    <phoneticPr fontId="3" type="noConversion"/>
  </si>
  <si>
    <t>지아</t>
    <phoneticPr fontId="3" type="noConversion"/>
  </si>
  <si>
    <t>샘플</t>
    <phoneticPr fontId="3" type="noConversion"/>
  </si>
  <si>
    <t>STOPPER</t>
    <phoneticPr fontId="3" type="noConversion"/>
  </si>
  <si>
    <t>K-JR01887-G04AXX</t>
    <phoneticPr fontId="3" type="noConversion"/>
  </si>
  <si>
    <t>HDB75-M01A4-1</t>
    <phoneticPr fontId="3" type="noConversion"/>
  </si>
  <si>
    <t>MCS</t>
    <phoneticPr fontId="3" type="noConversion"/>
  </si>
  <si>
    <t>SST</t>
    <phoneticPr fontId="3" type="noConversion"/>
  </si>
  <si>
    <t>BLUE</t>
    <phoneticPr fontId="3" type="noConversion"/>
  </si>
  <si>
    <t>SGF2041</t>
    <phoneticPr fontId="3" type="noConversion"/>
  </si>
  <si>
    <t>AMB07W9A-KAA-R1</t>
    <phoneticPr fontId="3" type="noConversion"/>
  </si>
  <si>
    <t>SF2255</t>
    <phoneticPr fontId="3" type="noConversion"/>
  </si>
  <si>
    <t>JD4901</t>
    <phoneticPr fontId="3" type="noConversion"/>
  </si>
  <si>
    <t>HIC</t>
    <phoneticPr fontId="3" type="noConversion"/>
  </si>
  <si>
    <t>A</t>
    <phoneticPr fontId="3" type="noConversion"/>
  </si>
  <si>
    <t>LEAD GUIDE</t>
  </si>
  <si>
    <t>HOLDER</t>
    <phoneticPr fontId="3" type="noConversion"/>
  </si>
  <si>
    <t>IC GUIDE</t>
    <phoneticPr fontId="3" type="noConversion"/>
  </si>
  <si>
    <t>HR1089-1.0M1</t>
    <phoneticPr fontId="3" type="noConversion"/>
  </si>
  <si>
    <t>AMB0414A-KAA-R3</t>
    <phoneticPr fontId="3" type="noConversion"/>
  </si>
  <si>
    <t>AMB20D7A-KAA-R2</t>
    <phoneticPr fontId="3" type="noConversion"/>
  </si>
  <si>
    <t>K-JR01860-D01AZB</t>
    <phoneticPr fontId="3" type="noConversion"/>
  </si>
  <si>
    <t>AMB07J1B-KAA-R1</t>
    <phoneticPr fontId="3" type="noConversion"/>
  </si>
  <si>
    <t>SGP2020R</t>
  </si>
  <si>
    <t>SGP2020R</t>
    <phoneticPr fontId="3" type="noConversion"/>
  </si>
  <si>
    <t>KR6166BB299YA</t>
    <phoneticPr fontId="3" type="noConversion"/>
  </si>
  <si>
    <t>B</t>
    <phoneticPr fontId="3" type="noConversion"/>
  </si>
  <si>
    <t>수연</t>
    <phoneticPr fontId="3" type="noConversion"/>
  </si>
  <si>
    <t>BOTTOM</t>
    <phoneticPr fontId="3" type="noConversion"/>
  </si>
  <si>
    <t>SHAFT</t>
    <phoneticPr fontId="3" type="noConversion"/>
  </si>
  <si>
    <t>HR032B-194A2</t>
    <phoneticPr fontId="3" type="noConversion"/>
  </si>
  <si>
    <t>KR6197-06KA</t>
    <phoneticPr fontId="3" type="noConversion"/>
  </si>
  <si>
    <t>KR6408-01PA</t>
    <phoneticPr fontId="3" type="noConversion"/>
  </si>
  <si>
    <t>SGF2033</t>
  </si>
  <si>
    <t>JCL3030</t>
  </si>
  <si>
    <t>GN2330</t>
  </si>
  <si>
    <t>AMC1201A-KAA-R1</t>
    <phoneticPr fontId="3" type="noConversion"/>
  </si>
  <si>
    <t>NP634-194-001#SP-A</t>
  </si>
  <si>
    <t>SGP2030R</t>
  </si>
  <si>
    <t>AYE</t>
    <phoneticPr fontId="3" type="noConversion"/>
  </si>
  <si>
    <t>김선화</t>
    <phoneticPr fontId="3" type="noConversion"/>
  </si>
  <si>
    <t>SPACER</t>
    <phoneticPr fontId="3" type="noConversion"/>
  </si>
  <si>
    <t>NP634-194-001#SP-B</t>
    <phoneticPr fontId="3" type="noConversion"/>
  </si>
  <si>
    <t>박소연</t>
    <phoneticPr fontId="3" type="noConversion"/>
  </si>
  <si>
    <t>TOP</t>
    <phoneticPr fontId="3" type="noConversion"/>
  </si>
  <si>
    <t>HOUSING</t>
    <phoneticPr fontId="3" type="noConversion"/>
  </si>
  <si>
    <t>김춘화</t>
    <phoneticPr fontId="3" type="noConversion"/>
  </si>
  <si>
    <t>KR6152-C357TA</t>
  </si>
  <si>
    <t>KR6152-B357UA</t>
  </si>
  <si>
    <t>KR6197-D475PA</t>
  </si>
  <si>
    <t>K-JR01860-H01AZB</t>
  </si>
  <si>
    <t>BC05-29H1</t>
  </si>
  <si>
    <t>SGF2030</t>
  </si>
  <si>
    <t>이은실</t>
    <phoneticPr fontId="3" type="noConversion"/>
  </si>
  <si>
    <t>HR032B-194A2</t>
  </si>
  <si>
    <t>B</t>
  </si>
  <si>
    <t>B</t>
    <phoneticPr fontId="3" type="noConversion"/>
  </si>
  <si>
    <t>A</t>
  </si>
  <si>
    <t>A</t>
    <phoneticPr fontId="3" type="noConversion"/>
  </si>
  <si>
    <t>STOPPER</t>
    <phoneticPr fontId="3" type="noConversion"/>
  </si>
  <si>
    <t>HOLDER</t>
    <phoneticPr fontId="3" type="noConversion"/>
  </si>
  <si>
    <t>BASE</t>
    <phoneticPr fontId="3" type="noConversion"/>
  </si>
  <si>
    <t>TOP</t>
    <phoneticPr fontId="3" type="noConversion"/>
  </si>
  <si>
    <t>COVER</t>
    <phoneticPr fontId="3" type="noConversion"/>
  </si>
  <si>
    <t>HRCS-00C14-N</t>
  </si>
  <si>
    <t>HRCS-00C11-N(3.3)</t>
  </si>
  <si>
    <t>HRCS-00C11-N(4.6)</t>
  </si>
  <si>
    <t>SF2255</t>
    <phoneticPr fontId="3" type="noConversion"/>
  </si>
  <si>
    <t>K-JR01860-D01AZB</t>
  </si>
  <si>
    <t>SGP2020R</t>
    <phoneticPr fontId="3" type="noConversion"/>
  </si>
  <si>
    <t>김다연</t>
  </si>
  <si>
    <t>김다연</t>
    <phoneticPr fontId="3" type="noConversion"/>
  </si>
  <si>
    <t>COVER RTD</t>
  </si>
  <si>
    <t>PRESSURE PAD</t>
    <phoneticPr fontId="3" type="noConversion"/>
  </si>
  <si>
    <t>3078000-15</t>
    <phoneticPr fontId="3" type="noConversion"/>
  </si>
  <si>
    <t>HDB75-M01A5-1L</t>
    <phoneticPr fontId="3" type="noConversion"/>
  </si>
  <si>
    <t>HDB75-M01A1-1</t>
    <phoneticPr fontId="3" type="noConversion"/>
  </si>
  <si>
    <t>HDB75-M01A2</t>
    <phoneticPr fontId="3" type="noConversion"/>
  </si>
  <si>
    <t>HDB08N-S2</t>
    <phoneticPr fontId="3" type="noConversion"/>
  </si>
  <si>
    <t>SGF2041</t>
  </si>
  <si>
    <t>N/P</t>
  </si>
  <si>
    <t>SST</t>
  </si>
  <si>
    <t>HIC</t>
  </si>
  <si>
    <t>AMS08155A-KAA-R1</t>
    <phoneticPr fontId="3" type="noConversion"/>
  </si>
  <si>
    <t>NP612-316-003#LB</t>
    <phoneticPr fontId="3" type="noConversion"/>
  </si>
  <si>
    <t>SGP2030R</t>
    <phoneticPr fontId="3" type="noConversion"/>
  </si>
  <si>
    <t>MCS</t>
  </si>
  <si>
    <t>AYE</t>
  </si>
  <si>
    <t>수연</t>
  </si>
  <si>
    <t>KR6152-B357UA</t>
    <phoneticPr fontId="3" type="noConversion"/>
  </si>
  <si>
    <t>KR6152-C357TA</t>
    <phoneticPr fontId="3" type="noConversion"/>
  </si>
  <si>
    <t>NP612-352-002#CV</t>
    <phoneticPr fontId="3" type="noConversion"/>
  </si>
  <si>
    <t>김춘화</t>
  </si>
  <si>
    <t>BLUE</t>
  </si>
  <si>
    <t>B/K</t>
  </si>
  <si>
    <t>AMB07J1B-KAA-R1</t>
  </si>
  <si>
    <t>이은실</t>
  </si>
  <si>
    <t>HOVSING</t>
    <phoneticPr fontId="3" type="noConversion"/>
  </si>
  <si>
    <t>BC05-29H1</t>
    <phoneticPr fontId="3" type="noConversion"/>
  </si>
  <si>
    <t>KR6197-D841PB</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</si>
</sst>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76" formatCode="0.0%"/>
    <numFmt numFmtId="177" formatCode="General&quot;P&quot;"/>
  </numFmts>
  <fonts count="21" x14ac:knownFonts="1">
    <font>
      <sz val="11"/>
      <color theme="1"/>
      <name val="맑은 고딕"/>
      <family val="2"/>
      <charset val="129"/>
      <scheme val="minor"/>
    </font>
    <font>
      <sz val="11"/>
      <color theme="1"/>
      <name val="맑은 고딕"/>
      <family val="2"/>
      <charset val="129"/>
      <scheme val="minor"/>
    </font>
    <font>
      <sz val="11"/>
      <color theme="1"/>
      <name val="맑은 고딕"/>
      <family val="3"/>
      <charset val="129"/>
      <scheme val="minor"/>
    </font>
    <font>
      <sz val="8"/>
      <name val="맑은 고딕"/>
      <family val="2"/>
      <charset val="129"/>
      <scheme val="minor"/>
    </font>
    <font>
      <b/>
      <sz val="24"/>
      <color theme="1"/>
      <name val="맑은 고딕"/>
      <family val="3"/>
      <charset val="129"/>
    </font>
    <font>
      <sz val="8"/>
      <name val="맑은 고딕"/>
      <family val="3"/>
      <charset val="129"/>
      <scheme val="minor"/>
    </font>
    <font>
      <sz val="8"/>
      <name val="맑은 고딕"/>
      <family val="3"/>
      <charset val="129"/>
    </font>
    <font>
      <b/>
      <sz val="11"/>
      <name val="맑은 고딕"/>
      <family val="3"/>
      <charset val="129"/>
    </font>
    <font>
      <b/>
      <sz val="11"/>
      <color rgb="FFFF0000"/>
      <name val="맑은 고딕"/>
      <family val="3"/>
      <charset val="129"/>
    </font>
    <font>
      <b/>
      <sz val="14"/>
      <name val="맑은 고딕"/>
      <family val="3"/>
      <charset val="129"/>
    </font>
    <font>
      <b/>
      <sz val="9"/>
      <color indexed="81"/>
      <name val="돋움"/>
      <family val="3"/>
      <charset val="129"/>
    </font>
    <font>
      <sz val="9"/>
      <color indexed="81"/>
      <name val="Tahoma"/>
      <family val="2"/>
    </font>
    <font>
      <b/>
      <sz val="9"/>
      <color indexed="81"/>
      <name val="Tahoma"/>
      <family val="2"/>
    </font>
    <font>
      <sz val="9"/>
      <color indexed="81"/>
      <name val="돋움"/>
      <family val="3"/>
      <charset val="129"/>
    </font>
    <font>
      <sz val="10"/>
      <color theme="1"/>
      <name val="맑은 고딕"/>
      <family val="3"/>
      <charset val="129"/>
    </font>
    <font>
      <sz val="10"/>
      <name val="맑은 고딕"/>
      <family val="3"/>
      <charset val="129"/>
    </font>
    <font>
      <sz val="10"/>
      <color rgb="FFFF0000"/>
      <name val="맑은 고딕"/>
      <family val="3"/>
      <charset val="129"/>
    </font>
    <font>
      <sz val="11"/>
      <name val="맑은 고딕"/>
      <family val="3"/>
      <charset val="129"/>
    </font>
    <font>
      <sz val="11"/>
      <color rgb="FFFF0000"/>
      <name val="맑은 고딕"/>
      <family val="3"/>
      <charset val="129"/>
    </font>
    <font>
      <b/>
      <u/>
      <sz val="11"/>
      <name val="맑은 고딕"/>
      <family val="3"/>
      <charset val="129"/>
    </font>
    <font>
      <sz val="11"/>
      <color theme="1"/>
      <name val="맑은 고딕"/>
      <family val="3"/>
      <charset val="129"/>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1" tint="0.34998626667073579"/>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ck">
        <color theme="0" tint="-0.499984740745262"/>
      </top>
      <bottom/>
      <diagonal/>
    </border>
    <border>
      <left style="thin">
        <color indexed="64"/>
      </left>
      <right style="thin">
        <color indexed="64"/>
      </right>
      <top style="thick">
        <color theme="0" tint="-0.499984740745262"/>
      </top>
      <bottom style="thin">
        <color indexed="64"/>
      </bottom>
      <diagonal/>
    </border>
    <border>
      <left style="thin">
        <color indexed="64"/>
      </left>
      <right style="thin">
        <color indexed="64"/>
      </right>
      <top/>
      <bottom style="thick">
        <color theme="0" tint="-0.499984740745262"/>
      </bottom>
      <diagonal/>
    </border>
    <border>
      <left style="thin">
        <color indexed="64"/>
      </left>
      <right style="thin">
        <color indexed="64"/>
      </right>
      <top style="thin">
        <color indexed="64"/>
      </top>
      <bottom style="thick">
        <color theme="0" tint="-0.499984740745262"/>
      </bottom>
      <diagonal/>
    </border>
    <border>
      <left style="thin">
        <color indexed="64"/>
      </left>
      <right style="thin">
        <color indexed="64"/>
      </right>
      <top style="hair">
        <color indexed="64"/>
      </top>
      <bottom style="hair">
        <color indexed="64"/>
      </bottom>
      <diagonal/>
    </border>
    <border>
      <left style="thin">
        <color indexed="64"/>
      </left>
      <right style="thin">
        <color theme="0" tint="-0.499984740745262"/>
      </right>
      <top style="thin">
        <color indexed="64"/>
      </top>
      <bottom style="thin">
        <color indexed="64"/>
      </bottom>
      <diagonal/>
    </border>
    <border>
      <left style="thin">
        <color theme="0" tint="-0.499984740745262"/>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ck">
        <color theme="0" tint="-0.499984740745262"/>
      </bottom>
      <diagonal/>
    </border>
    <border>
      <left/>
      <right/>
      <top style="thin">
        <color indexed="64"/>
      </top>
      <bottom style="thick">
        <color theme="0" tint="-0.499984740745262"/>
      </bottom>
      <diagonal/>
    </border>
    <border>
      <left/>
      <right style="thin">
        <color indexed="64"/>
      </right>
      <top style="thin">
        <color indexed="64"/>
      </top>
      <bottom style="thick">
        <color theme="0" tint="-0.499984740745262"/>
      </bottom>
      <diagonal/>
    </border>
  </borders>
  <cellStyleXfs count="6">
    <xf numFmtId="0" fontId="0"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0" fontId="2" fillId="0" borderId="0">
      <alignment vertical="center"/>
    </xf>
    <xf numFmtId="0" fontId="1" fillId="0" borderId="0">
      <alignment vertical="center"/>
    </xf>
    <xf numFmtId="41" fontId="2" fillId="0" borderId="0" applyFont="0" applyFill="0" applyBorder="0" applyAlignment="0" applyProtection="0">
      <alignment vertical="center"/>
    </xf>
  </cellStyleXfs>
  <cellXfs count="70">
    <xf numFmtId="0" fontId="0" fillId="0" borderId="0" xfId="0">
      <alignment vertical="center"/>
    </xf>
    <xf numFmtId="0" fontId="7" fillId="3" borderId="12" xfId="3" applyFont="1" applyFill="1" applyBorder="1" applyAlignment="1" applyProtection="1">
      <alignment horizontal="center" vertical="center" shrinkToFit="1"/>
      <protection locked="0"/>
    </xf>
    <xf numFmtId="0" fontId="7" fillId="3" borderId="12" xfId="3" applyFont="1" applyFill="1" applyBorder="1" applyAlignment="1" applyProtection="1">
      <alignment horizontal="center" vertical="center" wrapText="1" shrinkToFit="1"/>
      <protection locked="0"/>
    </xf>
    <xf numFmtId="0" fontId="14" fillId="0" borderId="0" xfId="3" applyFont="1" applyAlignment="1" applyProtection="1">
      <alignment horizontal="center" vertical="center"/>
      <protection locked="0"/>
    </xf>
    <xf numFmtId="0" fontId="15" fillId="2" borderId="0" xfId="3" applyFont="1" applyFill="1" applyAlignment="1" applyProtection="1">
      <alignment horizontal="center" vertical="center" shrinkToFit="1"/>
      <protection locked="0"/>
    </xf>
    <xf numFmtId="0" fontId="15" fillId="0" borderId="13" xfId="0" applyFont="1" applyBorder="1" applyAlignment="1" applyProtection="1">
      <alignment horizontal="center" vertical="center" shrinkToFit="1"/>
      <protection locked="0"/>
    </xf>
    <xf numFmtId="0" fontId="15" fillId="0" borderId="13" xfId="3" applyFont="1" applyBorder="1" applyAlignment="1" applyProtection="1">
      <alignment horizontal="center" vertical="center" shrinkToFit="1"/>
    </xf>
    <xf numFmtId="0" fontId="15" fillId="0" borderId="13" xfId="3" applyFont="1" applyBorder="1" applyAlignment="1" applyProtection="1">
      <alignment horizontal="center" vertical="center" wrapText="1" shrinkToFit="1"/>
      <protection locked="0"/>
    </xf>
    <xf numFmtId="41" fontId="15" fillId="0" borderId="13" xfId="5" applyFont="1" applyBorder="1" applyAlignment="1" applyProtection="1">
      <alignment horizontal="center" vertical="center" shrinkToFit="1"/>
      <protection locked="0"/>
    </xf>
    <xf numFmtId="41" fontId="15" fillId="0" borderId="13" xfId="0" applyNumberFormat="1" applyFont="1" applyBorder="1" applyAlignment="1">
      <alignment horizontal="center" vertical="center" shrinkToFit="1"/>
    </xf>
    <xf numFmtId="176" fontId="16" fillId="0" borderId="13" xfId="2" applyNumberFormat="1" applyFont="1" applyBorder="1" applyAlignment="1">
      <alignment horizontal="center" vertical="center" shrinkToFit="1"/>
    </xf>
    <xf numFmtId="41" fontId="14" fillId="0" borderId="13" xfId="1" applyFont="1" applyBorder="1" applyAlignment="1" applyProtection="1">
      <alignment horizontal="center" vertical="center" shrinkToFit="1"/>
      <protection locked="0"/>
    </xf>
    <xf numFmtId="0" fontId="15" fillId="0" borderId="13" xfId="3" applyFont="1" applyBorder="1" applyAlignment="1" applyProtection="1">
      <alignment horizontal="center" vertical="center" shrinkToFit="1"/>
      <protection locked="0"/>
    </xf>
    <xf numFmtId="177" fontId="15" fillId="0" borderId="13" xfId="0" applyNumberFormat="1" applyFont="1" applyBorder="1" applyAlignment="1" applyProtection="1">
      <alignment horizontal="center" vertical="center"/>
      <protection locked="0"/>
    </xf>
    <xf numFmtId="0" fontId="15" fillId="0" borderId="0" xfId="0" applyFont="1" applyAlignment="1" applyProtection="1">
      <alignment horizontal="center" vertical="center" shrinkToFit="1"/>
      <protection locked="0"/>
    </xf>
    <xf numFmtId="41" fontId="15" fillId="0" borderId="13" xfId="0" quotePrefix="1" applyNumberFormat="1" applyFont="1" applyBorder="1" applyAlignment="1">
      <alignment horizontal="center" vertical="center" shrinkToFit="1"/>
    </xf>
    <xf numFmtId="0" fontId="15" fillId="0" borderId="13" xfId="0" quotePrefix="1" applyFont="1" applyBorder="1" applyAlignment="1" applyProtection="1">
      <alignment horizontal="center" vertical="center" shrinkToFit="1"/>
      <protection locked="0"/>
    </xf>
    <xf numFmtId="0" fontId="15" fillId="0" borderId="13" xfId="0" applyFont="1" applyFill="1" applyBorder="1" applyAlignment="1" applyProtection="1">
      <alignment horizontal="center" vertical="center" shrinkToFit="1"/>
      <protection locked="0"/>
    </xf>
    <xf numFmtId="41" fontId="14" fillId="0" borderId="13" xfId="1" applyFont="1" applyFill="1" applyBorder="1" applyAlignment="1" applyProtection="1">
      <alignment horizontal="center" vertical="center" shrinkToFit="1"/>
      <protection locked="0"/>
    </xf>
    <xf numFmtId="177" fontId="15" fillId="0" borderId="18" xfId="0" applyNumberFormat="1" applyFont="1" applyBorder="1" applyAlignment="1" applyProtection="1">
      <alignment horizontal="center" vertical="center"/>
      <protection locked="0"/>
    </xf>
    <xf numFmtId="41" fontId="18" fillId="3" borderId="15" xfId="1" applyFont="1" applyFill="1" applyBorder="1" applyAlignment="1" applyProtection="1">
      <alignment horizontal="center" vertical="center" shrinkToFit="1"/>
      <protection locked="0"/>
    </xf>
    <xf numFmtId="41" fontId="18" fillId="3" borderId="16" xfId="1" applyFont="1" applyFill="1" applyBorder="1" applyAlignment="1" applyProtection="1">
      <alignment horizontal="center" vertical="center" shrinkToFit="1"/>
      <protection locked="0"/>
    </xf>
    <xf numFmtId="0" fontId="15" fillId="2" borderId="0" xfId="0" applyFont="1" applyFill="1" applyAlignment="1" applyProtection="1">
      <alignment horizontal="center" vertical="center"/>
      <protection locked="0"/>
    </xf>
    <xf numFmtId="176" fontId="18" fillId="3" borderId="15" xfId="2" applyNumberFormat="1" applyFont="1" applyFill="1" applyBorder="1" applyAlignment="1" applyProtection="1">
      <alignment horizontal="center" vertical="center" shrinkToFit="1"/>
      <protection locked="0"/>
    </xf>
    <xf numFmtId="176" fontId="18" fillId="3" borderId="16" xfId="2" applyNumberFormat="1" applyFont="1" applyFill="1" applyBorder="1" applyAlignment="1" applyProtection="1">
      <alignment horizontal="center" vertical="center" shrinkToFit="1"/>
      <protection locked="0"/>
    </xf>
    <xf numFmtId="0" fontId="20" fillId="0" borderId="0" xfId="0" applyFont="1" applyAlignment="1">
      <alignment horizontal="center" vertical="center"/>
    </xf>
    <xf numFmtId="176" fontId="20" fillId="0" borderId="0" xfId="2" applyNumberFormat="1" applyFont="1" applyAlignment="1">
      <alignment horizontal="center" vertical="center"/>
    </xf>
    <xf numFmtId="176" fontId="18" fillId="3" borderId="15" xfId="2" applyNumberFormat="1" applyFont="1" applyFill="1" applyBorder="1" applyAlignment="1" applyProtection="1">
      <alignment horizontal="center" vertical="center" shrinkToFit="1"/>
      <protection locked="0"/>
    </xf>
    <xf numFmtId="0" fontId="7" fillId="3" borderId="12" xfId="3" applyFont="1" applyFill="1" applyBorder="1" applyAlignment="1" applyProtection="1">
      <alignment horizontal="center" vertical="center" shrinkToFit="1"/>
      <protection locked="0"/>
    </xf>
    <xf numFmtId="0" fontId="15" fillId="0" borderId="13" xfId="3" applyFont="1" applyFill="1" applyBorder="1" applyAlignment="1" applyProtection="1">
      <alignment horizontal="center" vertical="center" wrapText="1" shrinkToFit="1"/>
      <protection locked="0"/>
    </xf>
    <xf numFmtId="0" fontId="15" fillId="0" borderId="13" xfId="0" applyFont="1" applyBorder="1" applyAlignment="1" applyProtection="1">
      <alignment horizontal="center" vertical="center" shrinkToFit="1"/>
    </xf>
    <xf numFmtId="41" fontId="15" fillId="0" borderId="13" xfId="5" applyFont="1" applyBorder="1" applyAlignment="1" applyProtection="1">
      <alignment horizontal="center" vertical="center" shrinkToFit="1"/>
    </xf>
    <xf numFmtId="41" fontId="15" fillId="0" borderId="13" xfId="0" applyNumberFormat="1" applyFont="1" applyBorder="1" applyAlignment="1" applyProtection="1">
      <alignment horizontal="center" vertical="center" shrinkToFit="1"/>
    </xf>
    <xf numFmtId="176" fontId="16" fillId="0" borderId="13" xfId="2" applyNumberFormat="1" applyFont="1" applyBorder="1" applyAlignment="1" applyProtection="1">
      <alignment horizontal="center" vertical="center" shrinkToFit="1"/>
    </xf>
    <xf numFmtId="41" fontId="14" fillId="0" borderId="13" xfId="1" applyFont="1" applyBorder="1" applyAlignment="1" applyProtection="1">
      <alignment horizontal="center" vertical="center" shrinkToFit="1"/>
    </xf>
    <xf numFmtId="41" fontId="15" fillId="0" borderId="13" xfId="0" quotePrefix="1" applyNumberFormat="1" applyFont="1" applyBorder="1" applyAlignment="1" applyProtection="1">
      <alignment horizontal="center" vertical="center" shrinkToFit="1"/>
    </xf>
    <xf numFmtId="41" fontId="14" fillId="0" borderId="13" xfId="1" applyFont="1" applyFill="1" applyBorder="1" applyAlignment="1" applyProtection="1">
      <alignment horizontal="center" vertical="center" shrinkToFit="1"/>
    </xf>
    <xf numFmtId="0" fontId="15" fillId="0" borderId="13" xfId="0" applyNumberFormat="1" applyFont="1" applyBorder="1" applyAlignment="1" applyProtection="1">
      <alignment horizontal="center" vertical="center"/>
      <protection locked="0"/>
    </xf>
    <xf numFmtId="41" fontId="15" fillId="0" borderId="13" xfId="1" applyFont="1" applyBorder="1" applyAlignment="1" applyProtection="1">
      <alignment horizontal="center" vertical="center"/>
      <protection locked="0"/>
    </xf>
    <xf numFmtId="0" fontId="9" fillId="3" borderId="14" xfId="0" applyFont="1" applyFill="1" applyBorder="1" applyAlignment="1" applyProtection="1">
      <alignment horizontal="center" vertical="center" shrinkToFit="1"/>
      <protection locked="0"/>
    </xf>
    <xf numFmtId="0" fontId="9" fillId="3" borderId="15" xfId="0" applyFont="1" applyFill="1" applyBorder="1" applyAlignment="1" applyProtection="1">
      <alignment horizontal="center" vertical="center" shrinkToFit="1"/>
      <protection locked="0"/>
    </xf>
    <xf numFmtId="41" fontId="17" fillId="3" borderId="15" xfId="1" applyFont="1" applyFill="1" applyBorder="1" applyAlignment="1" applyProtection="1">
      <alignment horizontal="center" vertical="center" shrinkToFit="1"/>
      <protection locked="0"/>
    </xf>
    <xf numFmtId="176" fontId="18" fillId="3" borderId="15" xfId="2" applyNumberFormat="1" applyFont="1" applyFill="1" applyBorder="1" applyAlignment="1" applyProtection="1">
      <alignment horizontal="center" vertical="center" shrinkToFit="1"/>
      <protection locked="0"/>
    </xf>
    <xf numFmtId="0" fontId="19" fillId="0" borderId="17" xfId="0" applyFont="1" applyBorder="1" applyAlignment="1" applyProtection="1">
      <alignment horizontal="center" vertical="center" wrapText="1"/>
      <protection locked="0"/>
    </xf>
    <xf numFmtId="0" fontId="19" fillId="0" borderId="17" xfId="0" applyFont="1" applyBorder="1" applyAlignment="1" applyProtection="1">
      <alignment horizontal="center" vertical="center"/>
      <protection locked="0"/>
    </xf>
    <xf numFmtId="176" fontId="8" fillId="3" borderId="9" xfId="2" applyNumberFormat="1" applyFont="1" applyFill="1" applyBorder="1" applyAlignment="1" applyProtection="1">
      <alignment horizontal="center" vertical="center" shrinkToFit="1"/>
      <protection locked="0"/>
    </xf>
    <xf numFmtId="176" fontId="8" fillId="3" borderId="11" xfId="2" applyNumberFormat="1" applyFont="1" applyFill="1" applyBorder="1" applyAlignment="1" applyProtection="1">
      <alignment horizontal="center" vertical="center" shrinkToFit="1"/>
      <protection locked="0"/>
    </xf>
    <xf numFmtId="0" fontId="7" fillId="3" borderId="10" xfId="3" applyFont="1" applyFill="1" applyBorder="1" applyAlignment="1" applyProtection="1">
      <alignment horizontal="center" vertical="center" shrinkToFit="1"/>
      <protection locked="0"/>
    </xf>
    <xf numFmtId="0" fontId="7" fillId="3" borderId="12" xfId="3" applyFont="1" applyFill="1" applyBorder="1" applyAlignment="1" applyProtection="1">
      <alignment horizontal="center" vertical="center" shrinkToFit="1"/>
      <protection locked="0"/>
    </xf>
    <xf numFmtId="0" fontId="7" fillId="3" borderId="10" xfId="3" applyFont="1" applyFill="1" applyBorder="1" applyAlignment="1" applyProtection="1">
      <alignment horizontal="center" vertical="center" wrapText="1" shrinkToFit="1"/>
      <protection locked="0"/>
    </xf>
    <xf numFmtId="0" fontId="14" fillId="4" borderId="19" xfId="3" applyFont="1" applyFill="1" applyBorder="1" applyAlignment="1" applyProtection="1">
      <alignment horizontal="center" vertical="center"/>
      <protection locked="0"/>
    </xf>
    <xf numFmtId="0" fontId="14" fillId="4" borderId="20" xfId="3" applyFont="1" applyFill="1" applyBorder="1" applyAlignment="1" applyProtection="1">
      <alignment horizontal="center" vertical="center"/>
      <protection locked="0"/>
    </xf>
    <xf numFmtId="0" fontId="14" fillId="4" borderId="21" xfId="3" applyFont="1" applyFill="1" applyBorder="1" applyAlignment="1" applyProtection="1">
      <alignment horizontal="center" vertical="center"/>
      <protection locked="0"/>
    </xf>
    <xf numFmtId="0" fontId="4" fillId="2" borderId="1" xfId="3" applyFont="1" applyFill="1" applyBorder="1" applyAlignment="1" applyProtection="1">
      <alignment horizontal="center" vertical="center"/>
      <protection locked="0"/>
    </xf>
    <xf numFmtId="0" fontId="4" fillId="2" borderId="2" xfId="3" applyFont="1" applyFill="1" applyBorder="1" applyAlignment="1" applyProtection="1">
      <alignment horizontal="center" vertical="center"/>
      <protection locked="0"/>
    </xf>
    <xf numFmtId="0" fontId="4" fillId="2" borderId="4" xfId="3" applyFont="1" applyFill="1" applyBorder="1" applyAlignment="1" applyProtection="1">
      <alignment horizontal="center" vertical="center"/>
      <protection locked="0"/>
    </xf>
    <xf numFmtId="0" fontId="4" fillId="2" borderId="0" xfId="3" applyFont="1" applyFill="1" applyBorder="1" applyAlignment="1" applyProtection="1">
      <alignment horizontal="center" vertical="center"/>
      <protection locked="0"/>
    </xf>
    <xf numFmtId="0" fontId="4" fillId="2" borderId="6" xfId="3" applyFont="1" applyFill="1" applyBorder="1" applyAlignment="1" applyProtection="1">
      <alignment horizontal="center" vertical="center"/>
      <protection locked="0"/>
    </xf>
    <xf numFmtId="0" fontId="4" fillId="2" borderId="7" xfId="3" applyFont="1" applyFill="1" applyBorder="1" applyAlignment="1" applyProtection="1">
      <alignment horizontal="center" vertical="center"/>
      <protection locked="0"/>
    </xf>
    <xf numFmtId="0" fontId="7" fillId="3" borderId="9" xfId="3" applyFont="1" applyFill="1" applyBorder="1" applyAlignment="1" applyProtection="1">
      <alignment horizontal="center" vertical="center" shrinkToFit="1"/>
      <protection locked="0"/>
    </xf>
    <xf numFmtId="0" fontId="7" fillId="3" borderId="11" xfId="3" applyFont="1" applyFill="1" applyBorder="1" applyAlignment="1" applyProtection="1">
      <alignment horizontal="center" vertical="center" shrinkToFit="1"/>
      <protection locked="0"/>
    </xf>
    <xf numFmtId="0" fontId="4" fillId="2" borderId="2" xfId="3" applyFont="1" applyFill="1" applyBorder="1" applyAlignment="1" applyProtection="1">
      <alignment horizontal="left" vertical="center" indent="1"/>
      <protection locked="0"/>
    </xf>
    <xf numFmtId="0" fontId="4" fillId="2" borderId="3" xfId="3" applyFont="1" applyFill="1" applyBorder="1" applyAlignment="1" applyProtection="1">
      <alignment horizontal="left" vertical="center" indent="1"/>
      <protection locked="0"/>
    </xf>
    <xf numFmtId="0" fontId="4" fillId="2" borderId="0" xfId="3" applyFont="1" applyFill="1" applyAlignment="1" applyProtection="1">
      <alignment horizontal="left" vertical="center" indent="1"/>
      <protection locked="0"/>
    </xf>
    <xf numFmtId="0" fontId="4" fillId="2" borderId="5" xfId="3" applyFont="1" applyFill="1" applyBorder="1" applyAlignment="1" applyProtection="1">
      <alignment horizontal="left" vertical="center" indent="1"/>
      <protection locked="0"/>
    </xf>
    <xf numFmtId="0" fontId="4" fillId="2" borderId="7" xfId="3" applyFont="1" applyFill="1" applyBorder="1" applyAlignment="1" applyProtection="1">
      <alignment horizontal="left" vertical="center" indent="1"/>
      <protection locked="0"/>
    </xf>
    <xf numFmtId="0" fontId="4" fillId="2" borderId="8" xfId="3" applyFont="1" applyFill="1" applyBorder="1" applyAlignment="1" applyProtection="1">
      <alignment horizontal="left" vertical="center" indent="1"/>
      <protection locked="0"/>
    </xf>
    <xf numFmtId="0" fontId="7" fillId="3" borderId="9" xfId="3" applyFont="1" applyFill="1" applyBorder="1" applyAlignment="1" applyProtection="1">
      <alignment horizontal="center" vertical="center" shrinkToFit="1"/>
    </xf>
    <xf numFmtId="0" fontId="7" fillId="3" borderId="11" xfId="3" applyFont="1" applyFill="1" applyBorder="1" applyAlignment="1" applyProtection="1">
      <alignment horizontal="center" vertical="center" shrinkToFit="1"/>
    </xf>
    <xf numFmtId="0" fontId="7" fillId="3" borderId="9" xfId="3" applyFont="1" applyFill="1" applyBorder="1" applyAlignment="1" applyProtection="1">
      <alignment horizontal="center" vertical="center" wrapText="1" shrinkToFit="1"/>
      <protection locked="0"/>
    </xf>
  </cellXfs>
  <cellStyles count="6">
    <cellStyle name="백분율" xfId="2" builtinId="5"/>
    <cellStyle name="쉼표 [0]" xfId="1" builtinId="6"/>
    <cellStyle name="쉼표 [0] 2" xfId="5" xr:uid="{5C139554-5174-443B-A6D5-8A7999650E56}"/>
    <cellStyle name="표준" xfId="0" builtinId="0"/>
    <cellStyle name="표준 2" xfId="3" xr:uid="{B2926A41-BDE0-41A4-AB7B-A7B01C0074E4}"/>
    <cellStyle name="표준 3" xfId="4" xr:uid="{46048EB8-A6D1-4174-8995-4E10FB3FF6AA}"/>
  </cellStyles>
  <dxfs count="12">
    <dxf>
      <font>
        <color rgb="FFFF0000"/>
      </font>
    </dxf>
    <dxf>
      <font>
        <color rgb="FFFF0000"/>
      </font>
      <fill>
        <patternFill>
          <bgColor rgb="FFFFFF00"/>
        </patternFill>
      </fill>
    </dxf>
    <dxf>
      <font>
        <color rgb="FFFF0000"/>
      </font>
    </dxf>
    <dxf>
      <font>
        <color rgb="FFFF0000"/>
      </font>
      <fill>
        <patternFill>
          <bgColor rgb="FFFFFF00"/>
        </patternFill>
      </fill>
    </dxf>
    <dxf>
      <font>
        <color rgb="FFFF0000"/>
      </font>
    </dxf>
    <dxf>
      <font>
        <color rgb="FFFF0000"/>
      </font>
      <fill>
        <patternFill>
          <bgColor rgb="FFFFFF00"/>
        </patternFill>
      </fill>
    </dxf>
    <dxf>
      <font>
        <color rgb="FFFF0000"/>
      </font>
    </dxf>
    <dxf>
      <font>
        <color rgb="FFFF0000"/>
      </font>
      <fill>
        <patternFill>
          <bgColor rgb="FFFFFF00"/>
        </patternFill>
      </fill>
    </dxf>
    <dxf>
      <font>
        <color rgb="FFFF0000"/>
      </font>
    </dxf>
    <dxf>
      <font>
        <color rgb="FFFF0000"/>
      </font>
      <fill>
        <patternFill>
          <bgColor rgb="FFFFFF00"/>
        </patternFill>
      </fill>
    </dxf>
    <dxf>
      <font>
        <color rgb="FFFF0000"/>
      </font>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699D-2DD8-4869-9C06-B51530749315}">
  <dimension ref="A1:AA56"/>
  <sheetViews>
    <sheetView zoomScale="70" zoomScaleNormal="70" workbookViewId="0">
      <pane ySplit="6" topLeftCell="A7" activePane="bottomLeft" state="frozen"/>
      <selection pane="bottomLeft" activeCell="B7" sqref="B7"/>
    </sheetView>
  </sheetViews>
  <sheetFormatPr defaultRowHeight="16.5" x14ac:dyDescent="0.3"/>
  <cols>
    <col min="1" max="1" width="6.75" style="25" customWidth="1"/>
    <col min="2" max="2" width="6.25" style="25" customWidth="1"/>
    <col min="3" max="3" width="6.75" style="25" customWidth="1"/>
    <col min="4" max="4" width="8.125" style="25" customWidth="1"/>
    <col min="5" max="5" width="19" style="25" customWidth="1"/>
    <col min="6" max="6" width="22.75" style="25" customWidth="1"/>
    <col min="7" max="8" width="7.875" style="25" customWidth="1"/>
    <col min="9" max="9" width="6.625" style="25" customWidth="1"/>
    <col min="10" max="10" width="7.5" style="25" bestFit="1" customWidth="1"/>
    <col min="11" max="11" width="6.625" style="25" customWidth="1"/>
    <col min="12" max="12" width="7.875" style="26" customWidth="1"/>
    <col min="13" max="21" width="5.875" style="25" customWidth="1"/>
    <col min="22" max="22" width="9.875" style="25" customWidth="1"/>
    <col min="23" max="24" width="5.375" style="25" customWidth="1"/>
    <col min="25" max="25" width="9" style="25" customWidth="1"/>
    <col min="26" max="26" width="10.25" style="25" customWidth="1"/>
    <col min="27" max="27" width="33.75" style="25" bestFit="1" customWidth="1"/>
    <col min="28" max="16384" width="9" style="25"/>
  </cols>
  <sheetData>
    <row r="1" spans="1:27" s="3" customFormat="1" ht="13.5" customHeight="1" x14ac:dyDescent="0.3">
      <c r="A1" s="53" t="s">
        <v>134</v>
      </c>
      <c r="B1" s="54"/>
      <c r="C1" s="54"/>
      <c r="D1" s="54"/>
      <c r="E1" s="61" t="s">
        <v>113</v>
      </c>
      <c r="F1" s="61"/>
      <c r="G1" s="61"/>
      <c r="H1" s="61"/>
      <c r="I1" s="61"/>
      <c r="J1" s="61"/>
      <c r="K1" s="61"/>
      <c r="L1" s="61"/>
      <c r="M1" s="61"/>
      <c r="N1" s="61"/>
      <c r="O1" s="61"/>
      <c r="P1" s="61"/>
      <c r="Q1" s="61"/>
      <c r="R1" s="61"/>
      <c r="S1" s="61"/>
      <c r="T1" s="61"/>
      <c r="U1" s="61"/>
      <c r="V1" s="61"/>
      <c r="W1" s="61"/>
      <c r="X1" s="61"/>
      <c r="Y1" s="61"/>
      <c r="Z1" s="61"/>
      <c r="AA1" s="62"/>
    </row>
    <row r="2" spans="1:27" s="3" customFormat="1" ht="13.5" customHeight="1" x14ac:dyDescent="0.3">
      <c r="A2" s="55"/>
      <c r="B2" s="56"/>
      <c r="C2" s="56"/>
      <c r="D2" s="56"/>
      <c r="E2" s="63"/>
      <c r="F2" s="63"/>
      <c r="G2" s="63"/>
      <c r="H2" s="63"/>
      <c r="I2" s="63"/>
      <c r="J2" s="63"/>
      <c r="K2" s="63"/>
      <c r="L2" s="63"/>
      <c r="M2" s="63"/>
      <c r="N2" s="63"/>
      <c r="O2" s="63"/>
      <c r="P2" s="63"/>
      <c r="Q2" s="63"/>
      <c r="R2" s="63"/>
      <c r="S2" s="63"/>
      <c r="T2" s="63"/>
      <c r="U2" s="63"/>
      <c r="V2" s="63"/>
      <c r="W2" s="63"/>
      <c r="X2" s="63"/>
      <c r="Y2" s="63"/>
      <c r="Z2" s="63"/>
      <c r="AA2" s="64"/>
    </row>
    <row r="3" spans="1:27" s="3" customFormat="1" ht="13.5" customHeight="1" x14ac:dyDescent="0.3">
      <c r="A3" s="57"/>
      <c r="B3" s="58"/>
      <c r="C3" s="58"/>
      <c r="D3" s="58"/>
      <c r="E3" s="65"/>
      <c r="F3" s="65"/>
      <c r="G3" s="65"/>
      <c r="H3" s="65"/>
      <c r="I3" s="65"/>
      <c r="J3" s="65"/>
      <c r="K3" s="65"/>
      <c r="L3" s="65"/>
      <c r="M3" s="65"/>
      <c r="N3" s="65"/>
      <c r="O3" s="65"/>
      <c r="P3" s="65"/>
      <c r="Q3" s="65"/>
      <c r="R3" s="65"/>
      <c r="S3" s="65"/>
      <c r="T3" s="65"/>
      <c r="U3" s="65"/>
      <c r="V3" s="65"/>
      <c r="W3" s="65"/>
      <c r="X3" s="65"/>
      <c r="Y3" s="65"/>
      <c r="Z3" s="65"/>
      <c r="AA3" s="66"/>
    </row>
    <row r="4" spans="1:27" s="3" customFormat="1" ht="9.9499999999999993" customHeight="1" thickBot="1" x14ac:dyDescent="0.35">
      <c r="A4" s="50" t="s">
        <v>0</v>
      </c>
      <c r="B4" s="51"/>
      <c r="C4" s="51"/>
      <c r="D4" s="51"/>
      <c r="E4" s="51"/>
      <c r="F4" s="51"/>
      <c r="G4" s="51"/>
      <c r="H4" s="51"/>
      <c r="I4" s="51"/>
      <c r="J4" s="51"/>
      <c r="K4" s="51"/>
      <c r="L4" s="51"/>
      <c r="M4" s="51"/>
      <c r="N4" s="51"/>
      <c r="O4" s="51"/>
      <c r="P4" s="51"/>
      <c r="Q4" s="51"/>
      <c r="R4" s="51"/>
      <c r="S4" s="51"/>
      <c r="T4" s="51"/>
      <c r="U4" s="51"/>
      <c r="V4" s="51"/>
      <c r="W4" s="51"/>
      <c r="X4" s="51"/>
      <c r="Y4" s="51"/>
      <c r="Z4" s="51"/>
      <c r="AA4" s="52"/>
    </row>
    <row r="5" spans="1:27" s="4" customFormat="1" ht="17.25" thickTop="1" x14ac:dyDescent="0.3">
      <c r="A5" s="59" t="s">
        <v>1</v>
      </c>
      <c r="B5" s="67" t="str">
        <f>MID($A$1,2,1)</f>
        <v>월</v>
      </c>
      <c r="C5" s="67" t="str">
        <f>RIGHT($A$1,1)</f>
        <v>일</v>
      </c>
      <c r="D5" s="59" t="s">
        <v>114</v>
      </c>
      <c r="E5" s="59" t="s">
        <v>115</v>
      </c>
      <c r="F5" s="59" t="s">
        <v>116</v>
      </c>
      <c r="G5" s="59" t="s">
        <v>117</v>
      </c>
      <c r="H5" s="69" t="s">
        <v>2</v>
      </c>
      <c r="I5" s="59" t="s">
        <v>118</v>
      </c>
      <c r="J5" s="59" t="s">
        <v>119</v>
      </c>
      <c r="K5" s="59" t="s">
        <v>120</v>
      </c>
      <c r="L5" s="45" t="s">
        <v>121</v>
      </c>
      <c r="M5" s="47" t="s">
        <v>122</v>
      </c>
      <c r="N5" s="47"/>
      <c r="O5" s="47"/>
      <c r="P5" s="47"/>
      <c r="Q5" s="47"/>
      <c r="R5" s="47"/>
      <c r="S5" s="47"/>
      <c r="T5" s="47"/>
      <c r="U5" s="47"/>
      <c r="V5" s="47" t="s">
        <v>123</v>
      </c>
      <c r="W5" s="47"/>
      <c r="X5" s="47"/>
      <c r="Y5" s="47" t="s">
        <v>124</v>
      </c>
      <c r="Z5" s="47" t="s">
        <v>125</v>
      </c>
      <c r="AA5" s="49" t="s">
        <v>126</v>
      </c>
    </row>
    <row r="6" spans="1:27" s="4" customFormat="1" ht="17.25" thickBot="1" x14ac:dyDescent="0.35">
      <c r="A6" s="60"/>
      <c r="B6" s="68"/>
      <c r="C6" s="68"/>
      <c r="D6" s="60"/>
      <c r="E6" s="60"/>
      <c r="F6" s="60"/>
      <c r="G6" s="60"/>
      <c r="H6" s="60"/>
      <c r="I6" s="60"/>
      <c r="J6" s="60"/>
      <c r="K6" s="60"/>
      <c r="L6" s="46"/>
      <c r="M6" s="1" t="s">
        <v>3</v>
      </c>
      <c r="N6" s="1" t="s">
        <v>4</v>
      </c>
      <c r="O6" s="1" t="s">
        <v>127</v>
      </c>
      <c r="P6" s="1" t="s">
        <v>5</v>
      </c>
      <c r="Q6" s="1" t="s">
        <v>6</v>
      </c>
      <c r="R6" s="2" t="s">
        <v>10</v>
      </c>
      <c r="S6" s="1" t="s">
        <v>7</v>
      </c>
      <c r="T6" s="2" t="s">
        <v>8</v>
      </c>
      <c r="U6" s="1" t="s">
        <v>128</v>
      </c>
      <c r="V6" s="1" t="s">
        <v>129</v>
      </c>
      <c r="W6" s="1" t="s">
        <v>130</v>
      </c>
      <c r="X6" s="1" t="s">
        <v>131</v>
      </c>
      <c r="Y6" s="48"/>
      <c r="Z6" s="48"/>
      <c r="AA6" s="48"/>
    </row>
    <row r="7" spans="1:27" s="14" customFormat="1" ht="19.5" customHeight="1" thickTop="1" x14ac:dyDescent="0.3">
      <c r="A7" s="5">
        <v>1</v>
      </c>
      <c r="B7" s="6" t="str">
        <f>LEFT($A$1,1)</f>
        <v>5</v>
      </c>
      <c r="C7" s="6" t="str">
        <f>MID($A$1,4,2)</f>
        <v>11</v>
      </c>
      <c r="D7" s="7" t="s">
        <v>17</v>
      </c>
      <c r="E7" s="7" t="s">
        <v>33</v>
      </c>
      <c r="F7" s="7" t="s">
        <v>47</v>
      </c>
      <c r="G7" s="5" t="s">
        <v>28</v>
      </c>
      <c r="H7" s="5" t="s">
        <v>38</v>
      </c>
      <c r="I7" s="8">
        <f t="shared" ref="I7:I51" si="0">J7+K7</f>
        <v>797</v>
      </c>
      <c r="J7" s="9">
        <v>760</v>
      </c>
      <c r="K7" s="8">
        <f t="shared" ref="K7:K29" si="1">SUM(M7:U7)</f>
        <v>37</v>
      </c>
      <c r="L7" s="10">
        <f t="shared" ref="L7:L51" si="2">K7/I7</f>
        <v>4.6424090338770388E-2</v>
      </c>
      <c r="M7" s="11">
        <v>31</v>
      </c>
      <c r="N7" s="11"/>
      <c r="O7" s="11"/>
      <c r="P7" s="11">
        <v>6</v>
      </c>
      <c r="Q7" s="11"/>
      <c r="R7" s="11"/>
      <c r="S7" s="11"/>
      <c r="T7" s="11"/>
      <c r="U7" s="11"/>
      <c r="V7" s="5">
        <v>20200509</v>
      </c>
      <c r="W7" s="5">
        <v>2</v>
      </c>
      <c r="X7" s="12" t="s">
        <v>21</v>
      </c>
      <c r="Y7" s="5" t="str">
        <f>IF($X7="A","하선동",IF($X7="B","이형준",""))</f>
        <v>이형준</v>
      </c>
      <c r="Z7" s="5" t="s">
        <v>23</v>
      </c>
      <c r="AA7" s="13"/>
    </row>
    <row r="8" spans="1:27" s="14" customFormat="1" ht="19.5" customHeight="1" x14ac:dyDescent="0.3">
      <c r="A8" s="12">
        <v>2</v>
      </c>
      <c r="B8" s="6" t="str">
        <f t="shared" ref="B8:B51" si="3">LEFT($A$1,1)</f>
        <v>5</v>
      </c>
      <c r="C8" s="6" t="str">
        <f t="shared" ref="C8:C51" si="4">MID($A$1,4,2)</f>
        <v>11</v>
      </c>
      <c r="D8" s="7" t="s">
        <v>17</v>
      </c>
      <c r="E8" s="7" t="s">
        <v>33</v>
      </c>
      <c r="F8" s="7" t="s">
        <v>47</v>
      </c>
      <c r="G8" s="5" t="s">
        <v>28</v>
      </c>
      <c r="H8" s="5" t="s">
        <v>38</v>
      </c>
      <c r="I8" s="8">
        <f t="shared" si="0"/>
        <v>3427</v>
      </c>
      <c r="J8" s="9">
        <v>3010</v>
      </c>
      <c r="K8" s="8">
        <f t="shared" si="1"/>
        <v>417</v>
      </c>
      <c r="L8" s="10">
        <f t="shared" si="2"/>
        <v>0.12168077035307849</v>
      </c>
      <c r="M8" s="11">
        <v>312</v>
      </c>
      <c r="N8" s="11"/>
      <c r="O8" s="11"/>
      <c r="P8" s="11">
        <v>29</v>
      </c>
      <c r="Q8" s="11">
        <v>11</v>
      </c>
      <c r="R8" s="11">
        <v>46</v>
      </c>
      <c r="S8" s="11">
        <v>19</v>
      </c>
      <c r="T8" s="11"/>
      <c r="U8" s="11"/>
      <c r="V8" s="5">
        <v>20200511</v>
      </c>
      <c r="W8" s="5">
        <v>2</v>
      </c>
      <c r="X8" s="5" t="s">
        <v>20</v>
      </c>
      <c r="Y8" s="5" t="str">
        <f t="shared" ref="Y8:Y51" si="5">IF($X8="A","하선동",IF($X8="B","이형준",""))</f>
        <v>하선동</v>
      </c>
      <c r="Z8" s="5" t="s">
        <v>23</v>
      </c>
      <c r="AA8" s="13"/>
    </row>
    <row r="9" spans="1:27" s="14" customFormat="1" ht="19.5" customHeight="1" x14ac:dyDescent="0.3">
      <c r="A9" s="5">
        <v>3</v>
      </c>
      <c r="B9" s="6" t="str">
        <f t="shared" si="3"/>
        <v>5</v>
      </c>
      <c r="C9" s="6" t="str">
        <f t="shared" si="4"/>
        <v>11</v>
      </c>
      <c r="D9" s="7" t="s">
        <v>18</v>
      </c>
      <c r="E9" s="7" t="s">
        <v>16</v>
      </c>
      <c r="F9" s="7" t="s">
        <v>12</v>
      </c>
      <c r="G9" s="5" t="s">
        <v>27</v>
      </c>
      <c r="H9" s="5" t="s">
        <v>9</v>
      </c>
      <c r="I9" s="8">
        <f t="shared" si="0"/>
        <v>2540</v>
      </c>
      <c r="J9" s="9">
        <v>2500</v>
      </c>
      <c r="K9" s="8">
        <f t="shared" si="1"/>
        <v>40</v>
      </c>
      <c r="L9" s="10">
        <f t="shared" si="2"/>
        <v>1.5748031496062992E-2</v>
      </c>
      <c r="M9" s="11">
        <v>22</v>
      </c>
      <c r="N9" s="11"/>
      <c r="O9" s="11"/>
      <c r="P9" s="11">
        <v>18</v>
      </c>
      <c r="Q9" s="11"/>
      <c r="R9" s="11"/>
      <c r="S9" s="11"/>
      <c r="T9" s="11"/>
      <c r="U9" s="11"/>
      <c r="V9" s="5">
        <v>20200511</v>
      </c>
      <c r="W9" s="12">
        <v>7</v>
      </c>
      <c r="X9" s="5" t="s">
        <v>20</v>
      </c>
      <c r="Y9" s="5" t="str">
        <f t="shared" si="5"/>
        <v>하선동</v>
      </c>
      <c r="Z9" s="5" t="s">
        <v>22</v>
      </c>
      <c r="AA9" s="13"/>
    </row>
    <row r="10" spans="1:27" s="14" customFormat="1" ht="19.5" customHeight="1" x14ac:dyDescent="0.3">
      <c r="A10" s="12">
        <v>4</v>
      </c>
      <c r="B10" s="6" t="str">
        <f t="shared" si="3"/>
        <v>5</v>
      </c>
      <c r="C10" s="6" t="str">
        <f t="shared" si="4"/>
        <v>11</v>
      </c>
      <c r="D10" s="7" t="s">
        <v>18</v>
      </c>
      <c r="E10" s="7" t="s">
        <v>16</v>
      </c>
      <c r="F10" s="7" t="s">
        <v>12</v>
      </c>
      <c r="G10" s="5" t="s">
        <v>27</v>
      </c>
      <c r="H10" s="5" t="s">
        <v>9</v>
      </c>
      <c r="I10" s="8">
        <f t="shared" si="0"/>
        <v>564</v>
      </c>
      <c r="J10" s="9">
        <v>557</v>
      </c>
      <c r="K10" s="8">
        <f t="shared" si="1"/>
        <v>7</v>
      </c>
      <c r="L10" s="10">
        <f t="shared" si="2"/>
        <v>1.2411347517730497E-2</v>
      </c>
      <c r="M10" s="11">
        <v>5</v>
      </c>
      <c r="N10" s="11"/>
      <c r="O10" s="11"/>
      <c r="P10" s="11">
        <v>2</v>
      </c>
      <c r="Q10" s="11"/>
      <c r="R10" s="11"/>
      <c r="S10" s="11"/>
      <c r="T10" s="11"/>
      <c r="U10" s="11"/>
      <c r="V10" s="5">
        <v>20200511</v>
      </c>
      <c r="W10" s="5">
        <v>7</v>
      </c>
      <c r="X10" s="12" t="s">
        <v>21</v>
      </c>
      <c r="Y10" s="5" t="str">
        <f t="shared" si="5"/>
        <v>이형준</v>
      </c>
      <c r="Z10" s="5" t="s">
        <v>22</v>
      </c>
      <c r="AA10" s="13"/>
    </row>
    <row r="11" spans="1:27" s="14" customFormat="1" ht="19.5" customHeight="1" x14ac:dyDescent="0.3">
      <c r="A11" s="5">
        <v>5</v>
      </c>
      <c r="B11" s="6" t="str">
        <f t="shared" si="3"/>
        <v>5</v>
      </c>
      <c r="C11" s="6" t="str">
        <f t="shared" si="4"/>
        <v>11</v>
      </c>
      <c r="D11" s="7" t="s">
        <v>17</v>
      </c>
      <c r="E11" s="7" t="s">
        <v>33</v>
      </c>
      <c r="F11" s="7" t="s">
        <v>47</v>
      </c>
      <c r="G11" s="5" t="s">
        <v>28</v>
      </c>
      <c r="H11" s="5" t="s">
        <v>9</v>
      </c>
      <c r="I11" s="8">
        <f t="shared" si="0"/>
        <v>3362</v>
      </c>
      <c r="J11" s="9">
        <v>3034</v>
      </c>
      <c r="K11" s="8">
        <f t="shared" si="1"/>
        <v>328</v>
      </c>
      <c r="L11" s="10">
        <f t="shared" si="2"/>
        <v>9.7560975609756101E-2</v>
      </c>
      <c r="M11" s="11">
        <v>320</v>
      </c>
      <c r="N11" s="11"/>
      <c r="O11" s="11"/>
      <c r="P11" s="11"/>
      <c r="Q11" s="11"/>
      <c r="R11" s="11"/>
      <c r="S11" s="11">
        <v>8</v>
      </c>
      <c r="T11" s="11"/>
      <c r="U11" s="11"/>
      <c r="V11" s="5">
        <v>20200511</v>
      </c>
      <c r="W11" s="5">
        <v>2</v>
      </c>
      <c r="X11" s="5" t="s">
        <v>21</v>
      </c>
      <c r="Y11" s="5" t="str">
        <f t="shared" si="5"/>
        <v>이형준</v>
      </c>
      <c r="Z11" s="5" t="s">
        <v>22</v>
      </c>
      <c r="AA11" s="13"/>
    </row>
    <row r="12" spans="1:27" s="14" customFormat="1" ht="19.5" customHeight="1" x14ac:dyDescent="0.3">
      <c r="A12" s="5">
        <v>6</v>
      </c>
      <c r="B12" s="6" t="str">
        <f t="shared" si="3"/>
        <v>5</v>
      </c>
      <c r="C12" s="6" t="str">
        <f t="shared" si="4"/>
        <v>11</v>
      </c>
      <c r="D12" s="7" t="s">
        <v>17</v>
      </c>
      <c r="E12" s="7" t="s">
        <v>34</v>
      </c>
      <c r="F12" s="7" t="s">
        <v>32</v>
      </c>
      <c r="G12" s="5" t="s">
        <v>37</v>
      </c>
      <c r="H12" s="5" t="s">
        <v>9</v>
      </c>
      <c r="I12" s="8">
        <f t="shared" si="0"/>
        <v>780</v>
      </c>
      <c r="J12" s="9">
        <v>715</v>
      </c>
      <c r="K12" s="8">
        <f t="shared" si="1"/>
        <v>65</v>
      </c>
      <c r="L12" s="10">
        <f t="shared" si="2"/>
        <v>8.3333333333333329E-2</v>
      </c>
      <c r="M12" s="11">
        <v>62</v>
      </c>
      <c r="N12" s="11"/>
      <c r="O12" s="11"/>
      <c r="P12" s="11">
        <v>3</v>
      </c>
      <c r="Q12" s="11"/>
      <c r="R12" s="11"/>
      <c r="S12" s="11"/>
      <c r="T12" s="11"/>
      <c r="U12" s="11"/>
      <c r="V12" s="5">
        <v>20200511</v>
      </c>
      <c r="W12" s="5">
        <v>4</v>
      </c>
      <c r="X12" s="5" t="s">
        <v>20</v>
      </c>
      <c r="Y12" s="5" t="str">
        <f t="shared" si="5"/>
        <v>하선동</v>
      </c>
      <c r="Z12" s="5" t="s">
        <v>11</v>
      </c>
      <c r="AA12" s="13"/>
    </row>
    <row r="13" spans="1:27" s="14" customFormat="1" ht="19.5" customHeight="1" x14ac:dyDescent="0.3">
      <c r="A13" s="12">
        <v>7</v>
      </c>
      <c r="B13" s="6" t="str">
        <f t="shared" si="3"/>
        <v>5</v>
      </c>
      <c r="C13" s="6" t="str">
        <f t="shared" si="4"/>
        <v>11</v>
      </c>
      <c r="D13" s="7" t="s">
        <v>17</v>
      </c>
      <c r="E13" s="7" t="s">
        <v>34</v>
      </c>
      <c r="F13" s="7" t="s">
        <v>32</v>
      </c>
      <c r="G13" s="5" t="s">
        <v>37</v>
      </c>
      <c r="H13" s="5" t="s">
        <v>9</v>
      </c>
      <c r="I13" s="8">
        <f t="shared" si="0"/>
        <v>1172</v>
      </c>
      <c r="J13" s="15">
        <v>694</v>
      </c>
      <c r="K13" s="8">
        <f t="shared" si="1"/>
        <v>478</v>
      </c>
      <c r="L13" s="10">
        <f t="shared" si="2"/>
        <v>0.40784982935153585</v>
      </c>
      <c r="M13" s="11">
        <v>473</v>
      </c>
      <c r="N13" s="11"/>
      <c r="O13" s="11"/>
      <c r="P13" s="11">
        <v>5</v>
      </c>
      <c r="Q13" s="11"/>
      <c r="R13" s="11"/>
      <c r="S13" s="11"/>
      <c r="T13" s="11"/>
      <c r="U13" s="11"/>
      <c r="V13" s="5">
        <v>20200511</v>
      </c>
      <c r="W13" s="5">
        <v>4</v>
      </c>
      <c r="X13" s="5" t="s">
        <v>21</v>
      </c>
      <c r="Y13" s="5" t="str">
        <f t="shared" si="5"/>
        <v>이형준</v>
      </c>
      <c r="Z13" s="5" t="s">
        <v>11</v>
      </c>
      <c r="AA13" s="13"/>
    </row>
    <row r="14" spans="1:27" s="14" customFormat="1" ht="19.5" customHeight="1" x14ac:dyDescent="0.3">
      <c r="A14" s="5">
        <v>10</v>
      </c>
      <c r="B14" s="6" t="str">
        <f t="shared" si="3"/>
        <v>5</v>
      </c>
      <c r="C14" s="6" t="str">
        <f t="shared" si="4"/>
        <v>11</v>
      </c>
      <c r="D14" s="5" t="s">
        <v>18</v>
      </c>
      <c r="E14" s="7" t="s">
        <v>19</v>
      </c>
      <c r="F14" s="7" t="s">
        <v>14</v>
      </c>
      <c r="G14" s="5" t="s">
        <v>27</v>
      </c>
      <c r="H14" s="5" t="s">
        <v>9</v>
      </c>
      <c r="I14" s="8">
        <f t="shared" si="0"/>
        <v>459</v>
      </c>
      <c r="J14" s="9">
        <v>401</v>
      </c>
      <c r="K14" s="8">
        <f t="shared" si="1"/>
        <v>58</v>
      </c>
      <c r="L14" s="10">
        <f t="shared" si="2"/>
        <v>0.12636165577342048</v>
      </c>
      <c r="M14" s="11">
        <v>51</v>
      </c>
      <c r="N14" s="11"/>
      <c r="O14" s="11"/>
      <c r="P14" s="11">
        <v>7</v>
      </c>
      <c r="Q14" s="11"/>
      <c r="R14" s="11"/>
      <c r="S14" s="11"/>
      <c r="T14" s="11"/>
      <c r="U14" s="11"/>
      <c r="V14" s="5">
        <v>20200511</v>
      </c>
      <c r="W14" s="5">
        <v>6</v>
      </c>
      <c r="X14" s="5" t="s">
        <v>20</v>
      </c>
      <c r="Y14" s="5" t="str">
        <f t="shared" si="5"/>
        <v>하선동</v>
      </c>
      <c r="Z14" s="5" t="s">
        <v>11</v>
      </c>
      <c r="AA14" s="13"/>
    </row>
    <row r="15" spans="1:27" s="14" customFormat="1" ht="19.5" customHeight="1" x14ac:dyDescent="0.3">
      <c r="A15" s="5">
        <v>11</v>
      </c>
      <c r="B15" s="6" t="str">
        <f t="shared" si="3"/>
        <v>5</v>
      </c>
      <c r="C15" s="6" t="str">
        <f t="shared" si="4"/>
        <v>11</v>
      </c>
      <c r="D15" s="5" t="s">
        <v>18</v>
      </c>
      <c r="E15" s="7" t="s">
        <v>19</v>
      </c>
      <c r="F15" s="7" t="s">
        <v>14</v>
      </c>
      <c r="G15" s="5" t="s">
        <v>27</v>
      </c>
      <c r="H15" s="5" t="s">
        <v>9</v>
      </c>
      <c r="I15" s="8">
        <f t="shared" si="0"/>
        <v>493</v>
      </c>
      <c r="J15" s="9">
        <v>414</v>
      </c>
      <c r="K15" s="8">
        <f t="shared" si="1"/>
        <v>79</v>
      </c>
      <c r="L15" s="10">
        <f t="shared" si="2"/>
        <v>0.16024340770791076</v>
      </c>
      <c r="M15" s="11">
        <v>73</v>
      </c>
      <c r="N15" s="11"/>
      <c r="O15" s="11"/>
      <c r="P15" s="11">
        <v>6</v>
      </c>
      <c r="Q15" s="11"/>
      <c r="R15" s="11"/>
      <c r="S15" s="11"/>
      <c r="T15" s="11"/>
      <c r="U15" s="11"/>
      <c r="V15" s="5">
        <v>20200511</v>
      </c>
      <c r="W15" s="5">
        <v>6</v>
      </c>
      <c r="X15" s="5" t="s">
        <v>21</v>
      </c>
      <c r="Y15" s="5" t="str">
        <f t="shared" si="5"/>
        <v>이형준</v>
      </c>
      <c r="Z15" s="5" t="s">
        <v>11</v>
      </c>
      <c r="AA15" s="13"/>
    </row>
    <row r="16" spans="1:27" s="14" customFormat="1" ht="19.5" customHeight="1" x14ac:dyDescent="0.3">
      <c r="A16" s="12">
        <v>12</v>
      </c>
      <c r="B16" s="6" t="str">
        <f t="shared" si="3"/>
        <v>5</v>
      </c>
      <c r="C16" s="6" t="str">
        <f t="shared" si="4"/>
        <v>11</v>
      </c>
      <c r="D16" s="5" t="s">
        <v>18</v>
      </c>
      <c r="E16" s="7" t="s">
        <v>16</v>
      </c>
      <c r="F16" s="7" t="s">
        <v>12</v>
      </c>
      <c r="G16" s="5" t="s">
        <v>27</v>
      </c>
      <c r="H16" s="5" t="s">
        <v>9</v>
      </c>
      <c r="I16" s="8">
        <f t="shared" si="0"/>
        <v>1010</v>
      </c>
      <c r="J16" s="9">
        <v>1001</v>
      </c>
      <c r="K16" s="8">
        <f t="shared" si="1"/>
        <v>9</v>
      </c>
      <c r="L16" s="10">
        <f t="shared" si="2"/>
        <v>8.9108910891089101E-3</v>
      </c>
      <c r="M16" s="11"/>
      <c r="N16" s="11"/>
      <c r="O16" s="11"/>
      <c r="P16" s="11">
        <v>9</v>
      </c>
      <c r="Q16" s="11"/>
      <c r="R16" s="11"/>
      <c r="S16" s="11"/>
      <c r="T16" s="11"/>
      <c r="U16" s="11"/>
      <c r="V16" s="5">
        <v>20200511</v>
      </c>
      <c r="W16" s="5">
        <v>7</v>
      </c>
      <c r="X16" s="5" t="s">
        <v>21</v>
      </c>
      <c r="Y16" s="5" t="str">
        <f t="shared" si="5"/>
        <v>이형준</v>
      </c>
      <c r="Z16" s="5" t="s">
        <v>11</v>
      </c>
      <c r="AA16" s="13"/>
    </row>
    <row r="17" spans="1:27" s="14" customFormat="1" ht="19.5" customHeight="1" x14ac:dyDescent="0.3">
      <c r="A17" s="5">
        <v>13</v>
      </c>
      <c r="B17" s="6" t="str">
        <f t="shared" si="3"/>
        <v>5</v>
      </c>
      <c r="C17" s="6" t="str">
        <f t="shared" si="4"/>
        <v>11</v>
      </c>
      <c r="D17" s="7" t="s">
        <v>18</v>
      </c>
      <c r="E17" s="7" t="s">
        <v>16</v>
      </c>
      <c r="F17" s="7" t="s">
        <v>48</v>
      </c>
      <c r="G17" s="5" t="s">
        <v>30</v>
      </c>
      <c r="H17" s="5" t="s">
        <v>9</v>
      </c>
      <c r="I17" s="8">
        <f t="shared" si="0"/>
        <v>568</v>
      </c>
      <c r="J17" s="9">
        <v>566</v>
      </c>
      <c r="K17" s="8">
        <f t="shared" si="1"/>
        <v>2</v>
      </c>
      <c r="L17" s="10">
        <f t="shared" si="2"/>
        <v>3.5211267605633804E-3</v>
      </c>
      <c r="M17" s="11"/>
      <c r="N17" s="11"/>
      <c r="O17" s="11"/>
      <c r="P17" s="11">
        <v>2</v>
      </c>
      <c r="Q17" s="11"/>
      <c r="R17" s="11"/>
      <c r="S17" s="11"/>
      <c r="T17" s="11"/>
      <c r="U17" s="11"/>
      <c r="V17" s="5">
        <v>20200510</v>
      </c>
      <c r="W17" s="5">
        <v>8</v>
      </c>
      <c r="X17" s="5" t="s">
        <v>20</v>
      </c>
      <c r="Y17" s="5" t="str">
        <f t="shared" si="5"/>
        <v>하선동</v>
      </c>
      <c r="Z17" s="5" t="s">
        <v>31</v>
      </c>
      <c r="AA17" s="13"/>
    </row>
    <row r="18" spans="1:27" s="14" customFormat="1" ht="19.5" customHeight="1" x14ac:dyDescent="0.3">
      <c r="A18" s="12">
        <v>14</v>
      </c>
      <c r="B18" s="6" t="str">
        <f t="shared" si="3"/>
        <v>5</v>
      </c>
      <c r="C18" s="6" t="str">
        <f t="shared" si="4"/>
        <v>11</v>
      </c>
      <c r="D18" s="7" t="s">
        <v>17</v>
      </c>
      <c r="E18" s="5" t="s">
        <v>34</v>
      </c>
      <c r="F18" s="7" t="s">
        <v>32</v>
      </c>
      <c r="G18" s="5" t="s">
        <v>37</v>
      </c>
      <c r="H18" s="5" t="s">
        <v>9</v>
      </c>
      <c r="I18" s="8">
        <f t="shared" si="0"/>
        <v>649</v>
      </c>
      <c r="J18" s="9">
        <v>585</v>
      </c>
      <c r="K18" s="8">
        <f t="shared" si="1"/>
        <v>64</v>
      </c>
      <c r="L18" s="10">
        <f t="shared" si="2"/>
        <v>9.861325115562404E-2</v>
      </c>
      <c r="M18" s="11">
        <v>44</v>
      </c>
      <c r="N18" s="11"/>
      <c r="O18" s="11"/>
      <c r="P18" s="11">
        <v>5</v>
      </c>
      <c r="Q18" s="11">
        <v>15</v>
      </c>
      <c r="R18" s="11"/>
      <c r="S18" s="11"/>
      <c r="T18" s="11"/>
      <c r="U18" s="11"/>
      <c r="V18" s="5">
        <v>20200511</v>
      </c>
      <c r="W18" s="5">
        <v>4</v>
      </c>
      <c r="X18" s="5" t="s">
        <v>20</v>
      </c>
      <c r="Y18" s="5" t="str">
        <f t="shared" si="5"/>
        <v>하선동</v>
      </c>
      <c r="Z18" s="5" t="s">
        <v>31</v>
      </c>
      <c r="AA18" s="13"/>
    </row>
    <row r="19" spans="1:27" s="14" customFormat="1" ht="19.5" customHeight="1" x14ac:dyDescent="0.3">
      <c r="A19" s="5">
        <v>15</v>
      </c>
      <c r="B19" s="6" t="str">
        <f t="shared" si="3"/>
        <v>5</v>
      </c>
      <c r="C19" s="6" t="str">
        <f t="shared" si="4"/>
        <v>11</v>
      </c>
      <c r="D19" s="7" t="s">
        <v>17</v>
      </c>
      <c r="E19" s="5" t="s">
        <v>33</v>
      </c>
      <c r="F19" s="7" t="s">
        <v>43</v>
      </c>
      <c r="G19" s="5" t="s">
        <v>28</v>
      </c>
      <c r="H19" s="5" t="s">
        <v>9</v>
      </c>
      <c r="I19" s="8">
        <f t="shared" si="0"/>
        <v>1430</v>
      </c>
      <c r="J19" s="9">
        <v>1402</v>
      </c>
      <c r="K19" s="8">
        <f t="shared" si="1"/>
        <v>28</v>
      </c>
      <c r="L19" s="10">
        <f t="shared" si="2"/>
        <v>1.9580419580419582E-2</v>
      </c>
      <c r="M19" s="11">
        <v>4</v>
      </c>
      <c r="N19" s="11"/>
      <c r="O19" s="11"/>
      <c r="P19" s="11">
        <v>13</v>
      </c>
      <c r="Q19" s="11">
        <v>7</v>
      </c>
      <c r="R19" s="11"/>
      <c r="S19" s="11">
        <v>4</v>
      </c>
      <c r="T19" s="11"/>
      <c r="U19" s="11"/>
      <c r="V19" s="5">
        <v>20200510</v>
      </c>
      <c r="W19" s="5">
        <v>1</v>
      </c>
      <c r="X19" s="5" t="s">
        <v>20</v>
      </c>
      <c r="Y19" s="5" t="str">
        <f t="shared" si="5"/>
        <v>하선동</v>
      </c>
      <c r="Z19" s="5" t="s">
        <v>31</v>
      </c>
      <c r="AA19" s="13"/>
    </row>
    <row r="20" spans="1:27" s="14" customFormat="1" ht="19.5" customHeight="1" x14ac:dyDescent="0.3">
      <c r="A20" s="5">
        <v>16</v>
      </c>
      <c r="B20" s="6" t="str">
        <f t="shared" si="3"/>
        <v>5</v>
      </c>
      <c r="C20" s="6" t="str">
        <f t="shared" si="4"/>
        <v>11</v>
      </c>
      <c r="D20" s="7" t="s">
        <v>17</v>
      </c>
      <c r="E20" s="16" t="s">
        <v>33</v>
      </c>
      <c r="F20" s="7" t="s">
        <v>43</v>
      </c>
      <c r="G20" s="5" t="s">
        <v>28</v>
      </c>
      <c r="H20" s="5" t="s">
        <v>9</v>
      </c>
      <c r="I20" s="8">
        <f t="shared" si="0"/>
        <v>1900</v>
      </c>
      <c r="J20" s="9">
        <v>1876</v>
      </c>
      <c r="K20" s="8">
        <f t="shared" si="1"/>
        <v>24</v>
      </c>
      <c r="L20" s="10">
        <f t="shared" si="2"/>
        <v>1.2631578947368421E-2</v>
      </c>
      <c r="M20" s="11"/>
      <c r="N20" s="11"/>
      <c r="O20" s="11"/>
      <c r="P20" s="11">
        <v>7</v>
      </c>
      <c r="Q20" s="11"/>
      <c r="R20" s="11"/>
      <c r="S20" s="11">
        <v>16</v>
      </c>
      <c r="T20" s="11"/>
      <c r="U20" s="11">
        <v>1</v>
      </c>
      <c r="V20" s="5">
        <v>20200511</v>
      </c>
      <c r="W20" s="5">
        <v>1</v>
      </c>
      <c r="X20" s="5" t="s">
        <v>20</v>
      </c>
      <c r="Y20" s="5" t="str">
        <f t="shared" si="5"/>
        <v>하선동</v>
      </c>
      <c r="Z20" s="5" t="s">
        <v>31</v>
      </c>
      <c r="AA20" s="13"/>
    </row>
    <row r="21" spans="1:27" s="14" customFormat="1" ht="19.5" customHeight="1" x14ac:dyDescent="0.3">
      <c r="A21" s="12">
        <v>17</v>
      </c>
      <c r="B21" s="6" t="str">
        <f t="shared" si="3"/>
        <v>5</v>
      </c>
      <c r="C21" s="6" t="str">
        <f t="shared" si="4"/>
        <v>11</v>
      </c>
      <c r="D21" s="5" t="s">
        <v>17</v>
      </c>
      <c r="E21" s="5" t="s">
        <v>15</v>
      </c>
      <c r="F21" s="7" t="s">
        <v>53</v>
      </c>
      <c r="G21" s="5" t="s">
        <v>26</v>
      </c>
      <c r="H21" s="5" t="s">
        <v>9</v>
      </c>
      <c r="I21" s="8">
        <f t="shared" si="0"/>
        <v>799</v>
      </c>
      <c r="J21" s="9">
        <v>799</v>
      </c>
      <c r="K21" s="8">
        <f t="shared" si="1"/>
        <v>0</v>
      </c>
      <c r="L21" s="10">
        <f t="shared" si="2"/>
        <v>0</v>
      </c>
      <c r="M21" s="11"/>
      <c r="N21" s="11"/>
      <c r="O21" s="11"/>
      <c r="P21" s="11"/>
      <c r="Q21" s="11"/>
      <c r="R21" s="11"/>
      <c r="S21" s="11"/>
      <c r="T21" s="11"/>
      <c r="U21" s="11"/>
      <c r="V21" s="5">
        <v>20200511</v>
      </c>
      <c r="W21" s="5">
        <v>13</v>
      </c>
      <c r="X21" s="5" t="s">
        <v>21</v>
      </c>
      <c r="Y21" s="5" t="str">
        <f t="shared" si="5"/>
        <v>이형준</v>
      </c>
      <c r="Z21" s="5" t="s">
        <v>24</v>
      </c>
      <c r="AA21" s="13"/>
    </row>
    <row r="22" spans="1:27" s="14" customFormat="1" ht="19.5" customHeight="1" x14ac:dyDescent="0.3">
      <c r="A22" s="5" t="s">
        <v>35</v>
      </c>
      <c r="B22" s="6" t="str">
        <f t="shared" si="3"/>
        <v>5</v>
      </c>
      <c r="C22" s="6" t="str">
        <f t="shared" si="4"/>
        <v>11</v>
      </c>
      <c r="D22" s="5" t="s">
        <v>58</v>
      </c>
      <c r="E22" s="5" t="s">
        <v>55</v>
      </c>
      <c r="F22" s="7" t="s">
        <v>54</v>
      </c>
      <c r="G22" s="5">
        <v>7301</v>
      </c>
      <c r="H22" s="5" t="s">
        <v>9</v>
      </c>
      <c r="I22" s="8">
        <f t="shared" si="0"/>
        <v>750</v>
      </c>
      <c r="J22" s="9">
        <v>750</v>
      </c>
      <c r="K22" s="8">
        <f t="shared" si="1"/>
        <v>0</v>
      </c>
      <c r="L22" s="10">
        <f t="shared" si="2"/>
        <v>0</v>
      </c>
      <c r="M22" s="11"/>
      <c r="N22" s="11"/>
      <c r="O22" s="11"/>
      <c r="P22" s="11"/>
      <c r="Q22" s="11"/>
      <c r="R22" s="11"/>
      <c r="S22" s="11"/>
      <c r="T22" s="11"/>
      <c r="U22" s="11"/>
      <c r="V22" s="5">
        <v>20200511</v>
      </c>
      <c r="W22" s="5">
        <v>14</v>
      </c>
      <c r="X22" s="5" t="s">
        <v>20</v>
      </c>
      <c r="Y22" s="5" t="str">
        <f t="shared" si="5"/>
        <v>하선동</v>
      </c>
      <c r="Z22" s="5" t="s">
        <v>24</v>
      </c>
      <c r="AA22" s="13"/>
    </row>
    <row r="23" spans="1:27" s="14" customFormat="1" ht="19.5" customHeight="1" x14ac:dyDescent="0.3">
      <c r="A23" s="12">
        <v>19</v>
      </c>
      <c r="B23" s="6" t="str">
        <f t="shared" si="3"/>
        <v>5</v>
      </c>
      <c r="C23" s="6" t="str">
        <f t="shared" si="4"/>
        <v>11</v>
      </c>
      <c r="D23" s="5" t="s">
        <v>58</v>
      </c>
      <c r="E23" s="5" t="s">
        <v>55</v>
      </c>
      <c r="F23" s="7" t="s">
        <v>54</v>
      </c>
      <c r="G23" s="5">
        <v>7301</v>
      </c>
      <c r="H23" s="5" t="s">
        <v>9</v>
      </c>
      <c r="I23" s="8">
        <f t="shared" si="0"/>
        <v>2250</v>
      </c>
      <c r="J23" s="9">
        <v>2250</v>
      </c>
      <c r="K23" s="8">
        <f t="shared" si="1"/>
        <v>0</v>
      </c>
      <c r="L23" s="10">
        <f t="shared" si="2"/>
        <v>0</v>
      </c>
      <c r="M23" s="11"/>
      <c r="N23" s="11"/>
      <c r="O23" s="11"/>
      <c r="P23" s="11"/>
      <c r="Q23" s="11"/>
      <c r="R23" s="11"/>
      <c r="S23" s="11"/>
      <c r="T23" s="11"/>
      <c r="U23" s="11"/>
      <c r="V23" s="5">
        <v>20200511</v>
      </c>
      <c r="W23" s="5">
        <v>14</v>
      </c>
      <c r="X23" s="5" t="s">
        <v>21</v>
      </c>
      <c r="Y23" s="5" t="str">
        <f t="shared" si="5"/>
        <v>이형준</v>
      </c>
      <c r="Z23" s="5" t="s">
        <v>24</v>
      </c>
      <c r="AA23" s="13"/>
    </row>
    <row r="24" spans="1:27" s="14" customFormat="1" ht="19.5" customHeight="1" x14ac:dyDescent="0.3">
      <c r="A24" s="5">
        <v>20</v>
      </c>
      <c r="B24" s="6" t="str">
        <f t="shared" si="3"/>
        <v>5</v>
      </c>
      <c r="C24" s="6" t="str">
        <f t="shared" si="4"/>
        <v>11</v>
      </c>
      <c r="D24" s="5" t="s">
        <v>58</v>
      </c>
      <c r="E24" s="5" t="s">
        <v>15</v>
      </c>
      <c r="F24" s="7" t="s">
        <v>54</v>
      </c>
      <c r="G24" s="5">
        <v>7301</v>
      </c>
      <c r="H24" s="5" t="s">
        <v>9</v>
      </c>
      <c r="I24" s="8">
        <f t="shared" si="0"/>
        <v>1250</v>
      </c>
      <c r="J24" s="9">
        <v>1250</v>
      </c>
      <c r="K24" s="8">
        <f t="shared" si="1"/>
        <v>0</v>
      </c>
      <c r="L24" s="10">
        <f t="shared" si="2"/>
        <v>0</v>
      </c>
      <c r="M24" s="11"/>
      <c r="N24" s="11"/>
      <c r="O24" s="11"/>
      <c r="P24" s="11"/>
      <c r="Q24" s="11"/>
      <c r="R24" s="11"/>
      <c r="S24" s="11"/>
      <c r="T24" s="11"/>
      <c r="U24" s="11"/>
      <c r="V24" s="5">
        <v>20200511</v>
      </c>
      <c r="W24" s="5">
        <v>14</v>
      </c>
      <c r="X24" s="5" t="s">
        <v>20</v>
      </c>
      <c r="Y24" s="5" t="str">
        <f t="shared" si="5"/>
        <v>하선동</v>
      </c>
      <c r="Z24" s="5" t="s">
        <v>24</v>
      </c>
      <c r="AA24" s="13"/>
    </row>
    <row r="25" spans="1:27" s="14" customFormat="1" ht="19.149999999999999" customHeight="1" x14ac:dyDescent="0.3">
      <c r="A25" s="5">
        <v>21</v>
      </c>
      <c r="B25" s="6" t="str">
        <f t="shared" si="3"/>
        <v>5</v>
      </c>
      <c r="C25" s="6" t="str">
        <f t="shared" si="4"/>
        <v>11</v>
      </c>
      <c r="D25" s="5" t="s">
        <v>58</v>
      </c>
      <c r="E25" s="5" t="s">
        <v>15</v>
      </c>
      <c r="F25" s="7" t="s">
        <v>54</v>
      </c>
      <c r="G25" s="5">
        <v>7301</v>
      </c>
      <c r="H25" s="5" t="s">
        <v>9</v>
      </c>
      <c r="I25" s="8">
        <f t="shared" si="0"/>
        <v>1750</v>
      </c>
      <c r="J25" s="9">
        <v>1750</v>
      </c>
      <c r="K25" s="8">
        <f t="shared" si="1"/>
        <v>0</v>
      </c>
      <c r="L25" s="10">
        <f t="shared" si="2"/>
        <v>0</v>
      </c>
      <c r="M25" s="11"/>
      <c r="N25" s="11"/>
      <c r="O25" s="11"/>
      <c r="P25" s="11"/>
      <c r="Q25" s="11"/>
      <c r="R25" s="11"/>
      <c r="S25" s="11"/>
      <c r="T25" s="11"/>
      <c r="U25" s="11"/>
      <c r="V25" s="5">
        <v>20200511</v>
      </c>
      <c r="W25" s="5">
        <v>14</v>
      </c>
      <c r="X25" s="5" t="s">
        <v>21</v>
      </c>
      <c r="Y25" s="5" t="str">
        <f t="shared" si="5"/>
        <v>이형준</v>
      </c>
      <c r="Z25" s="5" t="s">
        <v>24</v>
      </c>
      <c r="AA25" s="13"/>
    </row>
    <row r="26" spans="1:27" s="14" customFormat="1" ht="19.149999999999999" customHeight="1" x14ac:dyDescent="0.3">
      <c r="A26" s="12">
        <v>22</v>
      </c>
      <c r="B26" s="6" t="str">
        <f t="shared" si="3"/>
        <v>5</v>
      </c>
      <c r="C26" s="6" t="str">
        <f t="shared" si="4"/>
        <v>11</v>
      </c>
      <c r="D26" s="5" t="s">
        <v>17</v>
      </c>
      <c r="E26" s="5" t="s">
        <v>16</v>
      </c>
      <c r="F26" s="7" t="s">
        <v>13</v>
      </c>
      <c r="G26" s="5" t="s">
        <v>27</v>
      </c>
      <c r="H26" s="5" t="s">
        <v>9</v>
      </c>
      <c r="I26" s="8">
        <f t="shared" si="0"/>
        <v>2698</v>
      </c>
      <c r="J26" s="9">
        <v>2580</v>
      </c>
      <c r="K26" s="8">
        <f t="shared" si="1"/>
        <v>118</v>
      </c>
      <c r="L26" s="10">
        <f t="shared" si="2"/>
        <v>4.373610081541883E-2</v>
      </c>
      <c r="M26" s="11">
        <v>4</v>
      </c>
      <c r="N26" s="11"/>
      <c r="O26" s="11"/>
      <c r="P26" s="11">
        <v>19</v>
      </c>
      <c r="Q26" s="11"/>
      <c r="R26" s="11"/>
      <c r="S26" s="11"/>
      <c r="T26" s="11"/>
      <c r="U26" s="11">
        <v>95</v>
      </c>
      <c r="V26" s="5">
        <v>20200511</v>
      </c>
      <c r="W26" s="5">
        <v>15</v>
      </c>
      <c r="X26" s="5" t="s">
        <v>21</v>
      </c>
      <c r="Y26" s="5" t="str">
        <f t="shared" si="5"/>
        <v>이형준</v>
      </c>
      <c r="Z26" s="5" t="s">
        <v>24</v>
      </c>
      <c r="AA26" s="13"/>
    </row>
    <row r="27" spans="1:27" s="14" customFormat="1" ht="19.149999999999999" customHeight="1" x14ac:dyDescent="0.3">
      <c r="A27" s="5">
        <v>23</v>
      </c>
      <c r="B27" s="6" t="str">
        <f t="shared" si="3"/>
        <v>5</v>
      </c>
      <c r="C27" s="6" t="str">
        <f t="shared" si="4"/>
        <v>11</v>
      </c>
      <c r="D27" s="5" t="s">
        <v>18</v>
      </c>
      <c r="E27" s="5" t="s">
        <v>16</v>
      </c>
      <c r="F27" s="7" t="s">
        <v>48</v>
      </c>
      <c r="G27" s="5" t="s">
        <v>30</v>
      </c>
      <c r="H27" s="5" t="s">
        <v>9</v>
      </c>
      <c r="I27" s="8">
        <f t="shared" si="0"/>
        <v>11040</v>
      </c>
      <c r="J27" s="9">
        <v>10400</v>
      </c>
      <c r="K27" s="8">
        <f t="shared" si="1"/>
        <v>640</v>
      </c>
      <c r="L27" s="10">
        <f t="shared" si="2"/>
        <v>5.7971014492753624E-2</v>
      </c>
      <c r="M27" s="11">
        <v>595</v>
      </c>
      <c r="N27" s="11">
        <v>9</v>
      </c>
      <c r="O27" s="11"/>
      <c r="P27" s="11">
        <v>36</v>
      </c>
      <c r="Q27" s="11"/>
      <c r="R27" s="11"/>
      <c r="S27" s="11"/>
      <c r="T27" s="11"/>
      <c r="U27" s="11"/>
      <c r="V27" s="5">
        <v>20200511</v>
      </c>
      <c r="W27" s="5">
        <v>8</v>
      </c>
      <c r="X27" s="5" t="s">
        <v>21</v>
      </c>
      <c r="Y27" s="5" t="str">
        <f t="shared" si="5"/>
        <v>이형준</v>
      </c>
      <c r="Z27" s="5" t="s">
        <v>24</v>
      </c>
      <c r="AA27" s="13"/>
    </row>
    <row r="28" spans="1:27" s="14" customFormat="1" ht="19.149999999999999" customHeight="1" x14ac:dyDescent="0.3">
      <c r="A28" s="5">
        <v>24</v>
      </c>
      <c r="B28" s="6" t="str">
        <f t="shared" si="3"/>
        <v>5</v>
      </c>
      <c r="C28" s="6" t="str">
        <f t="shared" si="4"/>
        <v>11</v>
      </c>
      <c r="D28" s="5" t="s">
        <v>17</v>
      </c>
      <c r="E28" s="5" t="s">
        <v>16</v>
      </c>
      <c r="F28" s="7" t="s">
        <v>39</v>
      </c>
      <c r="G28" s="5" t="s">
        <v>40</v>
      </c>
      <c r="H28" s="5" t="s">
        <v>9</v>
      </c>
      <c r="I28" s="8">
        <f t="shared" si="0"/>
        <v>2326</v>
      </c>
      <c r="J28" s="9">
        <v>2315</v>
      </c>
      <c r="K28" s="8">
        <f t="shared" si="1"/>
        <v>11</v>
      </c>
      <c r="L28" s="10">
        <f t="shared" si="2"/>
        <v>4.7291487532244193E-3</v>
      </c>
      <c r="M28" s="11">
        <v>10</v>
      </c>
      <c r="N28" s="11"/>
      <c r="O28" s="11"/>
      <c r="P28" s="11">
        <v>1</v>
      </c>
      <c r="Q28" s="11"/>
      <c r="R28" s="11"/>
      <c r="S28" s="11"/>
      <c r="T28" s="11"/>
      <c r="U28" s="11"/>
      <c r="V28" s="5">
        <v>20200510</v>
      </c>
      <c r="W28" s="5">
        <v>6</v>
      </c>
      <c r="X28" s="5" t="s">
        <v>20</v>
      </c>
      <c r="Y28" s="5" t="str">
        <f t="shared" si="5"/>
        <v>하선동</v>
      </c>
      <c r="Z28" s="5" t="s">
        <v>25</v>
      </c>
      <c r="AA28" s="13"/>
    </row>
    <row r="29" spans="1:27" s="14" customFormat="1" ht="19.149999999999999" customHeight="1" x14ac:dyDescent="0.3">
      <c r="A29" s="5">
        <v>25</v>
      </c>
      <c r="B29" s="6" t="str">
        <f t="shared" si="3"/>
        <v>5</v>
      </c>
      <c r="C29" s="6" t="str">
        <f t="shared" si="4"/>
        <v>11</v>
      </c>
      <c r="D29" s="5" t="s">
        <v>17</v>
      </c>
      <c r="E29" s="5" t="s">
        <v>45</v>
      </c>
      <c r="F29" s="7" t="s">
        <v>44</v>
      </c>
      <c r="G29" s="5">
        <v>7301</v>
      </c>
      <c r="H29" s="5" t="s">
        <v>9</v>
      </c>
      <c r="I29" s="8">
        <f t="shared" si="0"/>
        <v>150</v>
      </c>
      <c r="J29" s="9">
        <v>150</v>
      </c>
      <c r="K29" s="8">
        <f t="shared" si="1"/>
        <v>0</v>
      </c>
      <c r="L29" s="10">
        <f t="shared" si="2"/>
        <v>0</v>
      </c>
      <c r="M29" s="11"/>
      <c r="N29" s="11"/>
      <c r="O29" s="11"/>
      <c r="P29" s="11"/>
      <c r="Q29" s="11"/>
      <c r="R29" s="11"/>
      <c r="S29" s="11"/>
      <c r="T29" s="11"/>
      <c r="U29" s="11"/>
      <c r="V29" s="5">
        <v>20200508</v>
      </c>
      <c r="W29" s="5">
        <v>13</v>
      </c>
      <c r="X29" s="5" t="s">
        <v>21</v>
      </c>
      <c r="Y29" s="5" t="str">
        <f t="shared" si="5"/>
        <v>이형준</v>
      </c>
      <c r="Z29" s="5" t="s">
        <v>25</v>
      </c>
      <c r="AA29" s="13"/>
    </row>
    <row r="30" spans="1:27" s="14" customFormat="1" ht="19.149999999999999" customHeight="1" x14ac:dyDescent="0.3">
      <c r="A30" s="12">
        <v>26</v>
      </c>
      <c r="B30" s="6" t="str">
        <f t="shared" si="3"/>
        <v>5</v>
      </c>
      <c r="C30" s="6" t="str">
        <f t="shared" si="4"/>
        <v>11</v>
      </c>
      <c r="D30" s="5" t="s">
        <v>17</v>
      </c>
      <c r="E30" s="5" t="s">
        <v>45</v>
      </c>
      <c r="F30" s="7" t="s">
        <v>44</v>
      </c>
      <c r="G30" s="5">
        <v>7301</v>
      </c>
      <c r="H30" s="5" t="s">
        <v>9</v>
      </c>
      <c r="I30" s="8">
        <f t="shared" si="0"/>
        <v>2560</v>
      </c>
      <c r="J30" s="9">
        <v>2560</v>
      </c>
      <c r="K30" s="8">
        <f t="shared" ref="K30:K51" si="6">SUM(M30:U30)</f>
        <v>0</v>
      </c>
      <c r="L30" s="10">
        <f t="shared" si="2"/>
        <v>0</v>
      </c>
      <c r="M30" s="11"/>
      <c r="N30" s="11"/>
      <c r="O30" s="11"/>
      <c r="P30" s="11"/>
      <c r="Q30" s="11"/>
      <c r="R30" s="11"/>
      <c r="S30" s="11"/>
      <c r="T30" s="11"/>
      <c r="U30" s="11"/>
      <c r="V30" s="5">
        <v>20200510</v>
      </c>
      <c r="W30" s="5">
        <v>13</v>
      </c>
      <c r="X30" s="5" t="s">
        <v>20</v>
      </c>
      <c r="Y30" s="5" t="str">
        <f t="shared" si="5"/>
        <v>하선동</v>
      </c>
      <c r="Z30" s="5" t="s">
        <v>25</v>
      </c>
      <c r="AA30" s="13"/>
    </row>
    <row r="31" spans="1:27" s="14" customFormat="1" ht="19.149999999999999" customHeight="1" x14ac:dyDescent="0.3">
      <c r="A31" s="5">
        <v>27</v>
      </c>
      <c r="B31" s="6" t="str">
        <f t="shared" si="3"/>
        <v>5</v>
      </c>
      <c r="C31" s="6" t="str">
        <f t="shared" si="4"/>
        <v>11</v>
      </c>
      <c r="D31" s="5" t="s">
        <v>17</v>
      </c>
      <c r="E31" s="5" t="s">
        <v>45</v>
      </c>
      <c r="F31" s="7" t="s">
        <v>41</v>
      </c>
      <c r="G31" s="5">
        <v>7301</v>
      </c>
      <c r="H31" s="5" t="s">
        <v>9</v>
      </c>
      <c r="I31" s="8">
        <f t="shared" si="0"/>
        <v>895</v>
      </c>
      <c r="J31" s="9">
        <v>885</v>
      </c>
      <c r="K31" s="8">
        <f t="shared" si="6"/>
        <v>10</v>
      </c>
      <c r="L31" s="10">
        <f t="shared" si="2"/>
        <v>1.11731843575419E-2</v>
      </c>
      <c r="M31" s="11">
        <v>3</v>
      </c>
      <c r="N31" s="11"/>
      <c r="O31" s="11"/>
      <c r="P31" s="11"/>
      <c r="Q31" s="11">
        <v>1</v>
      </c>
      <c r="R31" s="11"/>
      <c r="S31" s="11"/>
      <c r="T31" s="11"/>
      <c r="U31" s="11">
        <v>6</v>
      </c>
      <c r="V31" s="5">
        <v>20200508</v>
      </c>
      <c r="W31" s="5">
        <v>14</v>
      </c>
      <c r="X31" s="5" t="s">
        <v>21</v>
      </c>
      <c r="Y31" s="5" t="str">
        <f t="shared" si="5"/>
        <v>이형준</v>
      </c>
      <c r="Z31" s="5" t="s">
        <v>25</v>
      </c>
      <c r="AA31" s="13"/>
    </row>
    <row r="32" spans="1:27" s="14" customFormat="1" ht="19.149999999999999" customHeight="1" x14ac:dyDescent="0.3">
      <c r="A32" s="5">
        <v>28</v>
      </c>
      <c r="B32" s="6" t="str">
        <f t="shared" si="3"/>
        <v>5</v>
      </c>
      <c r="C32" s="6" t="str">
        <f t="shared" si="4"/>
        <v>11</v>
      </c>
      <c r="D32" s="5" t="s">
        <v>17</v>
      </c>
      <c r="E32" s="5" t="s">
        <v>16</v>
      </c>
      <c r="F32" s="7" t="s">
        <v>13</v>
      </c>
      <c r="G32" s="5" t="s">
        <v>27</v>
      </c>
      <c r="H32" s="5" t="s">
        <v>9</v>
      </c>
      <c r="I32" s="8">
        <f t="shared" si="0"/>
        <v>410</v>
      </c>
      <c r="J32" s="9">
        <v>380</v>
      </c>
      <c r="K32" s="8">
        <f t="shared" si="6"/>
        <v>30</v>
      </c>
      <c r="L32" s="10">
        <f t="shared" si="2"/>
        <v>7.3170731707317069E-2</v>
      </c>
      <c r="M32" s="11">
        <v>10</v>
      </c>
      <c r="N32" s="11"/>
      <c r="O32" s="11"/>
      <c r="P32" s="11">
        <v>1</v>
      </c>
      <c r="Q32" s="11"/>
      <c r="R32" s="11"/>
      <c r="S32" s="11"/>
      <c r="T32" s="11"/>
      <c r="U32" s="11">
        <v>19</v>
      </c>
      <c r="V32" s="5">
        <v>20200511</v>
      </c>
      <c r="W32" s="5">
        <v>15</v>
      </c>
      <c r="X32" s="5" t="s">
        <v>20</v>
      </c>
      <c r="Y32" s="5" t="str">
        <f t="shared" si="5"/>
        <v>하선동</v>
      </c>
      <c r="Z32" s="5" t="s">
        <v>25</v>
      </c>
      <c r="AA32" s="13"/>
    </row>
    <row r="33" spans="1:27" s="14" customFormat="1" ht="19.149999999999999" customHeight="1" x14ac:dyDescent="0.3">
      <c r="A33" s="5">
        <v>29</v>
      </c>
      <c r="B33" s="6" t="str">
        <f t="shared" si="3"/>
        <v>5</v>
      </c>
      <c r="C33" s="6" t="str">
        <f t="shared" si="4"/>
        <v>11</v>
      </c>
      <c r="D33" s="5" t="s">
        <v>17</v>
      </c>
      <c r="E33" s="5" t="s">
        <v>16</v>
      </c>
      <c r="F33" s="7" t="s">
        <v>13</v>
      </c>
      <c r="G33" s="5" t="s">
        <v>27</v>
      </c>
      <c r="H33" s="5" t="s">
        <v>9</v>
      </c>
      <c r="I33" s="8">
        <f t="shared" si="0"/>
        <v>436</v>
      </c>
      <c r="J33" s="9">
        <v>430</v>
      </c>
      <c r="K33" s="8">
        <f t="shared" si="6"/>
        <v>6</v>
      </c>
      <c r="L33" s="10">
        <f t="shared" si="2"/>
        <v>1.3761467889908258E-2</v>
      </c>
      <c r="M33" s="11">
        <v>4</v>
      </c>
      <c r="N33" s="11"/>
      <c r="O33" s="11"/>
      <c r="P33" s="11">
        <v>2</v>
      </c>
      <c r="Q33" s="11"/>
      <c r="R33" s="11"/>
      <c r="S33" s="11"/>
      <c r="T33" s="11"/>
      <c r="U33" s="11"/>
      <c r="V33" s="5">
        <v>20200510</v>
      </c>
      <c r="W33" s="5">
        <v>15</v>
      </c>
      <c r="X33" s="5" t="s">
        <v>20</v>
      </c>
      <c r="Y33" s="5" t="str">
        <f t="shared" si="5"/>
        <v>하선동</v>
      </c>
      <c r="Z33" s="5" t="s">
        <v>25</v>
      </c>
      <c r="AA33" s="13"/>
    </row>
    <row r="34" spans="1:27" s="14" customFormat="1" ht="19.149999999999999" customHeight="1" x14ac:dyDescent="0.3">
      <c r="A34" s="12">
        <v>30</v>
      </c>
      <c r="B34" s="6" t="str">
        <f t="shared" si="3"/>
        <v>5</v>
      </c>
      <c r="C34" s="6" t="str">
        <f t="shared" si="4"/>
        <v>11</v>
      </c>
      <c r="D34" s="5" t="s">
        <v>18</v>
      </c>
      <c r="E34" s="5" t="s">
        <v>15</v>
      </c>
      <c r="F34" s="7" t="s">
        <v>56</v>
      </c>
      <c r="G34" s="5" t="s">
        <v>29</v>
      </c>
      <c r="H34" s="5" t="s">
        <v>36</v>
      </c>
      <c r="I34" s="8">
        <f t="shared" si="0"/>
        <v>10010</v>
      </c>
      <c r="J34" s="9">
        <v>10000</v>
      </c>
      <c r="K34" s="8">
        <f t="shared" si="6"/>
        <v>10</v>
      </c>
      <c r="L34" s="10">
        <f t="shared" si="2"/>
        <v>9.99000999000999E-4</v>
      </c>
      <c r="M34" s="11"/>
      <c r="N34" s="11"/>
      <c r="O34" s="11"/>
      <c r="P34" s="11"/>
      <c r="Q34" s="11"/>
      <c r="R34" s="11"/>
      <c r="S34" s="11"/>
      <c r="T34" s="11"/>
      <c r="U34" s="11">
        <v>10</v>
      </c>
      <c r="V34" s="5">
        <v>20200429</v>
      </c>
      <c r="W34" s="5">
        <v>12</v>
      </c>
      <c r="X34" s="5" t="s">
        <v>20</v>
      </c>
      <c r="Y34" s="5" t="str">
        <f t="shared" si="5"/>
        <v>하선동</v>
      </c>
      <c r="Z34" s="5" t="s">
        <v>59</v>
      </c>
      <c r="AA34" s="13"/>
    </row>
    <row r="35" spans="1:27" s="14" customFormat="1" ht="19.149999999999999" customHeight="1" x14ac:dyDescent="0.3">
      <c r="A35" s="5">
        <v>31</v>
      </c>
      <c r="B35" s="6" t="str">
        <f t="shared" si="3"/>
        <v>5</v>
      </c>
      <c r="C35" s="6" t="str">
        <f t="shared" si="4"/>
        <v>11</v>
      </c>
      <c r="D35" s="5" t="s">
        <v>18</v>
      </c>
      <c r="E35" s="5" t="s">
        <v>16</v>
      </c>
      <c r="F35" s="5" t="s">
        <v>50</v>
      </c>
      <c r="G35" s="5">
        <v>7301</v>
      </c>
      <c r="H35" s="5" t="s">
        <v>9</v>
      </c>
      <c r="I35" s="8">
        <f t="shared" si="0"/>
        <v>2000</v>
      </c>
      <c r="J35" s="9">
        <v>2000</v>
      </c>
      <c r="K35" s="8">
        <f t="shared" si="6"/>
        <v>0</v>
      </c>
      <c r="L35" s="10">
        <f t="shared" si="2"/>
        <v>0</v>
      </c>
      <c r="M35" s="11"/>
      <c r="N35" s="11"/>
      <c r="O35" s="11"/>
      <c r="P35" s="11"/>
      <c r="Q35" s="11"/>
      <c r="R35" s="11"/>
      <c r="S35" s="11"/>
      <c r="T35" s="11"/>
      <c r="U35" s="11"/>
      <c r="V35" s="5">
        <v>20200511</v>
      </c>
      <c r="W35" s="5">
        <v>14</v>
      </c>
      <c r="X35" s="5" t="s">
        <v>20</v>
      </c>
      <c r="Y35" s="5" t="str">
        <f t="shared" si="5"/>
        <v>하선동</v>
      </c>
      <c r="Z35" s="5" t="s">
        <v>59</v>
      </c>
      <c r="AA35" s="13"/>
    </row>
    <row r="36" spans="1:27" s="14" customFormat="1" ht="19.149999999999999" customHeight="1" x14ac:dyDescent="0.3">
      <c r="A36" s="5">
        <v>32</v>
      </c>
      <c r="B36" s="6" t="str">
        <f t="shared" si="3"/>
        <v>5</v>
      </c>
      <c r="C36" s="6" t="str">
        <f t="shared" si="4"/>
        <v>11</v>
      </c>
      <c r="D36" s="5" t="s">
        <v>18</v>
      </c>
      <c r="E36" s="5" t="s">
        <v>51</v>
      </c>
      <c r="F36" s="5" t="s">
        <v>49</v>
      </c>
      <c r="G36" s="5">
        <v>7301</v>
      </c>
      <c r="H36" s="5" t="s">
        <v>9</v>
      </c>
      <c r="I36" s="8">
        <f t="shared" si="0"/>
        <v>2000</v>
      </c>
      <c r="J36" s="9">
        <v>2000</v>
      </c>
      <c r="K36" s="8">
        <f t="shared" si="6"/>
        <v>0</v>
      </c>
      <c r="L36" s="10">
        <f t="shared" si="2"/>
        <v>0</v>
      </c>
      <c r="M36" s="11"/>
      <c r="N36" s="11"/>
      <c r="O36" s="11"/>
      <c r="P36" s="11"/>
      <c r="Q36" s="11"/>
      <c r="R36" s="11"/>
      <c r="S36" s="11"/>
      <c r="T36" s="11"/>
      <c r="U36" s="11"/>
      <c r="V36" s="5">
        <v>20200511</v>
      </c>
      <c r="W36" s="5">
        <v>14</v>
      </c>
      <c r="X36" s="5" t="s">
        <v>20</v>
      </c>
      <c r="Y36" s="5" t="str">
        <f t="shared" si="5"/>
        <v>하선동</v>
      </c>
      <c r="Z36" s="5" t="s">
        <v>59</v>
      </c>
      <c r="AA36" s="13"/>
    </row>
    <row r="37" spans="1:27" s="14" customFormat="1" ht="19.149999999999999" customHeight="1" x14ac:dyDescent="0.3">
      <c r="A37" s="5">
        <v>33</v>
      </c>
      <c r="B37" s="6" t="str">
        <f t="shared" si="3"/>
        <v>5</v>
      </c>
      <c r="C37" s="6" t="str">
        <f t="shared" si="4"/>
        <v>11</v>
      </c>
      <c r="D37" s="5" t="s">
        <v>18</v>
      </c>
      <c r="E37" s="5" t="s">
        <v>15</v>
      </c>
      <c r="F37" s="5" t="s">
        <v>42</v>
      </c>
      <c r="G37" s="5" t="s">
        <v>46</v>
      </c>
      <c r="H37" s="5" t="s">
        <v>52</v>
      </c>
      <c r="I37" s="8">
        <f t="shared" si="0"/>
        <v>13000</v>
      </c>
      <c r="J37" s="9">
        <v>13000</v>
      </c>
      <c r="K37" s="8">
        <f t="shared" si="6"/>
        <v>0</v>
      </c>
      <c r="L37" s="10">
        <f t="shared" si="2"/>
        <v>0</v>
      </c>
      <c r="M37" s="11"/>
      <c r="N37" s="11"/>
      <c r="O37" s="11"/>
      <c r="P37" s="11"/>
      <c r="Q37" s="11"/>
      <c r="R37" s="11"/>
      <c r="S37" s="11"/>
      <c r="T37" s="11"/>
      <c r="U37" s="11"/>
      <c r="V37" s="5">
        <v>20200511</v>
      </c>
      <c r="W37" s="5">
        <v>12</v>
      </c>
      <c r="X37" s="5" t="s">
        <v>20</v>
      </c>
      <c r="Y37" s="5" t="str">
        <f t="shared" si="5"/>
        <v>하선동</v>
      </c>
      <c r="Z37" s="5" t="s">
        <v>59</v>
      </c>
      <c r="AA37" s="13"/>
    </row>
    <row r="38" spans="1:27" s="14" customFormat="1" ht="19.149999999999999" customHeight="1" x14ac:dyDescent="0.3">
      <c r="A38" s="12">
        <v>34</v>
      </c>
      <c r="B38" s="6" t="str">
        <f t="shared" si="3"/>
        <v>5</v>
      </c>
      <c r="C38" s="6" t="str">
        <f t="shared" si="4"/>
        <v>11</v>
      </c>
      <c r="D38" s="5" t="s">
        <v>17</v>
      </c>
      <c r="E38" s="5" t="s">
        <v>45</v>
      </c>
      <c r="F38" s="5" t="s">
        <v>57</v>
      </c>
      <c r="G38" s="5" t="s">
        <v>28</v>
      </c>
      <c r="H38" s="5" t="s">
        <v>9</v>
      </c>
      <c r="I38" s="8">
        <f t="shared" si="0"/>
        <v>2000</v>
      </c>
      <c r="J38" s="9">
        <v>2000</v>
      </c>
      <c r="K38" s="8">
        <f t="shared" si="6"/>
        <v>0</v>
      </c>
      <c r="L38" s="10">
        <f t="shared" si="2"/>
        <v>0</v>
      </c>
      <c r="M38" s="11"/>
      <c r="N38" s="11"/>
      <c r="O38" s="11"/>
      <c r="P38" s="11"/>
      <c r="Q38" s="11"/>
      <c r="R38" s="11"/>
      <c r="S38" s="11"/>
      <c r="T38" s="11"/>
      <c r="U38" s="11"/>
      <c r="V38" s="5">
        <v>20200511</v>
      </c>
      <c r="W38" s="5">
        <v>3</v>
      </c>
      <c r="X38" s="5" t="s">
        <v>20</v>
      </c>
      <c r="Y38" s="5" t="str">
        <f t="shared" si="5"/>
        <v>하선동</v>
      </c>
      <c r="Z38" s="5" t="s">
        <v>59</v>
      </c>
      <c r="AA38" s="13"/>
    </row>
    <row r="39" spans="1:27" s="14" customFormat="1" ht="19.149999999999999" customHeight="1" x14ac:dyDescent="0.3">
      <c r="A39" s="5">
        <v>35</v>
      </c>
      <c r="B39" s="6" t="str">
        <f t="shared" si="3"/>
        <v>5</v>
      </c>
      <c r="C39" s="6" t="str">
        <f t="shared" si="4"/>
        <v>11</v>
      </c>
      <c r="D39" s="5"/>
      <c r="E39" s="7"/>
      <c r="F39" s="5"/>
      <c r="G39" s="5"/>
      <c r="H39" s="5"/>
      <c r="I39" s="8">
        <f t="shared" si="0"/>
        <v>0</v>
      </c>
      <c r="J39" s="9"/>
      <c r="K39" s="8">
        <f t="shared" si="6"/>
        <v>0</v>
      </c>
      <c r="L39" s="10" t="e">
        <f t="shared" si="2"/>
        <v>#DIV/0!</v>
      </c>
      <c r="M39" s="11"/>
      <c r="N39" s="11"/>
      <c r="O39" s="11"/>
      <c r="P39" s="11"/>
      <c r="Q39" s="11"/>
      <c r="R39" s="11"/>
      <c r="S39" s="11"/>
      <c r="T39" s="11"/>
      <c r="U39" s="11"/>
      <c r="V39" s="5"/>
      <c r="W39" s="5"/>
      <c r="X39" s="5"/>
      <c r="Y39" s="5" t="str">
        <f t="shared" si="5"/>
        <v/>
      </c>
      <c r="Z39" s="5"/>
      <c r="AA39" s="13"/>
    </row>
    <row r="40" spans="1:27" s="14" customFormat="1" ht="19.149999999999999" customHeight="1" x14ac:dyDescent="0.3">
      <c r="A40" s="5">
        <v>36</v>
      </c>
      <c r="B40" s="6" t="str">
        <f t="shared" si="3"/>
        <v>5</v>
      </c>
      <c r="C40" s="6" t="str">
        <f t="shared" si="4"/>
        <v>11</v>
      </c>
      <c r="D40" s="5"/>
      <c r="E40" s="5"/>
      <c r="F40" s="5"/>
      <c r="G40" s="5"/>
      <c r="H40" s="5"/>
      <c r="I40" s="8">
        <f t="shared" si="0"/>
        <v>0</v>
      </c>
      <c r="J40" s="9"/>
      <c r="K40" s="8">
        <f t="shared" si="6"/>
        <v>0</v>
      </c>
      <c r="L40" s="10" t="e">
        <f t="shared" si="2"/>
        <v>#DIV/0!</v>
      </c>
      <c r="M40" s="11"/>
      <c r="N40" s="11"/>
      <c r="O40" s="11"/>
      <c r="P40" s="11"/>
      <c r="Q40" s="11"/>
      <c r="R40" s="11"/>
      <c r="S40" s="11"/>
      <c r="T40" s="11"/>
      <c r="U40" s="11"/>
      <c r="V40" s="5"/>
      <c r="W40" s="5"/>
      <c r="X40" s="5"/>
      <c r="Y40" s="5" t="str">
        <f t="shared" si="5"/>
        <v/>
      </c>
      <c r="Z40" s="5"/>
      <c r="AA40" s="13"/>
    </row>
    <row r="41" spans="1:27" s="14" customFormat="1" ht="19.149999999999999" customHeight="1" x14ac:dyDescent="0.3">
      <c r="A41" s="5">
        <v>37</v>
      </c>
      <c r="B41" s="6" t="str">
        <f t="shared" si="3"/>
        <v>5</v>
      </c>
      <c r="C41" s="6" t="str">
        <f t="shared" si="4"/>
        <v>11</v>
      </c>
      <c r="D41" s="5"/>
      <c r="E41" s="5"/>
      <c r="F41" s="5"/>
      <c r="G41" s="5"/>
      <c r="H41" s="5"/>
      <c r="I41" s="8">
        <f t="shared" si="0"/>
        <v>0</v>
      </c>
      <c r="J41" s="9"/>
      <c r="K41" s="8">
        <f t="shared" si="6"/>
        <v>0</v>
      </c>
      <c r="L41" s="10" t="e">
        <f t="shared" si="2"/>
        <v>#DIV/0!</v>
      </c>
      <c r="M41" s="11"/>
      <c r="N41" s="11"/>
      <c r="O41" s="11"/>
      <c r="P41" s="11"/>
      <c r="Q41" s="11"/>
      <c r="R41" s="11"/>
      <c r="S41" s="11"/>
      <c r="T41" s="11"/>
      <c r="U41" s="11"/>
      <c r="V41" s="5"/>
      <c r="W41" s="5"/>
      <c r="X41" s="5"/>
      <c r="Y41" s="5" t="str">
        <f t="shared" si="5"/>
        <v/>
      </c>
      <c r="Z41" s="5"/>
      <c r="AA41" s="13"/>
    </row>
    <row r="42" spans="1:27" s="14" customFormat="1" ht="19.149999999999999" customHeight="1" x14ac:dyDescent="0.3">
      <c r="A42" s="12">
        <v>38</v>
      </c>
      <c r="B42" s="6" t="str">
        <f t="shared" si="3"/>
        <v>5</v>
      </c>
      <c r="C42" s="6" t="str">
        <f t="shared" si="4"/>
        <v>11</v>
      </c>
      <c r="D42" s="5"/>
      <c r="E42" s="5"/>
      <c r="F42" s="5"/>
      <c r="G42" s="5"/>
      <c r="H42" s="5"/>
      <c r="I42" s="8">
        <f t="shared" si="0"/>
        <v>0</v>
      </c>
      <c r="J42" s="9"/>
      <c r="K42" s="8">
        <f t="shared" si="6"/>
        <v>0</v>
      </c>
      <c r="L42" s="10" t="e">
        <f t="shared" si="2"/>
        <v>#DIV/0!</v>
      </c>
      <c r="M42" s="11"/>
      <c r="N42" s="11"/>
      <c r="O42" s="11"/>
      <c r="P42" s="11"/>
      <c r="Q42" s="11"/>
      <c r="R42" s="11"/>
      <c r="S42" s="11"/>
      <c r="T42" s="11"/>
      <c r="U42" s="11"/>
      <c r="V42" s="5"/>
      <c r="W42" s="5"/>
      <c r="X42" s="5"/>
      <c r="Y42" s="5" t="str">
        <f t="shared" si="5"/>
        <v/>
      </c>
      <c r="Z42" s="5"/>
      <c r="AA42" s="13"/>
    </row>
    <row r="43" spans="1:27" s="14" customFormat="1" ht="19.149999999999999" customHeight="1" x14ac:dyDescent="0.3">
      <c r="A43" s="5">
        <v>39</v>
      </c>
      <c r="B43" s="6" t="str">
        <f t="shared" si="3"/>
        <v>5</v>
      </c>
      <c r="C43" s="6" t="str">
        <f t="shared" si="4"/>
        <v>11</v>
      </c>
      <c r="D43" s="5"/>
      <c r="E43" s="5"/>
      <c r="F43" s="5"/>
      <c r="G43" s="5"/>
      <c r="H43" s="5"/>
      <c r="I43" s="8">
        <f t="shared" si="0"/>
        <v>0</v>
      </c>
      <c r="J43" s="9"/>
      <c r="K43" s="8">
        <f t="shared" si="6"/>
        <v>0</v>
      </c>
      <c r="L43" s="10" t="e">
        <f t="shared" si="2"/>
        <v>#DIV/0!</v>
      </c>
      <c r="M43" s="11"/>
      <c r="N43" s="11"/>
      <c r="O43" s="11"/>
      <c r="P43" s="11"/>
      <c r="Q43" s="11"/>
      <c r="R43" s="11"/>
      <c r="S43" s="11"/>
      <c r="T43" s="11"/>
      <c r="U43" s="11"/>
      <c r="V43" s="5"/>
      <c r="W43" s="5"/>
      <c r="X43" s="5"/>
      <c r="Y43" s="5" t="str">
        <f t="shared" si="5"/>
        <v/>
      </c>
      <c r="Z43" s="5"/>
      <c r="AA43" s="13"/>
    </row>
    <row r="44" spans="1:27" s="14" customFormat="1" ht="19.149999999999999" customHeight="1" x14ac:dyDescent="0.3">
      <c r="A44" s="5">
        <v>40</v>
      </c>
      <c r="B44" s="6" t="str">
        <f t="shared" si="3"/>
        <v>5</v>
      </c>
      <c r="C44" s="6" t="str">
        <f t="shared" si="4"/>
        <v>11</v>
      </c>
      <c r="D44" s="5"/>
      <c r="E44" s="5"/>
      <c r="F44" s="5"/>
      <c r="G44" s="5"/>
      <c r="H44" s="5"/>
      <c r="I44" s="8">
        <f t="shared" si="0"/>
        <v>0</v>
      </c>
      <c r="J44" s="9"/>
      <c r="K44" s="8">
        <f t="shared" si="6"/>
        <v>0</v>
      </c>
      <c r="L44" s="10" t="e">
        <f t="shared" si="2"/>
        <v>#DIV/0!</v>
      </c>
      <c r="M44" s="11"/>
      <c r="N44" s="11"/>
      <c r="O44" s="11"/>
      <c r="P44" s="11"/>
      <c r="Q44" s="11"/>
      <c r="R44" s="11"/>
      <c r="S44" s="11"/>
      <c r="T44" s="11"/>
      <c r="U44" s="11"/>
      <c r="V44" s="5"/>
      <c r="W44" s="5"/>
      <c r="X44" s="5"/>
      <c r="Y44" s="5" t="str">
        <f t="shared" si="5"/>
        <v/>
      </c>
      <c r="Z44" s="5"/>
      <c r="AA44" s="13"/>
    </row>
    <row r="45" spans="1:27" s="14" customFormat="1" ht="19.149999999999999" customHeight="1" x14ac:dyDescent="0.3">
      <c r="A45" s="5">
        <v>41</v>
      </c>
      <c r="B45" s="6" t="str">
        <f t="shared" si="3"/>
        <v>5</v>
      </c>
      <c r="C45" s="6" t="str">
        <f t="shared" si="4"/>
        <v>11</v>
      </c>
      <c r="D45" s="5"/>
      <c r="E45" s="5"/>
      <c r="F45" s="5"/>
      <c r="G45" s="5"/>
      <c r="H45" s="5"/>
      <c r="I45" s="8">
        <f t="shared" si="0"/>
        <v>0</v>
      </c>
      <c r="J45" s="9"/>
      <c r="K45" s="8">
        <f t="shared" si="6"/>
        <v>0</v>
      </c>
      <c r="L45" s="10" t="e">
        <f t="shared" si="2"/>
        <v>#DIV/0!</v>
      </c>
      <c r="M45" s="11"/>
      <c r="N45" s="11"/>
      <c r="O45" s="11"/>
      <c r="P45" s="11"/>
      <c r="Q45" s="11"/>
      <c r="R45" s="11"/>
      <c r="S45" s="11"/>
      <c r="T45" s="11"/>
      <c r="U45" s="11"/>
      <c r="V45" s="5"/>
      <c r="W45" s="5"/>
      <c r="X45" s="5"/>
      <c r="Y45" s="5" t="str">
        <f t="shared" si="5"/>
        <v/>
      </c>
      <c r="Z45" s="5"/>
      <c r="AA45" s="13"/>
    </row>
    <row r="46" spans="1:27" s="14" customFormat="1" ht="19.149999999999999" customHeight="1" x14ac:dyDescent="0.3">
      <c r="A46" s="12">
        <v>42</v>
      </c>
      <c r="B46" s="6" t="str">
        <f t="shared" si="3"/>
        <v>5</v>
      </c>
      <c r="C46" s="6" t="str">
        <f t="shared" si="4"/>
        <v>11</v>
      </c>
      <c r="D46" s="5"/>
      <c r="E46" s="5"/>
      <c r="F46" s="5"/>
      <c r="G46" s="5"/>
      <c r="H46" s="5"/>
      <c r="I46" s="8">
        <f t="shared" si="0"/>
        <v>0</v>
      </c>
      <c r="J46" s="9"/>
      <c r="K46" s="8">
        <f t="shared" si="6"/>
        <v>0</v>
      </c>
      <c r="L46" s="10" t="e">
        <f t="shared" si="2"/>
        <v>#DIV/0!</v>
      </c>
      <c r="M46" s="11"/>
      <c r="N46" s="11"/>
      <c r="O46" s="11"/>
      <c r="P46" s="11"/>
      <c r="Q46" s="11"/>
      <c r="R46" s="11"/>
      <c r="S46" s="11"/>
      <c r="T46" s="11"/>
      <c r="U46" s="11"/>
      <c r="V46" s="5"/>
      <c r="W46" s="5"/>
      <c r="X46" s="5"/>
      <c r="Y46" s="5" t="str">
        <f t="shared" si="5"/>
        <v/>
      </c>
      <c r="Z46" s="5"/>
      <c r="AA46" s="13"/>
    </row>
    <row r="47" spans="1:27" s="14" customFormat="1" ht="19.149999999999999" customHeight="1" x14ac:dyDescent="0.3">
      <c r="A47" s="5">
        <v>43</v>
      </c>
      <c r="B47" s="6" t="str">
        <f t="shared" si="3"/>
        <v>5</v>
      </c>
      <c r="C47" s="6" t="str">
        <f t="shared" si="4"/>
        <v>11</v>
      </c>
      <c r="D47" s="5"/>
      <c r="E47" s="5"/>
      <c r="F47" s="5"/>
      <c r="G47" s="5"/>
      <c r="H47" s="5"/>
      <c r="I47" s="8">
        <f t="shared" si="0"/>
        <v>0</v>
      </c>
      <c r="J47" s="9"/>
      <c r="K47" s="8">
        <f t="shared" si="6"/>
        <v>0</v>
      </c>
      <c r="L47" s="10" t="e">
        <f t="shared" si="2"/>
        <v>#DIV/0!</v>
      </c>
      <c r="M47" s="11"/>
      <c r="N47" s="11"/>
      <c r="O47" s="11"/>
      <c r="P47" s="11"/>
      <c r="Q47" s="11"/>
      <c r="R47" s="11"/>
      <c r="S47" s="11"/>
      <c r="T47" s="11"/>
      <c r="U47" s="11"/>
      <c r="V47" s="5"/>
      <c r="W47" s="5"/>
      <c r="X47" s="5"/>
      <c r="Y47" s="5" t="str">
        <f t="shared" si="5"/>
        <v/>
      </c>
      <c r="Z47" s="5"/>
      <c r="AA47" s="13"/>
    </row>
    <row r="48" spans="1:27" s="14" customFormat="1" ht="19.149999999999999" customHeight="1" x14ac:dyDescent="0.3">
      <c r="A48" s="5">
        <v>44</v>
      </c>
      <c r="B48" s="6" t="str">
        <f t="shared" si="3"/>
        <v>5</v>
      </c>
      <c r="C48" s="6" t="str">
        <f t="shared" si="4"/>
        <v>11</v>
      </c>
      <c r="D48" s="5"/>
      <c r="E48" s="5"/>
      <c r="F48" s="5"/>
      <c r="G48" s="5"/>
      <c r="H48" s="5"/>
      <c r="I48" s="8">
        <f t="shared" si="0"/>
        <v>0</v>
      </c>
      <c r="J48" s="9"/>
      <c r="K48" s="8">
        <f t="shared" si="6"/>
        <v>0</v>
      </c>
      <c r="L48" s="10" t="e">
        <f t="shared" si="2"/>
        <v>#DIV/0!</v>
      </c>
      <c r="M48" s="11"/>
      <c r="N48" s="11"/>
      <c r="O48" s="11"/>
      <c r="P48" s="11"/>
      <c r="Q48" s="11"/>
      <c r="R48" s="11"/>
      <c r="S48" s="11"/>
      <c r="T48" s="11"/>
      <c r="U48" s="11"/>
      <c r="V48" s="5"/>
      <c r="W48" s="5"/>
      <c r="X48" s="5"/>
      <c r="Y48" s="5" t="str">
        <f t="shared" si="5"/>
        <v/>
      </c>
      <c r="Z48" s="5"/>
      <c r="AA48" s="13"/>
    </row>
    <row r="49" spans="1:27" s="14" customFormat="1" ht="19.149999999999999" customHeight="1" x14ac:dyDescent="0.3">
      <c r="A49" s="5">
        <v>45</v>
      </c>
      <c r="B49" s="6" t="str">
        <f t="shared" si="3"/>
        <v>5</v>
      </c>
      <c r="C49" s="6" t="str">
        <f t="shared" si="4"/>
        <v>11</v>
      </c>
      <c r="D49" s="5"/>
      <c r="E49" s="5"/>
      <c r="F49" s="5"/>
      <c r="G49" s="5"/>
      <c r="H49" s="5"/>
      <c r="I49" s="8">
        <f t="shared" si="0"/>
        <v>0</v>
      </c>
      <c r="J49" s="9"/>
      <c r="K49" s="8">
        <f t="shared" si="6"/>
        <v>0</v>
      </c>
      <c r="L49" s="10" t="e">
        <f t="shared" si="2"/>
        <v>#DIV/0!</v>
      </c>
      <c r="M49" s="11"/>
      <c r="N49" s="11"/>
      <c r="O49" s="11"/>
      <c r="P49" s="11"/>
      <c r="Q49" s="11"/>
      <c r="R49" s="11"/>
      <c r="S49" s="11"/>
      <c r="T49" s="11"/>
      <c r="U49" s="11"/>
      <c r="V49" s="5"/>
      <c r="W49" s="5"/>
      <c r="X49" s="5"/>
      <c r="Y49" s="5" t="str">
        <f t="shared" si="5"/>
        <v/>
      </c>
      <c r="Z49" s="5"/>
      <c r="AA49" s="13"/>
    </row>
    <row r="50" spans="1:27" s="14" customFormat="1" ht="19.149999999999999" customHeight="1" x14ac:dyDescent="0.3">
      <c r="A50" s="12">
        <v>46</v>
      </c>
      <c r="B50" s="6" t="str">
        <f t="shared" si="3"/>
        <v>5</v>
      </c>
      <c r="C50" s="6" t="str">
        <f t="shared" si="4"/>
        <v>11</v>
      </c>
      <c r="D50" s="5"/>
      <c r="E50" s="5"/>
      <c r="F50" s="5"/>
      <c r="G50" s="5"/>
      <c r="H50" s="5"/>
      <c r="I50" s="8">
        <f t="shared" si="0"/>
        <v>0</v>
      </c>
      <c r="J50" s="9"/>
      <c r="K50" s="8">
        <f t="shared" si="6"/>
        <v>0</v>
      </c>
      <c r="L50" s="10" t="e">
        <f t="shared" si="2"/>
        <v>#DIV/0!</v>
      </c>
      <c r="M50" s="11"/>
      <c r="N50" s="11"/>
      <c r="O50" s="11"/>
      <c r="P50" s="11"/>
      <c r="Q50" s="11"/>
      <c r="R50" s="11"/>
      <c r="S50" s="11"/>
      <c r="T50" s="11"/>
      <c r="U50" s="11"/>
      <c r="V50" s="5"/>
      <c r="W50" s="5"/>
      <c r="X50" s="5"/>
      <c r="Y50" s="5" t="str">
        <f t="shared" si="5"/>
        <v/>
      </c>
      <c r="Z50" s="5"/>
      <c r="AA50" s="13"/>
    </row>
    <row r="51" spans="1:27" s="14" customFormat="1" ht="19.149999999999999" customHeight="1" x14ac:dyDescent="0.3">
      <c r="A51" s="5">
        <v>47</v>
      </c>
      <c r="B51" s="6" t="str">
        <f t="shared" si="3"/>
        <v>5</v>
      </c>
      <c r="C51" s="6" t="str">
        <f t="shared" si="4"/>
        <v>11</v>
      </c>
      <c r="D51" s="5"/>
      <c r="E51" s="5"/>
      <c r="F51" s="5"/>
      <c r="G51" s="5"/>
      <c r="H51" s="5"/>
      <c r="I51" s="8">
        <f t="shared" si="0"/>
        <v>0</v>
      </c>
      <c r="J51" s="9"/>
      <c r="K51" s="8">
        <f t="shared" si="6"/>
        <v>0</v>
      </c>
      <c r="L51" s="10" t="e">
        <f t="shared" si="2"/>
        <v>#DIV/0!</v>
      </c>
      <c r="M51" s="11"/>
      <c r="N51" s="11"/>
      <c r="O51" s="11"/>
      <c r="P51" s="11"/>
      <c r="Q51" s="11"/>
      <c r="R51" s="11"/>
      <c r="S51" s="11"/>
      <c r="T51" s="11"/>
      <c r="U51" s="11"/>
      <c r="V51" s="5"/>
      <c r="W51" s="5"/>
      <c r="X51" s="5"/>
      <c r="Y51" s="5" t="str">
        <f t="shared" si="5"/>
        <v/>
      </c>
      <c r="Z51" s="5"/>
      <c r="AA51" s="19"/>
    </row>
    <row r="52" spans="1:27" s="22" customFormat="1" x14ac:dyDescent="0.3">
      <c r="A52" s="39"/>
      <c r="B52" s="40"/>
      <c r="C52" s="40"/>
      <c r="D52" s="40"/>
      <c r="E52" s="40"/>
      <c r="F52" s="40"/>
      <c r="G52" s="40"/>
      <c r="H52" s="40"/>
      <c r="I52" s="41">
        <f>SUM(I7:I51)</f>
        <v>75475</v>
      </c>
      <c r="J52" s="41">
        <f t="shared" ref="J52:K52" si="7">SUM(J7:J51)</f>
        <v>73014</v>
      </c>
      <c r="K52" s="41">
        <f t="shared" si="7"/>
        <v>2461</v>
      </c>
      <c r="L52" s="42"/>
      <c r="M52" s="20"/>
      <c r="N52" s="20"/>
      <c r="O52" s="20"/>
      <c r="P52" s="20"/>
      <c r="Q52" s="20"/>
      <c r="R52" s="20"/>
      <c r="S52" s="20"/>
      <c r="T52" s="20"/>
      <c r="U52" s="21"/>
      <c r="V52" s="43"/>
      <c r="W52" s="44"/>
      <c r="X52" s="44"/>
      <c r="Y52" s="44"/>
      <c r="Z52" s="44"/>
      <c r="AA52" s="44"/>
    </row>
    <row r="53" spans="1:27" s="22" customFormat="1" x14ac:dyDescent="0.3">
      <c r="A53" s="39"/>
      <c r="B53" s="40"/>
      <c r="C53" s="40"/>
      <c r="D53" s="40"/>
      <c r="E53" s="40"/>
      <c r="F53" s="40"/>
      <c r="G53" s="40"/>
      <c r="H53" s="40"/>
      <c r="I53" s="41"/>
      <c r="J53" s="41"/>
      <c r="K53" s="41"/>
      <c r="L53" s="42"/>
      <c r="M53" s="23"/>
      <c r="N53" s="23"/>
      <c r="O53" s="23"/>
      <c r="P53" s="23"/>
      <c r="Q53" s="23"/>
      <c r="R53" s="23"/>
      <c r="S53" s="23"/>
      <c r="T53" s="23"/>
      <c r="U53" s="24"/>
      <c r="V53" s="44"/>
      <c r="W53" s="44"/>
      <c r="X53" s="44"/>
      <c r="Y53" s="44"/>
      <c r="Z53" s="44"/>
      <c r="AA53" s="44"/>
    </row>
    <row r="54" spans="1:27" x14ac:dyDescent="0.3">
      <c r="Z54" s="5" t="s">
        <v>11</v>
      </c>
    </row>
    <row r="56" spans="1:27" x14ac:dyDescent="0.3">
      <c r="H56" s="5" t="s">
        <v>9</v>
      </c>
    </row>
  </sheetData>
  <mergeCells count="26">
    <mergeCell ref="A4:AA4"/>
    <mergeCell ref="A1:D3"/>
    <mergeCell ref="K5:K6"/>
    <mergeCell ref="E1:AA3"/>
    <mergeCell ref="A5:A6"/>
    <mergeCell ref="B5:B6"/>
    <mergeCell ref="C5:C6"/>
    <mergeCell ref="D5:D6"/>
    <mergeCell ref="E5:E6"/>
    <mergeCell ref="F5:F6"/>
    <mergeCell ref="G5:G6"/>
    <mergeCell ref="H5:H6"/>
    <mergeCell ref="I5:I6"/>
    <mergeCell ref="J5:J6"/>
    <mergeCell ref="V52:AA53"/>
    <mergeCell ref="L5:L6"/>
    <mergeCell ref="M5:U5"/>
    <mergeCell ref="V5:X5"/>
    <mergeCell ref="Y5:Y6"/>
    <mergeCell ref="Z5:Z6"/>
    <mergeCell ref="AA5:AA6"/>
    <mergeCell ref="A52:H53"/>
    <mergeCell ref="I52:I53"/>
    <mergeCell ref="J52:J53"/>
    <mergeCell ref="K52:K53"/>
    <mergeCell ref="L52:L53"/>
  </mergeCells>
  <phoneticPr fontId="3" type="noConversion"/>
  <conditionalFormatting sqref="A7:AA51">
    <cfRule type="expression" dxfId="11" priority="1">
      <formula>$L7&gt;0.15</formula>
    </cfRule>
    <cfRule type="expression" dxfId="10" priority="2">
      <formula>AND($L7&gt;0.08,$L7&lt;0.15)</formula>
    </cfRule>
  </conditionalFormatting>
  <dataValidations count="2">
    <dataValidation type="whole" allowBlank="1" showInputMessage="1" showErrorMessage="1" errorTitle="입력값이 올바르지 않습니다." error="숫자만 쓰세요!" sqref="M7:U51" xr:uid="{B95CF9B0-E323-40E5-8A7B-4BAAB59DA2EA}">
      <formula1>0</formula1>
      <formula2>20000</formula2>
    </dataValidation>
    <dataValidation allowBlank="1" showInputMessage="1" showErrorMessage="1" prompt="수식 계산_x000a_수치 입력 금지" sqref="K7:K51" xr:uid="{E84B0856-E255-4E9B-B75E-08D2BFF3F235}"/>
  </dataValidations>
  <pageMargins left="0.7" right="0.7" top="0.75" bottom="0.75" header="0.3" footer="0.3"/>
  <pageSetup paperSize="9" scale="50" orientation="landscape" r:id="rId1"/>
  <ignoredErrors>
    <ignoredError sqref="Y7:Y51 D7:J38 M7:M51 D39:H51 I52:K52 J53:K53" unlockedFormula="1"/>
    <ignoredError sqref="K7:L38" formulaRange="1" unlockedFormula="1"/>
    <ignoredError sqref="I39:J51 I53" evalError="1" unlockedFormula="1"/>
    <ignoredError sqref="K39:L51" evalError="1" formulaRange="1" unlockedFormula="1"/>
    <ignoredError sqref="L52 L53" evalError="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17DF5-C86F-4E61-8ADF-7760F9B44390}">
  <dimension ref="A1:AA53"/>
  <sheetViews>
    <sheetView tabSelected="1" zoomScale="70" zoomScaleNormal="70" workbookViewId="0">
      <pane ySplit="6" topLeftCell="A7" activePane="bottomLeft" state="frozen"/>
      <selection pane="bottomLeft" activeCell="F13" sqref="F13"/>
    </sheetView>
  </sheetViews>
  <sheetFormatPr defaultRowHeight="16.5" x14ac:dyDescent="0.3"/>
  <cols>
    <col min="1" max="1" width="6.75" style="25" customWidth="1"/>
    <col min="2" max="2" width="6.25" style="25" customWidth="1"/>
    <col min="3" max="3" width="6.75" style="25" customWidth="1"/>
    <col min="4" max="4" width="8.125" style="25" customWidth="1"/>
    <col min="5" max="5" width="19" style="25" customWidth="1"/>
    <col min="6" max="6" width="22.75" style="25" customWidth="1"/>
    <col min="7" max="8" width="7.875" style="25" customWidth="1"/>
    <col min="9" max="9" width="6.625" style="25" customWidth="1"/>
    <col min="10" max="10" width="7.5" style="25" bestFit="1" customWidth="1"/>
    <col min="11" max="11" width="6.625" style="25" customWidth="1"/>
    <col min="12" max="12" width="7.875" style="26" customWidth="1"/>
    <col min="13" max="21" width="5.875" style="25" customWidth="1"/>
    <col min="22" max="22" width="9.875" style="25" customWidth="1"/>
    <col min="23" max="24" width="5.375" style="25" customWidth="1"/>
    <col min="25" max="25" width="9" style="25" customWidth="1"/>
    <col min="26" max="26" width="10.25" style="25" customWidth="1"/>
    <col min="27" max="27" width="33.75" style="25" bestFit="1" customWidth="1"/>
    <col min="28" max="16384" width="9" style="25"/>
  </cols>
  <sheetData>
    <row r="1" spans="1:27" s="3" customFormat="1" ht="13.5" customHeight="1" x14ac:dyDescent="0.3">
      <c r="A1" s="53" t="s">
        <v>133</v>
      </c>
      <c r="B1" s="54"/>
      <c r="C1" s="54"/>
      <c r="D1" s="54"/>
      <c r="E1" s="61" t="s">
        <v>113</v>
      </c>
      <c r="F1" s="61"/>
      <c r="G1" s="61"/>
      <c r="H1" s="61"/>
      <c r="I1" s="61"/>
      <c r="J1" s="61"/>
      <c r="K1" s="61"/>
      <c r="L1" s="61"/>
      <c r="M1" s="61"/>
      <c r="N1" s="61"/>
      <c r="O1" s="61"/>
      <c r="P1" s="61"/>
      <c r="Q1" s="61"/>
      <c r="R1" s="61"/>
      <c r="S1" s="61"/>
      <c r="T1" s="61"/>
      <c r="U1" s="61"/>
      <c r="V1" s="61"/>
      <c r="W1" s="61"/>
      <c r="X1" s="61"/>
      <c r="Y1" s="61"/>
      <c r="Z1" s="61"/>
      <c r="AA1" s="62"/>
    </row>
    <row r="2" spans="1:27" s="3" customFormat="1" ht="13.5" customHeight="1" x14ac:dyDescent="0.3">
      <c r="A2" s="55"/>
      <c r="B2" s="56"/>
      <c r="C2" s="56"/>
      <c r="D2" s="56"/>
      <c r="E2" s="63"/>
      <c r="F2" s="63"/>
      <c r="G2" s="63"/>
      <c r="H2" s="63"/>
      <c r="I2" s="63"/>
      <c r="J2" s="63"/>
      <c r="K2" s="63"/>
      <c r="L2" s="63"/>
      <c r="M2" s="63"/>
      <c r="N2" s="63"/>
      <c r="O2" s="63"/>
      <c r="P2" s="63"/>
      <c r="Q2" s="63"/>
      <c r="R2" s="63"/>
      <c r="S2" s="63"/>
      <c r="T2" s="63"/>
      <c r="U2" s="63"/>
      <c r="V2" s="63"/>
      <c r="W2" s="63"/>
      <c r="X2" s="63"/>
      <c r="Y2" s="63"/>
      <c r="Z2" s="63"/>
      <c r="AA2" s="64"/>
    </row>
    <row r="3" spans="1:27" s="3" customFormat="1" ht="13.5" customHeight="1" x14ac:dyDescent="0.3">
      <c r="A3" s="57"/>
      <c r="B3" s="58"/>
      <c r="C3" s="58"/>
      <c r="D3" s="58"/>
      <c r="E3" s="65"/>
      <c r="F3" s="65"/>
      <c r="G3" s="65"/>
      <c r="H3" s="65"/>
      <c r="I3" s="65"/>
      <c r="J3" s="65"/>
      <c r="K3" s="65"/>
      <c r="L3" s="65"/>
      <c r="M3" s="65"/>
      <c r="N3" s="65"/>
      <c r="O3" s="65"/>
      <c r="P3" s="65"/>
      <c r="Q3" s="65"/>
      <c r="R3" s="65"/>
      <c r="S3" s="65"/>
      <c r="T3" s="65"/>
      <c r="U3" s="65"/>
      <c r="V3" s="65"/>
      <c r="W3" s="65"/>
      <c r="X3" s="65"/>
      <c r="Y3" s="65"/>
      <c r="Z3" s="65"/>
      <c r="AA3" s="66"/>
    </row>
    <row r="4" spans="1:27" s="3" customFormat="1" ht="17.25" customHeight="1" thickBot="1" x14ac:dyDescent="0.35">
      <c r="A4" s="50" t="s">
        <v>0</v>
      </c>
      <c r="B4" s="51"/>
      <c r="C4" s="51"/>
      <c r="D4" s="51"/>
      <c r="E4" s="51"/>
      <c r="F4" s="51"/>
      <c r="G4" s="51"/>
      <c r="H4" s="51"/>
      <c r="I4" s="51"/>
      <c r="J4" s="51"/>
      <c r="K4" s="51"/>
      <c r="L4" s="51"/>
      <c r="M4" s="51"/>
      <c r="N4" s="51"/>
      <c r="O4" s="51"/>
      <c r="P4" s="51"/>
      <c r="Q4" s="51"/>
      <c r="R4" s="51"/>
      <c r="S4" s="51"/>
      <c r="T4" s="51"/>
      <c r="U4" s="51"/>
      <c r="V4" s="51"/>
      <c r="W4" s="51"/>
      <c r="X4" s="51"/>
      <c r="Y4" s="51"/>
      <c r="Z4" s="51"/>
      <c r="AA4" s="52"/>
    </row>
    <row r="5" spans="1:27" s="4" customFormat="1" ht="17.25" thickTop="1" x14ac:dyDescent="0.3">
      <c r="A5" s="59" t="s">
        <v>1</v>
      </c>
      <c r="B5" s="67" t="str">
        <f>MID($A$1,2,1)</f>
        <v>월</v>
      </c>
      <c r="C5" s="67" t="str">
        <f>RIGHT($A$1,1)</f>
        <v>일</v>
      </c>
      <c r="D5" s="59" t="s">
        <v>114</v>
      </c>
      <c r="E5" s="59" t="s">
        <v>115</v>
      </c>
      <c r="F5" s="59" t="s">
        <v>116</v>
      </c>
      <c r="G5" s="59" t="s">
        <v>117</v>
      </c>
      <c r="H5" s="69" t="s">
        <v>2</v>
      </c>
      <c r="I5" s="59" t="s">
        <v>118</v>
      </c>
      <c r="J5" s="59" t="s">
        <v>119</v>
      </c>
      <c r="K5" s="59" t="s">
        <v>120</v>
      </c>
      <c r="L5" s="45" t="s">
        <v>121</v>
      </c>
      <c r="M5" s="47" t="s">
        <v>122</v>
      </c>
      <c r="N5" s="47"/>
      <c r="O5" s="47"/>
      <c r="P5" s="47"/>
      <c r="Q5" s="47"/>
      <c r="R5" s="47"/>
      <c r="S5" s="47"/>
      <c r="T5" s="47"/>
      <c r="U5" s="47"/>
      <c r="V5" s="47" t="s">
        <v>123</v>
      </c>
      <c r="W5" s="47"/>
      <c r="X5" s="47"/>
      <c r="Y5" s="47" t="s">
        <v>124</v>
      </c>
      <c r="Z5" s="47" t="s">
        <v>125</v>
      </c>
      <c r="AA5" s="49" t="s">
        <v>126</v>
      </c>
    </row>
    <row r="6" spans="1:27" s="4" customFormat="1" ht="17.25" thickBot="1" x14ac:dyDescent="0.35">
      <c r="A6" s="60"/>
      <c r="B6" s="68"/>
      <c r="C6" s="68"/>
      <c r="D6" s="60"/>
      <c r="E6" s="60"/>
      <c r="F6" s="60"/>
      <c r="G6" s="60"/>
      <c r="H6" s="60"/>
      <c r="I6" s="60"/>
      <c r="J6" s="60"/>
      <c r="K6" s="60"/>
      <c r="L6" s="46"/>
      <c r="M6" s="1" t="s">
        <v>3</v>
      </c>
      <c r="N6" s="1" t="s">
        <v>4</v>
      </c>
      <c r="O6" s="1" t="s">
        <v>127</v>
      </c>
      <c r="P6" s="1" t="s">
        <v>5</v>
      </c>
      <c r="Q6" s="1" t="s">
        <v>6</v>
      </c>
      <c r="R6" s="2" t="s">
        <v>10</v>
      </c>
      <c r="S6" s="1" t="s">
        <v>7</v>
      </c>
      <c r="T6" s="2" t="s">
        <v>8</v>
      </c>
      <c r="U6" s="1" t="s">
        <v>128</v>
      </c>
      <c r="V6" s="1" t="s">
        <v>129</v>
      </c>
      <c r="W6" s="1" t="s">
        <v>130</v>
      </c>
      <c r="X6" s="1" t="s">
        <v>131</v>
      </c>
      <c r="Y6" s="48"/>
      <c r="Z6" s="48"/>
      <c r="AA6" s="48"/>
    </row>
    <row r="7" spans="1:27" s="14" customFormat="1" ht="19.5" customHeight="1" thickTop="1" x14ac:dyDescent="0.3">
      <c r="A7" s="5">
        <v>1</v>
      </c>
      <c r="B7" s="6" t="str">
        <f>LEFT($A$1,1)</f>
        <v>5</v>
      </c>
      <c r="C7" s="6" t="str">
        <f>MID($A$1,4,2)</f>
        <v>12</v>
      </c>
      <c r="D7" s="7" t="s">
        <v>17</v>
      </c>
      <c r="E7" s="7" t="s">
        <v>33</v>
      </c>
      <c r="F7" s="7" t="s">
        <v>47</v>
      </c>
      <c r="G7" s="5" t="s">
        <v>28</v>
      </c>
      <c r="H7" s="5" t="s">
        <v>38</v>
      </c>
      <c r="I7" s="8">
        <f t="shared" ref="I7:I51" si="0">J7+K7</f>
        <v>1692</v>
      </c>
      <c r="J7" s="9">
        <v>1450</v>
      </c>
      <c r="K7" s="8">
        <f t="shared" ref="K7:K29" si="1">SUM(M7:U7)</f>
        <v>242</v>
      </c>
      <c r="L7" s="10">
        <f t="shared" ref="L7:L51" si="2">K7/I7</f>
        <v>0.1430260047281324</v>
      </c>
      <c r="M7" s="11">
        <v>172</v>
      </c>
      <c r="N7" s="11"/>
      <c r="O7" s="11"/>
      <c r="P7" s="11">
        <v>23</v>
      </c>
      <c r="Q7" s="11">
        <v>6</v>
      </c>
      <c r="R7" s="11">
        <v>36</v>
      </c>
      <c r="S7" s="11">
        <v>5</v>
      </c>
      <c r="T7" s="11"/>
      <c r="U7" s="11"/>
      <c r="V7" s="5">
        <v>20200512</v>
      </c>
      <c r="W7" s="5">
        <v>2</v>
      </c>
      <c r="X7" s="12" t="s">
        <v>20</v>
      </c>
      <c r="Y7" s="5" t="str">
        <f>IF($X7="A","하선동",IF($X7="B","이형준",""))</f>
        <v>하선동</v>
      </c>
      <c r="Z7" s="5" t="s">
        <v>23</v>
      </c>
      <c r="AA7" s="13" t="s">
        <v>67</v>
      </c>
    </row>
    <row r="8" spans="1:27" s="14" customFormat="1" ht="19.5" customHeight="1" x14ac:dyDescent="0.3">
      <c r="A8" s="12">
        <v>2</v>
      </c>
      <c r="B8" s="6" t="str">
        <f t="shared" ref="B8:B51" si="3">LEFT($A$1,1)</f>
        <v>5</v>
      </c>
      <c r="C8" s="6" t="str">
        <f t="shared" ref="C8:C51" si="4">MID($A$1,4,2)</f>
        <v>12</v>
      </c>
      <c r="D8" s="7" t="s">
        <v>17</v>
      </c>
      <c r="E8" s="7" t="s">
        <v>33</v>
      </c>
      <c r="F8" s="7" t="s">
        <v>47</v>
      </c>
      <c r="G8" s="5" t="s">
        <v>28</v>
      </c>
      <c r="H8" s="5" t="s">
        <v>38</v>
      </c>
      <c r="I8" s="8">
        <f t="shared" si="0"/>
        <v>220</v>
      </c>
      <c r="J8" s="9">
        <v>210</v>
      </c>
      <c r="K8" s="8">
        <f t="shared" si="1"/>
        <v>10</v>
      </c>
      <c r="L8" s="10">
        <f t="shared" si="2"/>
        <v>4.5454545454545456E-2</v>
      </c>
      <c r="M8" s="11"/>
      <c r="N8" s="11"/>
      <c r="O8" s="11"/>
      <c r="P8" s="11">
        <v>10</v>
      </c>
      <c r="Q8" s="11"/>
      <c r="R8" s="11"/>
      <c r="S8" s="11"/>
      <c r="T8" s="11"/>
      <c r="U8" s="11"/>
      <c r="V8" s="5">
        <v>20200512</v>
      </c>
      <c r="W8" s="5">
        <v>2</v>
      </c>
      <c r="X8" s="5" t="s">
        <v>20</v>
      </c>
      <c r="Y8" s="5" t="str">
        <f t="shared" ref="Y8:Y51" si="5">IF($X8="A","하선동",IF($X8="B","이형준",""))</f>
        <v>하선동</v>
      </c>
      <c r="Z8" s="5" t="s">
        <v>22</v>
      </c>
      <c r="AA8" s="13"/>
    </row>
    <row r="9" spans="1:27" s="14" customFormat="1" ht="19.5" customHeight="1" x14ac:dyDescent="0.3">
      <c r="A9" s="5">
        <v>3</v>
      </c>
      <c r="B9" s="6" t="str">
        <f t="shared" si="3"/>
        <v>5</v>
      </c>
      <c r="C9" s="6" t="str">
        <f t="shared" si="4"/>
        <v>12</v>
      </c>
      <c r="D9" s="7" t="s">
        <v>65</v>
      </c>
      <c r="E9" s="7" t="s">
        <v>66</v>
      </c>
      <c r="F9" s="7" t="s">
        <v>60</v>
      </c>
      <c r="G9" s="5">
        <v>7301</v>
      </c>
      <c r="H9" s="5" t="s">
        <v>9</v>
      </c>
      <c r="I9" s="8">
        <f t="shared" si="0"/>
        <v>1300</v>
      </c>
      <c r="J9" s="9">
        <v>1300</v>
      </c>
      <c r="K9" s="8">
        <f t="shared" si="1"/>
        <v>0</v>
      </c>
      <c r="L9" s="10">
        <f t="shared" si="2"/>
        <v>0</v>
      </c>
      <c r="M9" s="11"/>
      <c r="N9" s="11"/>
      <c r="O9" s="11"/>
      <c r="P9" s="11"/>
      <c r="Q9" s="11"/>
      <c r="R9" s="11"/>
      <c r="S9" s="11"/>
      <c r="T9" s="11"/>
      <c r="U9" s="11"/>
      <c r="V9" s="5">
        <v>20200512</v>
      </c>
      <c r="W9" s="12">
        <v>13</v>
      </c>
      <c r="X9" s="5" t="s">
        <v>20</v>
      </c>
      <c r="Y9" s="5" t="str">
        <f t="shared" si="5"/>
        <v>하선동</v>
      </c>
      <c r="Z9" s="5" t="s">
        <v>22</v>
      </c>
      <c r="AA9" s="13"/>
    </row>
    <row r="10" spans="1:27" s="14" customFormat="1" ht="19.5" customHeight="1" x14ac:dyDescent="0.3">
      <c r="A10" s="12">
        <v>4</v>
      </c>
      <c r="B10" s="6" t="str">
        <f t="shared" si="3"/>
        <v>5</v>
      </c>
      <c r="C10" s="6" t="str">
        <f t="shared" si="4"/>
        <v>12</v>
      </c>
      <c r="D10" s="7" t="s">
        <v>65</v>
      </c>
      <c r="E10" s="7" t="s">
        <v>66</v>
      </c>
      <c r="F10" s="7" t="s">
        <v>60</v>
      </c>
      <c r="G10" s="5">
        <v>7301</v>
      </c>
      <c r="H10" s="5" t="s">
        <v>9</v>
      </c>
      <c r="I10" s="8">
        <f t="shared" si="0"/>
        <v>2700</v>
      </c>
      <c r="J10" s="9">
        <v>2700</v>
      </c>
      <c r="K10" s="8">
        <f t="shared" si="1"/>
        <v>0</v>
      </c>
      <c r="L10" s="10">
        <f t="shared" si="2"/>
        <v>0</v>
      </c>
      <c r="M10" s="11"/>
      <c r="N10" s="11"/>
      <c r="O10" s="11"/>
      <c r="P10" s="11"/>
      <c r="Q10" s="11"/>
      <c r="R10" s="11"/>
      <c r="S10" s="11"/>
      <c r="T10" s="11"/>
      <c r="U10" s="11"/>
      <c r="V10" s="5">
        <v>20200512</v>
      </c>
      <c r="W10" s="5">
        <v>13</v>
      </c>
      <c r="X10" s="12" t="s">
        <v>21</v>
      </c>
      <c r="Y10" s="5" t="str">
        <f t="shared" si="5"/>
        <v>이형준</v>
      </c>
      <c r="Z10" s="5" t="s">
        <v>22</v>
      </c>
      <c r="AA10" s="13"/>
    </row>
    <row r="11" spans="1:27" s="14" customFormat="1" ht="19.5" customHeight="1" x14ac:dyDescent="0.3">
      <c r="A11" s="5">
        <v>5</v>
      </c>
      <c r="B11" s="6" t="str">
        <f t="shared" si="3"/>
        <v>5</v>
      </c>
      <c r="C11" s="6" t="str">
        <f t="shared" si="4"/>
        <v>12</v>
      </c>
      <c r="D11" s="7" t="s">
        <v>65</v>
      </c>
      <c r="E11" s="7" t="s">
        <v>33</v>
      </c>
      <c r="F11" s="7" t="s">
        <v>61</v>
      </c>
      <c r="G11" s="5">
        <v>8301</v>
      </c>
      <c r="H11" s="5">
        <v>8301</v>
      </c>
      <c r="I11" s="8">
        <f t="shared" si="0"/>
        <v>381</v>
      </c>
      <c r="J11" s="9">
        <v>330</v>
      </c>
      <c r="K11" s="8">
        <f t="shared" si="1"/>
        <v>51</v>
      </c>
      <c r="L11" s="10">
        <f t="shared" si="2"/>
        <v>0.13385826771653545</v>
      </c>
      <c r="M11" s="11">
        <v>49</v>
      </c>
      <c r="N11" s="11"/>
      <c r="O11" s="11"/>
      <c r="P11" s="11"/>
      <c r="Q11" s="11"/>
      <c r="R11" s="11"/>
      <c r="S11" s="11">
        <v>2</v>
      </c>
      <c r="T11" s="11"/>
      <c r="U11" s="11"/>
      <c r="V11" s="5">
        <v>20200512</v>
      </c>
      <c r="W11" s="5">
        <v>1</v>
      </c>
      <c r="X11" s="5" t="s">
        <v>20</v>
      </c>
      <c r="Y11" s="5" t="str">
        <f t="shared" si="5"/>
        <v>하선동</v>
      </c>
      <c r="Z11" s="5" t="s">
        <v>22</v>
      </c>
      <c r="AA11" s="13"/>
    </row>
    <row r="12" spans="1:27" s="14" customFormat="1" ht="19.5" customHeight="1" x14ac:dyDescent="0.3">
      <c r="A12" s="5">
        <v>6</v>
      </c>
      <c r="B12" s="6" t="str">
        <f t="shared" si="3"/>
        <v>5</v>
      </c>
      <c r="C12" s="6" t="str">
        <f t="shared" si="4"/>
        <v>12</v>
      </c>
      <c r="D12" s="7" t="s">
        <v>65</v>
      </c>
      <c r="E12" s="7" t="s">
        <v>33</v>
      </c>
      <c r="F12" s="7" t="s">
        <v>61</v>
      </c>
      <c r="G12" s="5">
        <v>8301</v>
      </c>
      <c r="H12" s="5">
        <v>8301</v>
      </c>
      <c r="I12" s="8">
        <f t="shared" si="0"/>
        <v>2109</v>
      </c>
      <c r="J12" s="9">
        <v>1900</v>
      </c>
      <c r="K12" s="8">
        <f t="shared" si="1"/>
        <v>209</v>
      </c>
      <c r="L12" s="10">
        <f t="shared" si="2"/>
        <v>9.90990990990991E-2</v>
      </c>
      <c r="M12" s="11">
        <v>201</v>
      </c>
      <c r="N12" s="11"/>
      <c r="O12" s="11"/>
      <c r="P12" s="11"/>
      <c r="Q12" s="11"/>
      <c r="R12" s="11"/>
      <c r="S12" s="11">
        <v>8</v>
      </c>
      <c r="T12" s="11"/>
      <c r="U12" s="11"/>
      <c r="V12" s="5">
        <v>20200512</v>
      </c>
      <c r="W12" s="5">
        <v>13</v>
      </c>
      <c r="X12" s="5" t="s">
        <v>21</v>
      </c>
      <c r="Y12" s="5" t="str">
        <f t="shared" si="5"/>
        <v>이형준</v>
      </c>
      <c r="Z12" s="5" t="s">
        <v>22</v>
      </c>
      <c r="AA12" s="13"/>
    </row>
    <row r="13" spans="1:27" s="14" customFormat="1" ht="19.5" customHeight="1" x14ac:dyDescent="0.3">
      <c r="A13" s="12">
        <v>7</v>
      </c>
      <c r="B13" s="6" t="str">
        <f t="shared" si="3"/>
        <v>5</v>
      </c>
      <c r="C13" s="6" t="str">
        <f t="shared" si="4"/>
        <v>12</v>
      </c>
      <c r="D13" s="7" t="s">
        <v>17</v>
      </c>
      <c r="E13" s="7" t="s">
        <v>16</v>
      </c>
      <c r="F13" s="7" t="s">
        <v>13</v>
      </c>
      <c r="G13" s="5" t="s">
        <v>27</v>
      </c>
      <c r="H13" s="5" t="s">
        <v>9</v>
      </c>
      <c r="I13" s="8">
        <f t="shared" si="0"/>
        <v>387</v>
      </c>
      <c r="J13" s="15">
        <v>262</v>
      </c>
      <c r="K13" s="8">
        <f t="shared" si="1"/>
        <v>125</v>
      </c>
      <c r="L13" s="10">
        <f t="shared" si="2"/>
        <v>0.32299741602067183</v>
      </c>
      <c r="M13" s="11"/>
      <c r="N13" s="11"/>
      <c r="O13" s="11"/>
      <c r="P13" s="11"/>
      <c r="Q13" s="11"/>
      <c r="R13" s="11"/>
      <c r="S13" s="11"/>
      <c r="T13" s="11">
        <v>125</v>
      </c>
      <c r="U13" s="11"/>
      <c r="V13" s="5">
        <v>20200512</v>
      </c>
      <c r="W13" s="5">
        <v>15</v>
      </c>
      <c r="X13" s="5" t="s">
        <v>21</v>
      </c>
      <c r="Y13" s="5" t="str">
        <f t="shared" si="5"/>
        <v>이형준</v>
      </c>
      <c r="Z13" s="5" t="s">
        <v>22</v>
      </c>
      <c r="AA13" s="13"/>
    </row>
    <row r="14" spans="1:27" s="14" customFormat="1" ht="19.5" customHeight="1" x14ac:dyDescent="0.3">
      <c r="A14" s="5">
        <v>10</v>
      </c>
      <c r="B14" s="6" t="str">
        <f t="shared" si="3"/>
        <v>5</v>
      </c>
      <c r="C14" s="6" t="str">
        <f t="shared" si="4"/>
        <v>12</v>
      </c>
      <c r="D14" s="5" t="s">
        <v>58</v>
      </c>
      <c r="E14" s="7" t="s">
        <v>63</v>
      </c>
      <c r="F14" s="7" t="s">
        <v>54</v>
      </c>
      <c r="G14" s="5">
        <v>7301</v>
      </c>
      <c r="H14" s="5" t="s">
        <v>9</v>
      </c>
      <c r="I14" s="8">
        <f t="shared" si="0"/>
        <v>2207</v>
      </c>
      <c r="J14" s="9">
        <v>2207</v>
      </c>
      <c r="K14" s="8">
        <f t="shared" si="1"/>
        <v>0</v>
      </c>
      <c r="L14" s="10">
        <f t="shared" si="2"/>
        <v>0</v>
      </c>
      <c r="M14" s="11"/>
      <c r="N14" s="11"/>
      <c r="O14" s="11"/>
      <c r="P14" s="11"/>
      <c r="Q14" s="11"/>
      <c r="R14" s="11"/>
      <c r="S14" s="11"/>
      <c r="T14" s="11"/>
      <c r="U14" s="11"/>
      <c r="V14" s="5">
        <v>20200512</v>
      </c>
      <c r="W14" s="5">
        <v>14</v>
      </c>
      <c r="X14" s="5" t="s">
        <v>21</v>
      </c>
      <c r="Y14" s="5" t="str">
        <f t="shared" si="5"/>
        <v>이형준</v>
      </c>
      <c r="Z14" s="5" t="s">
        <v>22</v>
      </c>
      <c r="AA14" s="13"/>
    </row>
    <row r="15" spans="1:27" s="14" customFormat="1" ht="19.5" customHeight="1" x14ac:dyDescent="0.3">
      <c r="A15" s="5">
        <v>11</v>
      </c>
      <c r="B15" s="6" t="str">
        <f t="shared" si="3"/>
        <v>5</v>
      </c>
      <c r="C15" s="6" t="str">
        <f t="shared" si="4"/>
        <v>12</v>
      </c>
      <c r="D15" s="5" t="s">
        <v>17</v>
      </c>
      <c r="E15" s="7" t="s">
        <v>45</v>
      </c>
      <c r="F15" s="7" t="s">
        <v>62</v>
      </c>
      <c r="G15" s="5" t="s">
        <v>68</v>
      </c>
      <c r="H15" s="5" t="s">
        <v>9</v>
      </c>
      <c r="I15" s="8">
        <f t="shared" si="0"/>
        <v>2000</v>
      </c>
      <c r="J15" s="9">
        <v>2000</v>
      </c>
      <c r="K15" s="8">
        <f t="shared" si="1"/>
        <v>0</v>
      </c>
      <c r="L15" s="10">
        <f t="shared" si="2"/>
        <v>0</v>
      </c>
      <c r="M15" s="11"/>
      <c r="N15" s="11"/>
      <c r="O15" s="11"/>
      <c r="P15" s="11"/>
      <c r="Q15" s="11"/>
      <c r="R15" s="11"/>
      <c r="S15" s="11"/>
      <c r="T15" s="11"/>
      <c r="U15" s="11"/>
      <c r="V15" s="5">
        <v>20200512</v>
      </c>
      <c r="W15" s="5">
        <v>6</v>
      </c>
      <c r="X15" s="5" t="s">
        <v>21</v>
      </c>
      <c r="Y15" s="5" t="str">
        <f t="shared" si="5"/>
        <v>이형준</v>
      </c>
      <c r="Z15" s="5" t="s">
        <v>22</v>
      </c>
      <c r="AA15" s="13"/>
    </row>
    <row r="16" spans="1:27" s="14" customFormat="1" ht="19.5" customHeight="1" x14ac:dyDescent="0.3">
      <c r="A16" s="12">
        <v>12</v>
      </c>
      <c r="B16" s="6" t="str">
        <f t="shared" si="3"/>
        <v>5</v>
      </c>
      <c r="C16" s="6" t="str">
        <f t="shared" si="4"/>
        <v>12</v>
      </c>
      <c r="D16" s="5" t="s">
        <v>17</v>
      </c>
      <c r="E16" s="7" t="s">
        <v>34</v>
      </c>
      <c r="F16" s="7" t="s">
        <v>32</v>
      </c>
      <c r="G16" s="5" t="s">
        <v>37</v>
      </c>
      <c r="H16" s="5" t="s">
        <v>9</v>
      </c>
      <c r="I16" s="8">
        <f t="shared" si="0"/>
        <v>400</v>
      </c>
      <c r="J16" s="9">
        <v>136</v>
      </c>
      <c r="K16" s="8">
        <f t="shared" si="1"/>
        <v>264</v>
      </c>
      <c r="L16" s="10">
        <f t="shared" si="2"/>
        <v>0.66</v>
      </c>
      <c r="M16" s="11">
        <v>257</v>
      </c>
      <c r="N16" s="11"/>
      <c r="O16" s="11"/>
      <c r="P16" s="11">
        <v>4</v>
      </c>
      <c r="Q16" s="11">
        <v>3</v>
      </c>
      <c r="R16" s="11"/>
      <c r="S16" s="11"/>
      <c r="T16" s="11"/>
      <c r="U16" s="11"/>
      <c r="V16" s="5">
        <v>20200512</v>
      </c>
      <c r="W16" s="5">
        <v>4</v>
      </c>
      <c r="X16" s="5" t="s">
        <v>20</v>
      </c>
      <c r="Y16" s="5" t="str">
        <f t="shared" si="5"/>
        <v>하선동</v>
      </c>
      <c r="Z16" s="5" t="s">
        <v>11</v>
      </c>
      <c r="AA16" s="13"/>
    </row>
    <row r="17" spans="1:27" s="14" customFormat="1" ht="19.5" customHeight="1" x14ac:dyDescent="0.3">
      <c r="A17" s="5">
        <v>13</v>
      </c>
      <c r="B17" s="6" t="str">
        <f t="shared" si="3"/>
        <v>5</v>
      </c>
      <c r="C17" s="6" t="str">
        <f t="shared" si="4"/>
        <v>12</v>
      </c>
      <c r="D17" s="7" t="s">
        <v>17</v>
      </c>
      <c r="E17" s="7" t="s">
        <v>34</v>
      </c>
      <c r="F17" s="7" t="s">
        <v>32</v>
      </c>
      <c r="G17" s="5" t="s">
        <v>37</v>
      </c>
      <c r="H17" s="5" t="s">
        <v>9</v>
      </c>
      <c r="I17" s="8">
        <f t="shared" si="0"/>
        <v>2551</v>
      </c>
      <c r="J17" s="9">
        <v>2546</v>
      </c>
      <c r="K17" s="8">
        <f t="shared" si="1"/>
        <v>5</v>
      </c>
      <c r="L17" s="10">
        <f t="shared" si="2"/>
        <v>1.9600156801254411E-3</v>
      </c>
      <c r="M17" s="11"/>
      <c r="N17" s="11"/>
      <c r="O17" s="11"/>
      <c r="P17" s="11">
        <v>4</v>
      </c>
      <c r="Q17" s="11">
        <v>1</v>
      </c>
      <c r="R17" s="11"/>
      <c r="S17" s="11"/>
      <c r="T17" s="11"/>
      <c r="U17" s="11"/>
      <c r="V17" s="5">
        <v>20200512</v>
      </c>
      <c r="W17" s="5">
        <v>4</v>
      </c>
      <c r="X17" s="5" t="s">
        <v>21</v>
      </c>
      <c r="Y17" s="5" t="str">
        <f t="shared" si="5"/>
        <v>이형준</v>
      </c>
      <c r="Z17" s="5" t="s">
        <v>11</v>
      </c>
      <c r="AA17" s="13"/>
    </row>
    <row r="18" spans="1:27" s="14" customFormat="1" ht="19.5" customHeight="1" x14ac:dyDescent="0.3">
      <c r="A18" s="12">
        <v>14</v>
      </c>
      <c r="B18" s="6" t="str">
        <f t="shared" si="3"/>
        <v>5</v>
      </c>
      <c r="C18" s="6" t="str">
        <f t="shared" si="4"/>
        <v>12</v>
      </c>
      <c r="D18" s="7" t="s">
        <v>18</v>
      </c>
      <c r="E18" s="5" t="s">
        <v>19</v>
      </c>
      <c r="F18" s="7" t="s">
        <v>14</v>
      </c>
      <c r="G18" s="5" t="s">
        <v>27</v>
      </c>
      <c r="H18" s="5" t="s">
        <v>9</v>
      </c>
      <c r="I18" s="8">
        <f t="shared" si="0"/>
        <v>1606</v>
      </c>
      <c r="J18" s="9">
        <v>1380</v>
      </c>
      <c r="K18" s="8">
        <f t="shared" si="1"/>
        <v>226</v>
      </c>
      <c r="L18" s="10">
        <f t="shared" si="2"/>
        <v>0.14072229140722292</v>
      </c>
      <c r="M18" s="11">
        <v>212</v>
      </c>
      <c r="N18" s="11"/>
      <c r="O18" s="11"/>
      <c r="P18" s="11">
        <v>14</v>
      </c>
      <c r="Q18" s="11"/>
      <c r="R18" s="11"/>
      <c r="S18" s="11"/>
      <c r="T18" s="11"/>
      <c r="U18" s="11"/>
      <c r="V18" s="5">
        <v>20200512</v>
      </c>
      <c r="W18" s="5">
        <v>7</v>
      </c>
      <c r="X18" s="5" t="s">
        <v>20</v>
      </c>
      <c r="Y18" s="5" t="str">
        <f t="shared" si="5"/>
        <v>하선동</v>
      </c>
      <c r="Z18" s="5" t="s">
        <v>11</v>
      </c>
      <c r="AA18" s="13"/>
    </row>
    <row r="19" spans="1:27" s="14" customFormat="1" ht="19.5" customHeight="1" x14ac:dyDescent="0.3">
      <c r="A19" s="5">
        <v>15</v>
      </c>
      <c r="B19" s="6" t="str">
        <f t="shared" si="3"/>
        <v>5</v>
      </c>
      <c r="C19" s="6" t="str">
        <f t="shared" si="4"/>
        <v>12</v>
      </c>
      <c r="D19" s="7" t="s">
        <v>18</v>
      </c>
      <c r="E19" s="5" t="s">
        <v>19</v>
      </c>
      <c r="F19" s="7" t="s">
        <v>14</v>
      </c>
      <c r="G19" s="5" t="s">
        <v>27</v>
      </c>
      <c r="H19" s="5" t="s">
        <v>9</v>
      </c>
      <c r="I19" s="8">
        <f t="shared" si="0"/>
        <v>1045</v>
      </c>
      <c r="J19" s="9">
        <v>1019</v>
      </c>
      <c r="K19" s="8">
        <f t="shared" si="1"/>
        <v>26</v>
      </c>
      <c r="L19" s="10">
        <f t="shared" si="2"/>
        <v>2.4880382775119617E-2</v>
      </c>
      <c r="M19" s="11">
        <v>7</v>
      </c>
      <c r="N19" s="11"/>
      <c r="O19" s="11"/>
      <c r="P19" s="11">
        <v>18</v>
      </c>
      <c r="Q19" s="11">
        <v>1</v>
      </c>
      <c r="R19" s="11"/>
      <c r="S19" s="11"/>
      <c r="T19" s="11"/>
      <c r="U19" s="11"/>
      <c r="V19" s="5">
        <v>20200512</v>
      </c>
      <c r="W19" s="5">
        <v>7</v>
      </c>
      <c r="X19" s="5" t="s">
        <v>21</v>
      </c>
      <c r="Y19" s="5" t="str">
        <f t="shared" si="5"/>
        <v>이형준</v>
      </c>
      <c r="Z19" s="5" t="s">
        <v>11</v>
      </c>
      <c r="AA19" s="13"/>
    </row>
    <row r="20" spans="1:27" s="14" customFormat="1" ht="19.5" customHeight="1" x14ac:dyDescent="0.3">
      <c r="A20" s="5">
        <v>16</v>
      </c>
      <c r="B20" s="6" t="str">
        <f t="shared" si="3"/>
        <v>5</v>
      </c>
      <c r="C20" s="6" t="str">
        <f t="shared" si="4"/>
        <v>12</v>
      </c>
      <c r="D20" s="7" t="s">
        <v>18</v>
      </c>
      <c r="E20" s="16" t="s">
        <v>16</v>
      </c>
      <c r="F20" s="7" t="s">
        <v>48</v>
      </c>
      <c r="G20" s="5" t="s">
        <v>30</v>
      </c>
      <c r="H20" s="5" t="s">
        <v>9</v>
      </c>
      <c r="I20" s="8">
        <f t="shared" si="0"/>
        <v>4713</v>
      </c>
      <c r="J20" s="9">
        <v>4682</v>
      </c>
      <c r="K20" s="8">
        <f t="shared" si="1"/>
        <v>31</v>
      </c>
      <c r="L20" s="10">
        <f t="shared" si="2"/>
        <v>6.5775514534266921E-3</v>
      </c>
      <c r="M20" s="11"/>
      <c r="N20" s="11">
        <v>13</v>
      </c>
      <c r="O20" s="11"/>
      <c r="P20" s="11">
        <v>18</v>
      </c>
      <c r="Q20" s="11"/>
      <c r="R20" s="11"/>
      <c r="S20" s="11"/>
      <c r="T20" s="11"/>
      <c r="U20" s="11"/>
      <c r="V20" s="5">
        <v>20200512</v>
      </c>
      <c r="W20" s="5">
        <v>8</v>
      </c>
      <c r="X20" s="5" t="s">
        <v>20</v>
      </c>
      <c r="Y20" s="5" t="str">
        <f t="shared" si="5"/>
        <v>하선동</v>
      </c>
      <c r="Z20" s="5" t="s">
        <v>31</v>
      </c>
      <c r="AA20" s="13"/>
    </row>
    <row r="21" spans="1:27" s="14" customFormat="1" ht="19.5" customHeight="1" x14ac:dyDescent="0.3">
      <c r="A21" s="12">
        <v>17</v>
      </c>
      <c r="B21" s="6" t="str">
        <f t="shared" si="3"/>
        <v>5</v>
      </c>
      <c r="C21" s="6" t="str">
        <f t="shared" si="4"/>
        <v>12</v>
      </c>
      <c r="D21" s="5" t="s">
        <v>17</v>
      </c>
      <c r="E21" s="5" t="s">
        <v>34</v>
      </c>
      <c r="F21" s="7" t="s">
        <v>32</v>
      </c>
      <c r="G21" s="5" t="s">
        <v>37</v>
      </c>
      <c r="H21" s="5" t="s">
        <v>9</v>
      </c>
      <c r="I21" s="8">
        <f t="shared" si="0"/>
        <v>1237</v>
      </c>
      <c r="J21" s="9">
        <v>872</v>
      </c>
      <c r="K21" s="8">
        <f t="shared" si="1"/>
        <v>365</v>
      </c>
      <c r="L21" s="10">
        <f t="shared" si="2"/>
        <v>0.2950687146321746</v>
      </c>
      <c r="M21" s="11">
        <v>339</v>
      </c>
      <c r="N21" s="11"/>
      <c r="O21" s="11"/>
      <c r="P21" s="11">
        <v>16</v>
      </c>
      <c r="Q21" s="11">
        <v>10</v>
      </c>
      <c r="R21" s="11"/>
      <c r="S21" s="11"/>
      <c r="T21" s="11"/>
      <c r="U21" s="11"/>
      <c r="V21" s="5">
        <v>20200512</v>
      </c>
      <c r="W21" s="5">
        <v>4</v>
      </c>
      <c r="X21" s="5" t="s">
        <v>20</v>
      </c>
      <c r="Y21" s="5" t="str">
        <f t="shared" si="5"/>
        <v>하선동</v>
      </c>
      <c r="Z21" s="5" t="s">
        <v>31</v>
      </c>
      <c r="AA21" s="13"/>
    </row>
    <row r="22" spans="1:27" s="14" customFormat="1" ht="19.5" customHeight="1" x14ac:dyDescent="0.3">
      <c r="A22" s="5">
        <v>18</v>
      </c>
      <c r="B22" s="6" t="str">
        <f t="shared" si="3"/>
        <v>5</v>
      </c>
      <c r="C22" s="6" t="str">
        <f t="shared" si="4"/>
        <v>12</v>
      </c>
      <c r="D22" s="5" t="s">
        <v>18</v>
      </c>
      <c r="E22" s="5" t="s">
        <v>16</v>
      </c>
      <c r="F22" s="7" t="s">
        <v>48</v>
      </c>
      <c r="G22" s="5" t="s">
        <v>27</v>
      </c>
      <c r="H22" s="5" t="s">
        <v>9</v>
      </c>
      <c r="I22" s="8">
        <f t="shared" si="0"/>
        <v>5233</v>
      </c>
      <c r="J22" s="9">
        <v>5213</v>
      </c>
      <c r="K22" s="8">
        <f t="shared" si="1"/>
        <v>20</v>
      </c>
      <c r="L22" s="10">
        <f t="shared" si="2"/>
        <v>3.8218994840435697E-3</v>
      </c>
      <c r="M22" s="11"/>
      <c r="N22" s="11">
        <v>3</v>
      </c>
      <c r="O22" s="11"/>
      <c r="P22" s="11">
        <v>17</v>
      </c>
      <c r="Q22" s="11"/>
      <c r="R22" s="11"/>
      <c r="S22" s="11"/>
      <c r="T22" s="11"/>
      <c r="U22" s="11"/>
      <c r="V22" s="5">
        <v>20200512</v>
      </c>
      <c r="W22" s="5">
        <v>8</v>
      </c>
      <c r="X22" s="5" t="s">
        <v>20</v>
      </c>
      <c r="Y22" s="5" t="str">
        <f t="shared" si="5"/>
        <v>하선동</v>
      </c>
      <c r="Z22" s="5" t="s">
        <v>24</v>
      </c>
      <c r="AA22" s="13"/>
    </row>
    <row r="23" spans="1:27" s="14" customFormat="1" ht="19.5" customHeight="1" x14ac:dyDescent="0.3">
      <c r="A23" s="12">
        <v>19</v>
      </c>
      <c r="B23" s="6" t="str">
        <f t="shared" si="3"/>
        <v>5</v>
      </c>
      <c r="C23" s="6" t="str">
        <f t="shared" si="4"/>
        <v>12</v>
      </c>
      <c r="D23" s="5" t="s">
        <v>18</v>
      </c>
      <c r="E23" s="5" t="s">
        <v>16</v>
      </c>
      <c r="F23" s="7" t="s">
        <v>48</v>
      </c>
      <c r="G23" s="5" t="s">
        <v>27</v>
      </c>
      <c r="H23" s="5" t="s">
        <v>9</v>
      </c>
      <c r="I23" s="8">
        <f t="shared" si="0"/>
        <v>10220</v>
      </c>
      <c r="J23" s="9">
        <v>10074</v>
      </c>
      <c r="K23" s="8">
        <f t="shared" si="1"/>
        <v>146</v>
      </c>
      <c r="L23" s="10">
        <f t="shared" si="2"/>
        <v>1.4285714285714285E-2</v>
      </c>
      <c r="M23" s="11"/>
      <c r="N23" s="11">
        <v>15</v>
      </c>
      <c r="O23" s="11"/>
      <c r="P23" s="11">
        <v>14</v>
      </c>
      <c r="Q23" s="11"/>
      <c r="R23" s="11"/>
      <c r="S23" s="11"/>
      <c r="T23" s="11"/>
      <c r="U23" s="11">
        <v>117</v>
      </c>
      <c r="V23" s="5">
        <v>20200512</v>
      </c>
      <c r="W23" s="5">
        <v>8</v>
      </c>
      <c r="X23" s="5" t="s">
        <v>21</v>
      </c>
      <c r="Y23" s="5" t="str">
        <f t="shared" si="5"/>
        <v>이형준</v>
      </c>
      <c r="Z23" s="5" t="s">
        <v>24</v>
      </c>
      <c r="AA23" s="13"/>
    </row>
    <row r="24" spans="1:27" s="14" customFormat="1" ht="19.5" customHeight="1" x14ac:dyDescent="0.3">
      <c r="A24" s="5">
        <v>20</v>
      </c>
      <c r="B24" s="6" t="str">
        <f t="shared" si="3"/>
        <v>5</v>
      </c>
      <c r="C24" s="6" t="str">
        <f t="shared" si="4"/>
        <v>12</v>
      </c>
      <c r="D24" s="5" t="s">
        <v>17</v>
      </c>
      <c r="E24" s="5" t="s">
        <v>16</v>
      </c>
      <c r="F24" s="7" t="s">
        <v>13</v>
      </c>
      <c r="G24" s="5" t="s">
        <v>27</v>
      </c>
      <c r="H24" s="5" t="s">
        <v>9</v>
      </c>
      <c r="I24" s="8">
        <f t="shared" si="0"/>
        <v>2169</v>
      </c>
      <c r="J24" s="9">
        <v>2100</v>
      </c>
      <c r="K24" s="8">
        <f t="shared" si="1"/>
        <v>69</v>
      </c>
      <c r="L24" s="10">
        <f t="shared" si="2"/>
        <v>3.18118948824343E-2</v>
      </c>
      <c r="M24" s="11">
        <v>29</v>
      </c>
      <c r="N24" s="11"/>
      <c r="O24" s="11"/>
      <c r="P24" s="11">
        <v>16</v>
      </c>
      <c r="Q24" s="11">
        <v>5</v>
      </c>
      <c r="R24" s="11"/>
      <c r="S24" s="11"/>
      <c r="T24" s="11">
        <v>19</v>
      </c>
      <c r="U24" s="11"/>
      <c r="V24" s="5">
        <v>20200512</v>
      </c>
      <c r="W24" s="5">
        <v>15</v>
      </c>
      <c r="X24" s="5" t="s">
        <v>21</v>
      </c>
      <c r="Y24" s="5" t="str">
        <f t="shared" si="5"/>
        <v>이형준</v>
      </c>
      <c r="Z24" s="5" t="s">
        <v>24</v>
      </c>
      <c r="AA24" s="13"/>
    </row>
    <row r="25" spans="1:27" s="14" customFormat="1" ht="19.149999999999999" customHeight="1" x14ac:dyDescent="0.3">
      <c r="A25" s="5">
        <v>21</v>
      </c>
      <c r="B25" s="6" t="str">
        <f t="shared" si="3"/>
        <v>5</v>
      </c>
      <c r="C25" s="6" t="str">
        <f t="shared" si="4"/>
        <v>12</v>
      </c>
      <c r="D25" s="5" t="s">
        <v>17</v>
      </c>
      <c r="E25" s="5" t="s">
        <v>45</v>
      </c>
      <c r="F25" s="7" t="s">
        <v>64</v>
      </c>
      <c r="G25" s="5" t="s">
        <v>68</v>
      </c>
      <c r="H25" s="5" t="s">
        <v>9</v>
      </c>
      <c r="I25" s="8">
        <f t="shared" si="0"/>
        <v>2165</v>
      </c>
      <c r="J25" s="9">
        <v>2031</v>
      </c>
      <c r="K25" s="8">
        <f t="shared" si="1"/>
        <v>134</v>
      </c>
      <c r="L25" s="10">
        <f t="shared" si="2"/>
        <v>6.189376443418014E-2</v>
      </c>
      <c r="M25" s="11"/>
      <c r="N25" s="11"/>
      <c r="O25" s="11"/>
      <c r="P25" s="11"/>
      <c r="Q25" s="11">
        <v>4</v>
      </c>
      <c r="R25" s="11">
        <v>130</v>
      </c>
      <c r="S25" s="11"/>
      <c r="T25" s="11"/>
      <c r="U25" s="11"/>
      <c r="V25" s="5">
        <v>20200512</v>
      </c>
      <c r="W25" s="5">
        <v>6</v>
      </c>
      <c r="X25" s="5" t="s">
        <v>21</v>
      </c>
      <c r="Y25" s="5" t="str">
        <f t="shared" si="5"/>
        <v>이형준</v>
      </c>
      <c r="Z25" s="5" t="s">
        <v>24</v>
      </c>
      <c r="AA25" s="13"/>
    </row>
    <row r="26" spans="1:27" s="14" customFormat="1" ht="19.149999999999999" customHeight="1" x14ac:dyDescent="0.3">
      <c r="A26" s="12">
        <v>22</v>
      </c>
      <c r="B26" s="6" t="str">
        <f t="shared" si="3"/>
        <v>5</v>
      </c>
      <c r="C26" s="6" t="str">
        <f t="shared" si="4"/>
        <v>12</v>
      </c>
      <c r="D26" s="5" t="s">
        <v>17</v>
      </c>
      <c r="E26" s="5" t="s">
        <v>16</v>
      </c>
      <c r="F26" s="7" t="s">
        <v>13</v>
      </c>
      <c r="G26" s="5" t="s">
        <v>27</v>
      </c>
      <c r="H26" s="5" t="s">
        <v>9</v>
      </c>
      <c r="I26" s="8">
        <f t="shared" si="0"/>
        <v>370</v>
      </c>
      <c r="J26" s="9">
        <v>370</v>
      </c>
      <c r="K26" s="8">
        <f t="shared" si="1"/>
        <v>0</v>
      </c>
      <c r="L26" s="10">
        <f t="shared" si="2"/>
        <v>0</v>
      </c>
      <c r="M26" s="11"/>
      <c r="N26" s="11"/>
      <c r="O26" s="11"/>
      <c r="P26" s="11"/>
      <c r="Q26" s="11"/>
      <c r="R26" s="11"/>
      <c r="S26" s="11"/>
      <c r="T26" s="11"/>
      <c r="U26" s="11"/>
      <c r="V26" s="5">
        <v>20200511</v>
      </c>
      <c r="W26" s="5">
        <v>15</v>
      </c>
      <c r="X26" s="5" t="s">
        <v>20</v>
      </c>
      <c r="Y26" s="5" t="str">
        <f t="shared" si="5"/>
        <v>하선동</v>
      </c>
      <c r="Z26" s="5" t="s">
        <v>25</v>
      </c>
      <c r="AA26" s="13"/>
    </row>
    <row r="27" spans="1:27" s="14" customFormat="1" ht="19.149999999999999" customHeight="1" x14ac:dyDescent="0.3">
      <c r="A27" s="5">
        <v>23</v>
      </c>
      <c r="B27" s="6" t="str">
        <f t="shared" si="3"/>
        <v>5</v>
      </c>
      <c r="C27" s="6" t="str">
        <f t="shared" si="4"/>
        <v>12</v>
      </c>
      <c r="D27" s="5" t="s">
        <v>17</v>
      </c>
      <c r="E27" s="5" t="s">
        <v>16</v>
      </c>
      <c r="F27" s="7" t="s">
        <v>13</v>
      </c>
      <c r="G27" s="5" t="s">
        <v>27</v>
      </c>
      <c r="H27" s="5" t="s">
        <v>9</v>
      </c>
      <c r="I27" s="8">
        <f t="shared" si="0"/>
        <v>2460</v>
      </c>
      <c r="J27" s="9">
        <v>2350</v>
      </c>
      <c r="K27" s="8">
        <f t="shared" si="1"/>
        <v>110</v>
      </c>
      <c r="L27" s="10">
        <f t="shared" si="2"/>
        <v>4.4715447154471545E-2</v>
      </c>
      <c r="M27" s="11">
        <v>89</v>
      </c>
      <c r="N27" s="11"/>
      <c r="O27" s="11"/>
      <c r="P27" s="11">
        <v>19</v>
      </c>
      <c r="Q27" s="11">
        <v>2</v>
      </c>
      <c r="R27" s="11"/>
      <c r="S27" s="11"/>
      <c r="T27" s="11"/>
      <c r="U27" s="11"/>
      <c r="V27" s="5">
        <v>20200512</v>
      </c>
      <c r="W27" s="5">
        <v>15</v>
      </c>
      <c r="X27" s="5" t="s">
        <v>20</v>
      </c>
      <c r="Y27" s="5" t="str">
        <f t="shared" si="5"/>
        <v>하선동</v>
      </c>
      <c r="Z27" s="5" t="s">
        <v>25</v>
      </c>
      <c r="AA27" s="13"/>
    </row>
    <row r="28" spans="1:27" s="14" customFormat="1" ht="19.149999999999999" customHeight="1" x14ac:dyDescent="0.3">
      <c r="A28" s="5">
        <v>24</v>
      </c>
      <c r="B28" s="6" t="str">
        <f t="shared" si="3"/>
        <v>5</v>
      </c>
      <c r="C28" s="6" t="str">
        <f t="shared" si="4"/>
        <v>12</v>
      </c>
      <c r="D28" s="5" t="s">
        <v>18</v>
      </c>
      <c r="E28" s="5" t="s">
        <v>16</v>
      </c>
      <c r="F28" s="7" t="s">
        <v>12</v>
      </c>
      <c r="G28" s="5" t="s">
        <v>27</v>
      </c>
      <c r="H28" s="5" t="s">
        <v>9</v>
      </c>
      <c r="I28" s="8">
        <f t="shared" si="0"/>
        <v>1863</v>
      </c>
      <c r="J28" s="9">
        <v>1820</v>
      </c>
      <c r="K28" s="8">
        <f t="shared" si="1"/>
        <v>43</v>
      </c>
      <c r="L28" s="10">
        <f t="shared" si="2"/>
        <v>2.3081052066559311E-2</v>
      </c>
      <c r="M28" s="11">
        <v>12</v>
      </c>
      <c r="N28" s="11"/>
      <c r="O28" s="11"/>
      <c r="P28" s="11">
        <v>30</v>
      </c>
      <c r="Q28" s="11">
        <v>1</v>
      </c>
      <c r="R28" s="11"/>
      <c r="S28" s="11"/>
      <c r="T28" s="11"/>
      <c r="U28" s="11"/>
      <c r="V28" s="5">
        <v>20200512</v>
      </c>
      <c r="W28" s="5">
        <v>7</v>
      </c>
      <c r="X28" s="5" t="s">
        <v>20</v>
      </c>
      <c r="Y28" s="5" t="str">
        <f t="shared" si="5"/>
        <v>하선동</v>
      </c>
      <c r="Z28" s="5" t="s">
        <v>25</v>
      </c>
      <c r="AA28" s="13"/>
    </row>
    <row r="29" spans="1:27" s="14" customFormat="1" ht="19.149999999999999" customHeight="1" x14ac:dyDescent="0.3">
      <c r="A29" s="5">
        <v>25</v>
      </c>
      <c r="B29" s="6" t="str">
        <f t="shared" si="3"/>
        <v>5</v>
      </c>
      <c r="C29" s="6" t="str">
        <f t="shared" si="4"/>
        <v>12</v>
      </c>
      <c r="D29" s="5" t="s">
        <v>18</v>
      </c>
      <c r="E29" s="5" t="s">
        <v>16</v>
      </c>
      <c r="F29" s="7" t="s">
        <v>12</v>
      </c>
      <c r="G29" s="5" t="s">
        <v>27</v>
      </c>
      <c r="H29" s="5" t="s">
        <v>9</v>
      </c>
      <c r="I29" s="8">
        <f t="shared" si="0"/>
        <v>164</v>
      </c>
      <c r="J29" s="9">
        <v>160</v>
      </c>
      <c r="K29" s="8">
        <f t="shared" si="1"/>
        <v>4</v>
      </c>
      <c r="L29" s="10">
        <f t="shared" si="2"/>
        <v>2.4390243902439025E-2</v>
      </c>
      <c r="M29" s="11">
        <v>1</v>
      </c>
      <c r="N29" s="11"/>
      <c r="O29" s="11"/>
      <c r="P29" s="11">
        <v>3</v>
      </c>
      <c r="Q29" s="11"/>
      <c r="R29" s="11"/>
      <c r="S29" s="11"/>
      <c r="T29" s="11"/>
      <c r="U29" s="11"/>
      <c r="V29" s="5">
        <v>20200510</v>
      </c>
      <c r="W29" s="5">
        <v>7</v>
      </c>
      <c r="X29" s="5" t="s">
        <v>20</v>
      </c>
      <c r="Y29" s="5" t="str">
        <f t="shared" si="5"/>
        <v>하선동</v>
      </c>
      <c r="Z29" s="5" t="s">
        <v>25</v>
      </c>
      <c r="AA29" s="13"/>
    </row>
    <row r="30" spans="1:27" s="14" customFormat="1" ht="19.149999999999999" customHeight="1" x14ac:dyDescent="0.3">
      <c r="A30" s="12">
        <v>26</v>
      </c>
      <c r="B30" s="6" t="str">
        <f t="shared" si="3"/>
        <v>5</v>
      </c>
      <c r="C30" s="6" t="str">
        <f t="shared" si="4"/>
        <v>12</v>
      </c>
      <c r="D30" s="5" t="s">
        <v>65</v>
      </c>
      <c r="E30" s="5" t="s">
        <v>33</v>
      </c>
      <c r="F30" s="7" t="s">
        <v>61</v>
      </c>
      <c r="G30" s="5">
        <v>8301</v>
      </c>
      <c r="H30" s="5" t="s">
        <v>9</v>
      </c>
      <c r="I30" s="8">
        <f t="shared" si="0"/>
        <v>1635</v>
      </c>
      <c r="J30" s="9">
        <v>1635</v>
      </c>
      <c r="K30" s="8">
        <f t="shared" ref="K30:K51" si="6">SUM(M30:U30)</f>
        <v>0</v>
      </c>
      <c r="L30" s="10">
        <f t="shared" si="2"/>
        <v>0</v>
      </c>
      <c r="M30" s="11"/>
      <c r="N30" s="11"/>
      <c r="O30" s="11"/>
      <c r="P30" s="11"/>
      <c r="Q30" s="11"/>
      <c r="R30" s="11"/>
      <c r="S30" s="11"/>
      <c r="T30" s="11"/>
      <c r="U30" s="11"/>
      <c r="V30" s="5">
        <v>20200512</v>
      </c>
      <c r="W30" s="5">
        <v>1</v>
      </c>
      <c r="X30" s="5" t="s">
        <v>20</v>
      </c>
      <c r="Y30" s="5" t="str">
        <f t="shared" si="5"/>
        <v>하선동</v>
      </c>
      <c r="Z30" s="5" t="s">
        <v>25</v>
      </c>
      <c r="AA30" s="13"/>
    </row>
    <row r="31" spans="1:27" s="14" customFormat="1" ht="19.149999999999999" customHeight="1" x14ac:dyDescent="0.3">
      <c r="A31" s="5">
        <v>27</v>
      </c>
      <c r="B31" s="6" t="str">
        <f t="shared" si="3"/>
        <v>5</v>
      </c>
      <c r="C31" s="6" t="str">
        <f t="shared" si="4"/>
        <v>12</v>
      </c>
      <c r="D31" s="5" t="s">
        <v>17</v>
      </c>
      <c r="E31" s="5" t="s">
        <v>45</v>
      </c>
      <c r="F31" s="7" t="s">
        <v>57</v>
      </c>
      <c r="G31" s="5" t="s">
        <v>28</v>
      </c>
      <c r="H31" s="5" t="s">
        <v>9</v>
      </c>
      <c r="I31" s="8">
        <f t="shared" si="0"/>
        <v>3200</v>
      </c>
      <c r="J31" s="9">
        <v>3200</v>
      </c>
      <c r="K31" s="8">
        <f t="shared" si="6"/>
        <v>0</v>
      </c>
      <c r="L31" s="10">
        <f t="shared" si="2"/>
        <v>0</v>
      </c>
      <c r="M31" s="11"/>
      <c r="N31" s="11"/>
      <c r="O31" s="11"/>
      <c r="P31" s="11"/>
      <c r="Q31" s="11"/>
      <c r="R31" s="11"/>
      <c r="S31" s="11"/>
      <c r="T31" s="11"/>
      <c r="U31" s="11"/>
      <c r="V31" s="5">
        <v>20200511</v>
      </c>
      <c r="W31" s="5">
        <v>3</v>
      </c>
      <c r="X31" s="5" t="s">
        <v>21</v>
      </c>
      <c r="Y31" s="5" t="str">
        <f t="shared" si="5"/>
        <v>이형준</v>
      </c>
      <c r="Z31" s="5" t="s">
        <v>59</v>
      </c>
      <c r="AA31" s="13"/>
    </row>
    <row r="32" spans="1:27" s="14" customFormat="1" ht="19.149999999999999" customHeight="1" x14ac:dyDescent="0.3">
      <c r="A32" s="5">
        <v>28</v>
      </c>
      <c r="B32" s="6" t="str">
        <f t="shared" si="3"/>
        <v>5</v>
      </c>
      <c r="C32" s="6" t="str">
        <f t="shared" si="4"/>
        <v>12</v>
      </c>
      <c r="D32" s="5" t="s">
        <v>17</v>
      </c>
      <c r="E32" s="5" t="s">
        <v>45</v>
      </c>
      <c r="F32" s="7" t="s">
        <v>57</v>
      </c>
      <c r="G32" s="5" t="s">
        <v>28</v>
      </c>
      <c r="H32" s="5" t="s">
        <v>9</v>
      </c>
      <c r="I32" s="8">
        <f t="shared" si="0"/>
        <v>1180</v>
      </c>
      <c r="J32" s="9">
        <v>1180</v>
      </c>
      <c r="K32" s="8">
        <f t="shared" si="6"/>
        <v>0</v>
      </c>
      <c r="L32" s="10">
        <f t="shared" si="2"/>
        <v>0</v>
      </c>
      <c r="M32" s="11"/>
      <c r="N32" s="11"/>
      <c r="O32" s="11"/>
      <c r="P32" s="11"/>
      <c r="Q32" s="11"/>
      <c r="R32" s="11"/>
      <c r="S32" s="11"/>
      <c r="T32" s="11"/>
      <c r="U32" s="11"/>
      <c r="V32" s="5">
        <v>20200512</v>
      </c>
      <c r="W32" s="5">
        <v>3</v>
      </c>
      <c r="X32" s="5" t="s">
        <v>20</v>
      </c>
      <c r="Y32" s="5" t="str">
        <f t="shared" si="5"/>
        <v>하선동</v>
      </c>
      <c r="Z32" s="5" t="s">
        <v>59</v>
      </c>
      <c r="AA32" s="13"/>
    </row>
    <row r="33" spans="1:27" s="14" customFormat="1" ht="19.149999999999999" customHeight="1" x14ac:dyDescent="0.3">
      <c r="A33" s="5">
        <v>29</v>
      </c>
      <c r="B33" s="6" t="str">
        <f t="shared" si="3"/>
        <v>5</v>
      </c>
      <c r="C33" s="6" t="str">
        <f t="shared" si="4"/>
        <v>12</v>
      </c>
      <c r="D33" s="5" t="s">
        <v>58</v>
      </c>
      <c r="E33" s="5" t="s">
        <v>15</v>
      </c>
      <c r="F33" s="7" t="s">
        <v>54</v>
      </c>
      <c r="G33" s="5">
        <v>7301</v>
      </c>
      <c r="H33" s="5" t="s">
        <v>9</v>
      </c>
      <c r="I33" s="8">
        <f t="shared" si="0"/>
        <v>2000</v>
      </c>
      <c r="J33" s="9">
        <v>2000</v>
      </c>
      <c r="K33" s="8">
        <f t="shared" si="6"/>
        <v>0</v>
      </c>
      <c r="L33" s="10">
        <f t="shared" si="2"/>
        <v>0</v>
      </c>
      <c r="M33" s="11"/>
      <c r="N33" s="11"/>
      <c r="O33" s="11"/>
      <c r="P33" s="11"/>
      <c r="Q33" s="11"/>
      <c r="R33" s="11"/>
      <c r="S33" s="11"/>
      <c r="T33" s="11"/>
      <c r="U33" s="11"/>
      <c r="V33" s="5">
        <v>20200512</v>
      </c>
      <c r="W33" s="5">
        <v>14</v>
      </c>
      <c r="X33" s="5" t="s">
        <v>20</v>
      </c>
      <c r="Y33" s="5" t="str">
        <f t="shared" si="5"/>
        <v>하선동</v>
      </c>
      <c r="Z33" s="5" t="s">
        <v>59</v>
      </c>
      <c r="AA33" s="13"/>
    </row>
    <row r="34" spans="1:27" s="14" customFormat="1" ht="19.149999999999999" customHeight="1" x14ac:dyDescent="0.3">
      <c r="A34" s="12">
        <v>30</v>
      </c>
      <c r="B34" s="6" t="str">
        <f t="shared" si="3"/>
        <v>5</v>
      </c>
      <c r="C34" s="6" t="str">
        <f t="shared" si="4"/>
        <v>12</v>
      </c>
      <c r="D34" s="5" t="s">
        <v>58</v>
      </c>
      <c r="E34" s="5" t="s">
        <v>55</v>
      </c>
      <c r="F34" s="7" t="s">
        <v>54</v>
      </c>
      <c r="G34" s="5">
        <v>7301</v>
      </c>
      <c r="H34" s="5" t="s">
        <v>9</v>
      </c>
      <c r="I34" s="8">
        <f t="shared" si="0"/>
        <v>2000</v>
      </c>
      <c r="J34" s="9">
        <v>2000</v>
      </c>
      <c r="K34" s="8">
        <f t="shared" si="6"/>
        <v>0</v>
      </c>
      <c r="L34" s="10">
        <f t="shared" si="2"/>
        <v>0</v>
      </c>
      <c r="M34" s="11"/>
      <c r="N34" s="11"/>
      <c r="O34" s="11"/>
      <c r="P34" s="11"/>
      <c r="Q34" s="11"/>
      <c r="R34" s="11"/>
      <c r="S34" s="11"/>
      <c r="T34" s="11"/>
      <c r="U34" s="11"/>
      <c r="V34" s="5">
        <v>20200512</v>
      </c>
      <c r="W34" s="5">
        <v>14</v>
      </c>
      <c r="X34" s="5" t="s">
        <v>20</v>
      </c>
      <c r="Y34" s="5" t="str">
        <f t="shared" si="5"/>
        <v>하선동</v>
      </c>
      <c r="Z34" s="5" t="s">
        <v>59</v>
      </c>
      <c r="AA34" s="13"/>
    </row>
    <row r="35" spans="1:27" s="14" customFormat="1" ht="19.149999999999999" customHeight="1" x14ac:dyDescent="0.3">
      <c r="A35" s="5">
        <v>31</v>
      </c>
      <c r="B35" s="6" t="str">
        <f t="shared" si="3"/>
        <v>5</v>
      </c>
      <c r="C35" s="6" t="str">
        <f t="shared" si="4"/>
        <v>12</v>
      </c>
      <c r="D35" s="5" t="s">
        <v>18</v>
      </c>
      <c r="E35" s="5" t="s">
        <v>16</v>
      </c>
      <c r="F35" s="5" t="s">
        <v>48</v>
      </c>
      <c r="G35" s="5" t="s">
        <v>30</v>
      </c>
      <c r="H35" s="5" t="s">
        <v>9</v>
      </c>
      <c r="I35" s="8">
        <f t="shared" si="0"/>
        <v>2457</v>
      </c>
      <c r="J35" s="9">
        <v>2430</v>
      </c>
      <c r="K35" s="8">
        <f t="shared" si="6"/>
        <v>27</v>
      </c>
      <c r="L35" s="10">
        <f t="shared" si="2"/>
        <v>1.098901098901099E-2</v>
      </c>
      <c r="M35" s="11">
        <v>27</v>
      </c>
      <c r="N35" s="11"/>
      <c r="O35" s="11"/>
      <c r="P35" s="11"/>
      <c r="Q35" s="11"/>
      <c r="R35" s="11"/>
      <c r="S35" s="11"/>
      <c r="T35" s="11"/>
      <c r="U35" s="11"/>
      <c r="V35" s="5">
        <v>20200512</v>
      </c>
      <c r="W35" s="5">
        <v>8</v>
      </c>
      <c r="X35" s="5" t="s">
        <v>20</v>
      </c>
      <c r="Y35" s="5" t="str">
        <f t="shared" si="5"/>
        <v>하선동</v>
      </c>
      <c r="Z35" s="5" t="s">
        <v>59</v>
      </c>
      <c r="AA35" s="13"/>
    </row>
    <row r="36" spans="1:27" s="14" customFormat="1" ht="19.149999999999999" customHeight="1" x14ac:dyDescent="0.3">
      <c r="A36" s="5">
        <v>32</v>
      </c>
      <c r="B36" s="6" t="str">
        <f t="shared" si="3"/>
        <v>5</v>
      </c>
      <c r="C36" s="6" t="str">
        <f t="shared" si="4"/>
        <v>12</v>
      </c>
      <c r="D36" s="5"/>
      <c r="E36" s="5"/>
      <c r="F36" s="5"/>
      <c r="G36" s="5"/>
      <c r="H36" s="5"/>
      <c r="I36" s="8">
        <f t="shared" si="0"/>
        <v>0</v>
      </c>
      <c r="J36" s="9"/>
      <c r="K36" s="8">
        <f t="shared" si="6"/>
        <v>0</v>
      </c>
      <c r="L36" s="10" t="e">
        <f t="shared" si="2"/>
        <v>#DIV/0!</v>
      </c>
      <c r="M36" s="11"/>
      <c r="N36" s="11"/>
      <c r="O36" s="11"/>
      <c r="P36" s="11"/>
      <c r="Q36" s="11"/>
      <c r="R36" s="11"/>
      <c r="S36" s="11"/>
      <c r="T36" s="11"/>
      <c r="U36" s="11"/>
      <c r="V36" s="5"/>
      <c r="W36" s="5"/>
      <c r="X36" s="5"/>
      <c r="Y36" s="5" t="str">
        <f t="shared" si="5"/>
        <v/>
      </c>
      <c r="Z36" s="5"/>
      <c r="AA36" s="13"/>
    </row>
    <row r="37" spans="1:27" s="14" customFormat="1" ht="19.149999999999999" customHeight="1" x14ac:dyDescent="0.3">
      <c r="A37" s="5">
        <v>33</v>
      </c>
      <c r="B37" s="6" t="str">
        <f t="shared" si="3"/>
        <v>5</v>
      </c>
      <c r="C37" s="6" t="str">
        <f t="shared" si="4"/>
        <v>12</v>
      </c>
      <c r="D37" s="5"/>
      <c r="E37" s="5"/>
      <c r="F37" s="5"/>
      <c r="G37" s="5"/>
      <c r="H37" s="5"/>
      <c r="I37" s="8">
        <f t="shared" si="0"/>
        <v>0</v>
      </c>
      <c r="J37" s="9"/>
      <c r="K37" s="8">
        <f t="shared" si="6"/>
        <v>0</v>
      </c>
      <c r="L37" s="10" t="e">
        <f t="shared" si="2"/>
        <v>#DIV/0!</v>
      </c>
      <c r="M37" s="11"/>
      <c r="N37" s="11"/>
      <c r="O37" s="11"/>
      <c r="P37" s="11"/>
      <c r="Q37" s="11"/>
      <c r="R37" s="11"/>
      <c r="S37" s="11"/>
      <c r="T37" s="11"/>
      <c r="U37" s="11"/>
      <c r="V37" s="5"/>
      <c r="W37" s="5"/>
      <c r="X37" s="5"/>
      <c r="Y37" s="5" t="str">
        <f t="shared" si="5"/>
        <v/>
      </c>
      <c r="Z37" s="5"/>
      <c r="AA37" s="13"/>
    </row>
    <row r="38" spans="1:27" s="14" customFormat="1" ht="19.149999999999999" customHeight="1" x14ac:dyDescent="0.3">
      <c r="A38" s="12">
        <v>34</v>
      </c>
      <c r="B38" s="6" t="str">
        <f t="shared" si="3"/>
        <v>5</v>
      </c>
      <c r="C38" s="6" t="str">
        <f t="shared" si="4"/>
        <v>12</v>
      </c>
      <c r="D38" s="5"/>
      <c r="E38" s="5"/>
      <c r="F38" s="5"/>
      <c r="G38" s="5"/>
      <c r="H38" s="5"/>
      <c r="I38" s="8">
        <f t="shared" si="0"/>
        <v>0</v>
      </c>
      <c r="J38" s="9"/>
      <c r="K38" s="8">
        <f t="shared" si="6"/>
        <v>0</v>
      </c>
      <c r="L38" s="10" t="e">
        <f t="shared" si="2"/>
        <v>#DIV/0!</v>
      </c>
      <c r="M38" s="11"/>
      <c r="N38" s="11"/>
      <c r="O38" s="11"/>
      <c r="P38" s="11"/>
      <c r="Q38" s="11"/>
      <c r="R38" s="11"/>
      <c r="S38" s="11"/>
      <c r="T38" s="11"/>
      <c r="U38" s="11"/>
      <c r="V38" s="5"/>
      <c r="W38" s="5"/>
      <c r="X38" s="5"/>
      <c r="Y38" s="5" t="str">
        <f t="shared" si="5"/>
        <v/>
      </c>
      <c r="Z38" s="5"/>
      <c r="AA38" s="13"/>
    </row>
    <row r="39" spans="1:27" s="14" customFormat="1" ht="19.149999999999999" customHeight="1" x14ac:dyDescent="0.3">
      <c r="A39" s="5">
        <v>35</v>
      </c>
      <c r="B39" s="6" t="str">
        <f t="shared" si="3"/>
        <v>5</v>
      </c>
      <c r="C39" s="6" t="str">
        <f t="shared" si="4"/>
        <v>12</v>
      </c>
      <c r="D39" s="5"/>
      <c r="E39" s="7"/>
      <c r="F39" s="5"/>
      <c r="G39" s="5"/>
      <c r="H39" s="5"/>
      <c r="I39" s="8">
        <f t="shared" si="0"/>
        <v>0</v>
      </c>
      <c r="J39" s="9"/>
      <c r="K39" s="8">
        <f t="shared" si="6"/>
        <v>0</v>
      </c>
      <c r="L39" s="10" t="e">
        <f t="shared" si="2"/>
        <v>#DIV/0!</v>
      </c>
      <c r="M39" s="11"/>
      <c r="N39" s="11"/>
      <c r="O39" s="11"/>
      <c r="P39" s="11"/>
      <c r="Q39" s="11"/>
      <c r="R39" s="11"/>
      <c r="S39" s="11"/>
      <c r="T39" s="11"/>
      <c r="U39" s="11"/>
      <c r="V39" s="5"/>
      <c r="W39" s="5"/>
      <c r="X39" s="5"/>
      <c r="Y39" s="5" t="str">
        <f t="shared" si="5"/>
        <v/>
      </c>
      <c r="Z39" s="5"/>
      <c r="AA39" s="13"/>
    </row>
    <row r="40" spans="1:27" s="14" customFormat="1" ht="19.149999999999999" customHeight="1" x14ac:dyDescent="0.3">
      <c r="A40" s="5">
        <v>36</v>
      </c>
      <c r="B40" s="6" t="str">
        <f t="shared" si="3"/>
        <v>5</v>
      </c>
      <c r="C40" s="6" t="str">
        <f t="shared" si="4"/>
        <v>12</v>
      </c>
      <c r="D40" s="5"/>
      <c r="E40" s="5"/>
      <c r="F40" s="5"/>
      <c r="G40" s="5"/>
      <c r="H40" s="5"/>
      <c r="I40" s="8">
        <f t="shared" si="0"/>
        <v>0</v>
      </c>
      <c r="J40" s="9"/>
      <c r="K40" s="8">
        <f t="shared" si="6"/>
        <v>0</v>
      </c>
      <c r="L40" s="10" t="e">
        <f t="shared" si="2"/>
        <v>#DIV/0!</v>
      </c>
      <c r="M40" s="11"/>
      <c r="N40" s="11"/>
      <c r="O40" s="11"/>
      <c r="P40" s="11"/>
      <c r="Q40" s="11"/>
      <c r="R40" s="11"/>
      <c r="S40" s="11"/>
      <c r="T40" s="11"/>
      <c r="U40" s="11"/>
      <c r="V40" s="5"/>
      <c r="W40" s="5"/>
      <c r="X40" s="5"/>
      <c r="Y40" s="5" t="str">
        <f t="shared" si="5"/>
        <v/>
      </c>
      <c r="Z40" s="5"/>
      <c r="AA40" s="13"/>
    </row>
    <row r="41" spans="1:27" s="14" customFormat="1" ht="19.149999999999999" customHeight="1" x14ac:dyDescent="0.3">
      <c r="A41" s="5">
        <v>37</v>
      </c>
      <c r="B41" s="6" t="str">
        <f t="shared" si="3"/>
        <v>5</v>
      </c>
      <c r="C41" s="6" t="str">
        <f t="shared" si="4"/>
        <v>12</v>
      </c>
      <c r="D41" s="5"/>
      <c r="E41" s="5"/>
      <c r="F41" s="5"/>
      <c r="G41" s="5"/>
      <c r="H41" s="5"/>
      <c r="I41" s="8">
        <f t="shared" si="0"/>
        <v>0</v>
      </c>
      <c r="J41" s="9"/>
      <c r="K41" s="8">
        <f t="shared" si="6"/>
        <v>0</v>
      </c>
      <c r="L41" s="10" t="e">
        <f t="shared" si="2"/>
        <v>#DIV/0!</v>
      </c>
      <c r="M41" s="11"/>
      <c r="N41" s="11"/>
      <c r="O41" s="11"/>
      <c r="P41" s="11"/>
      <c r="Q41" s="11"/>
      <c r="R41" s="11"/>
      <c r="S41" s="11"/>
      <c r="T41" s="11"/>
      <c r="U41" s="11"/>
      <c r="V41" s="5"/>
      <c r="W41" s="5"/>
      <c r="X41" s="5"/>
      <c r="Y41" s="5" t="str">
        <f t="shared" si="5"/>
        <v/>
      </c>
      <c r="Z41" s="5"/>
      <c r="AA41" s="13"/>
    </row>
    <row r="42" spans="1:27" s="14" customFormat="1" ht="19.149999999999999" customHeight="1" x14ac:dyDescent="0.3">
      <c r="A42" s="12">
        <v>38</v>
      </c>
      <c r="B42" s="6" t="str">
        <f t="shared" si="3"/>
        <v>5</v>
      </c>
      <c r="C42" s="6" t="str">
        <f t="shared" si="4"/>
        <v>12</v>
      </c>
      <c r="D42" s="5"/>
      <c r="E42" s="5"/>
      <c r="F42" s="5"/>
      <c r="G42" s="5"/>
      <c r="H42" s="5"/>
      <c r="I42" s="8">
        <f t="shared" si="0"/>
        <v>0</v>
      </c>
      <c r="J42" s="9"/>
      <c r="K42" s="8">
        <f t="shared" si="6"/>
        <v>0</v>
      </c>
      <c r="L42" s="10" t="e">
        <f t="shared" si="2"/>
        <v>#DIV/0!</v>
      </c>
      <c r="M42" s="11"/>
      <c r="N42" s="11"/>
      <c r="O42" s="11"/>
      <c r="P42" s="11"/>
      <c r="Q42" s="11"/>
      <c r="R42" s="11"/>
      <c r="S42" s="11"/>
      <c r="T42" s="11"/>
      <c r="U42" s="11"/>
      <c r="V42" s="5"/>
      <c r="W42" s="5"/>
      <c r="X42" s="5"/>
      <c r="Y42" s="5" t="str">
        <f t="shared" si="5"/>
        <v/>
      </c>
      <c r="Z42" s="5"/>
      <c r="AA42" s="13"/>
    </row>
    <row r="43" spans="1:27" s="14" customFormat="1" ht="19.149999999999999" customHeight="1" x14ac:dyDescent="0.3">
      <c r="A43" s="5">
        <v>39</v>
      </c>
      <c r="B43" s="6" t="str">
        <f t="shared" si="3"/>
        <v>5</v>
      </c>
      <c r="C43" s="6" t="str">
        <f t="shared" si="4"/>
        <v>12</v>
      </c>
      <c r="D43" s="5"/>
      <c r="E43" s="5"/>
      <c r="F43" s="5"/>
      <c r="G43" s="5"/>
      <c r="H43" s="5"/>
      <c r="I43" s="8">
        <f t="shared" si="0"/>
        <v>0</v>
      </c>
      <c r="J43" s="9"/>
      <c r="K43" s="8">
        <f t="shared" si="6"/>
        <v>0</v>
      </c>
      <c r="L43" s="10" t="e">
        <f t="shared" si="2"/>
        <v>#DIV/0!</v>
      </c>
      <c r="M43" s="11"/>
      <c r="N43" s="11"/>
      <c r="O43" s="11"/>
      <c r="P43" s="11"/>
      <c r="Q43" s="11"/>
      <c r="R43" s="11"/>
      <c r="S43" s="11"/>
      <c r="T43" s="11"/>
      <c r="U43" s="11"/>
      <c r="V43" s="5"/>
      <c r="W43" s="5"/>
      <c r="X43" s="5"/>
      <c r="Y43" s="5" t="str">
        <f t="shared" si="5"/>
        <v/>
      </c>
      <c r="Z43" s="5"/>
      <c r="AA43" s="13"/>
    </row>
    <row r="44" spans="1:27" s="14" customFormat="1" ht="19.149999999999999" customHeight="1" x14ac:dyDescent="0.3">
      <c r="A44" s="5">
        <v>40</v>
      </c>
      <c r="B44" s="6" t="str">
        <f t="shared" si="3"/>
        <v>5</v>
      </c>
      <c r="C44" s="6" t="str">
        <f t="shared" si="4"/>
        <v>12</v>
      </c>
      <c r="D44" s="5"/>
      <c r="E44" s="5"/>
      <c r="F44" s="5"/>
      <c r="G44" s="5"/>
      <c r="H44" s="5"/>
      <c r="I44" s="8">
        <f t="shared" si="0"/>
        <v>0</v>
      </c>
      <c r="J44" s="9"/>
      <c r="K44" s="8">
        <f t="shared" si="6"/>
        <v>0</v>
      </c>
      <c r="L44" s="10" t="e">
        <f t="shared" si="2"/>
        <v>#DIV/0!</v>
      </c>
      <c r="M44" s="11"/>
      <c r="N44" s="11"/>
      <c r="O44" s="11"/>
      <c r="P44" s="11"/>
      <c r="Q44" s="11"/>
      <c r="R44" s="11"/>
      <c r="S44" s="11"/>
      <c r="T44" s="11"/>
      <c r="U44" s="11"/>
      <c r="V44" s="5"/>
      <c r="W44" s="5"/>
      <c r="X44" s="5"/>
      <c r="Y44" s="5" t="str">
        <f t="shared" si="5"/>
        <v/>
      </c>
      <c r="Z44" s="5"/>
      <c r="AA44" s="13"/>
    </row>
    <row r="45" spans="1:27" s="14" customFormat="1" ht="19.149999999999999" customHeight="1" x14ac:dyDescent="0.3">
      <c r="A45" s="5">
        <v>41</v>
      </c>
      <c r="B45" s="6" t="str">
        <f t="shared" si="3"/>
        <v>5</v>
      </c>
      <c r="C45" s="6" t="str">
        <f t="shared" si="4"/>
        <v>12</v>
      </c>
      <c r="D45" s="5"/>
      <c r="E45" s="5"/>
      <c r="F45" s="5"/>
      <c r="G45" s="5"/>
      <c r="H45" s="5"/>
      <c r="I45" s="8">
        <f t="shared" si="0"/>
        <v>0</v>
      </c>
      <c r="J45" s="9"/>
      <c r="K45" s="8">
        <f t="shared" si="6"/>
        <v>0</v>
      </c>
      <c r="L45" s="10" t="e">
        <f t="shared" si="2"/>
        <v>#DIV/0!</v>
      </c>
      <c r="M45" s="11"/>
      <c r="N45" s="11"/>
      <c r="O45" s="11"/>
      <c r="P45" s="11"/>
      <c r="Q45" s="11"/>
      <c r="R45" s="11"/>
      <c r="S45" s="11"/>
      <c r="T45" s="11"/>
      <c r="U45" s="11"/>
      <c r="V45" s="5"/>
      <c r="W45" s="5"/>
      <c r="X45" s="5"/>
      <c r="Y45" s="5" t="str">
        <f t="shared" si="5"/>
        <v/>
      </c>
      <c r="Z45" s="5"/>
      <c r="AA45" s="13"/>
    </row>
    <row r="46" spans="1:27" s="14" customFormat="1" ht="19.149999999999999" customHeight="1" x14ac:dyDescent="0.3">
      <c r="A46" s="12">
        <v>42</v>
      </c>
      <c r="B46" s="6" t="str">
        <f t="shared" si="3"/>
        <v>5</v>
      </c>
      <c r="C46" s="6" t="str">
        <f t="shared" si="4"/>
        <v>12</v>
      </c>
      <c r="D46" s="5"/>
      <c r="E46" s="5"/>
      <c r="F46" s="5"/>
      <c r="G46" s="5"/>
      <c r="H46" s="5"/>
      <c r="I46" s="8">
        <f t="shared" si="0"/>
        <v>0</v>
      </c>
      <c r="J46" s="9"/>
      <c r="K46" s="8">
        <f t="shared" si="6"/>
        <v>0</v>
      </c>
      <c r="L46" s="10" t="e">
        <f t="shared" si="2"/>
        <v>#DIV/0!</v>
      </c>
      <c r="M46" s="11"/>
      <c r="N46" s="11"/>
      <c r="O46" s="11"/>
      <c r="P46" s="11"/>
      <c r="Q46" s="11"/>
      <c r="R46" s="11"/>
      <c r="S46" s="11"/>
      <c r="T46" s="11"/>
      <c r="U46" s="11"/>
      <c r="V46" s="5"/>
      <c r="W46" s="5"/>
      <c r="X46" s="5"/>
      <c r="Y46" s="5" t="str">
        <f t="shared" si="5"/>
        <v/>
      </c>
      <c r="Z46" s="5"/>
      <c r="AA46" s="13"/>
    </row>
    <row r="47" spans="1:27" s="14" customFormat="1" ht="19.149999999999999" customHeight="1" x14ac:dyDescent="0.3">
      <c r="A47" s="5">
        <v>43</v>
      </c>
      <c r="B47" s="6" t="str">
        <f t="shared" si="3"/>
        <v>5</v>
      </c>
      <c r="C47" s="6" t="str">
        <f t="shared" si="4"/>
        <v>12</v>
      </c>
      <c r="D47" s="5"/>
      <c r="E47" s="5"/>
      <c r="F47" s="5"/>
      <c r="G47" s="5"/>
      <c r="H47" s="5"/>
      <c r="I47" s="8">
        <f t="shared" si="0"/>
        <v>0</v>
      </c>
      <c r="J47" s="9"/>
      <c r="K47" s="8">
        <f t="shared" si="6"/>
        <v>0</v>
      </c>
      <c r="L47" s="10" t="e">
        <f t="shared" si="2"/>
        <v>#DIV/0!</v>
      </c>
      <c r="M47" s="11"/>
      <c r="N47" s="11"/>
      <c r="O47" s="11"/>
      <c r="P47" s="11"/>
      <c r="Q47" s="11"/>
      <c r="R47" s="11"/>
      <c r="S47" s="11"/>
      <c r="T47" s="11"/>
      <c r="U47" s="11"/>
      <c r="V47" s="5"/>
      <c r="W47" s="5"/>
      <c r="X47" s="5"/>
      <c r="Y47" s="5" t="str">
        <f t="shared" si="5"/>
        <v/>
      </c>
      <c r="Z47" s="5"/>
      <c r="AA47" s="13"/>
    </row>
    <row r="48" spans="1:27" s="14" customFormat="1" ht="19.149999999999999" customHeight="1" x14ac:dyDescent="0.3">
      <c r="A48" s="5">
        <v>44</v>
      </c>
      <c r="B48" s="6" t="str">
        <f t="shared" si="3"/>
        <v>5</v>
      </c>
      <c r="C48" s="6" t="str">
        <f t="shared" si="4"/>
        <v>12</v>
      </c>
      <c r="D48" s="5"/>
      <c r="E48" s="5"/>
      <c r="F48" s="5"/>
      <c r="G48" s="5"/>
      <c r="H48" s="5"/>
      <c r="I48" s="8">
        <f t="shared" si="0"/>
        <v>0</v>
      </c>
      <c r="J48" s="9"/>
      <c r="K48" s="8">
        <f t="shared" si="6"/>
        <v>0</v>
      </c>
      <c r="L48" s="10" t="e">
        <f t="shared" si="2"/>
        <v>#DIV/0!</v>
      </c>
      <c r="M48" s="11"/>
      <c r="N48" s="11"/>
      <c r="O48" s="11"/>
      <c r="P48" s="11"/>
      <c r="Q48" s="11"/>
      <c r="R48" s="11"/>
      <c r="S48" s="11"/>
      <c r="T48" s="11"/>
      <c r="U48" s="11"/>
      <c r="V48" s="5"/>
      <c r="W48" s="5"/>
      <c r="X48" s="5"/>
      <c r="Y48" s="5" t="str">
        <f t="shared" si="5"/>
        <v/>
      </c>
      <c r="Z48" s="5"/>
      <c r="AA48" s="13"/>
    </row>
    <row r="49" spans="1:27" s="14" customFormat="1" ht="19.149999999999999" customHeight="1" x14ac:dyDescent="0.3">
      <c r="A49" s="5">
        <v>45</v>
      </c>
      <c r="B49" s="6" t="str">
        <f t="shared" si="3"/>
        <v>5</v>
      </c>
      <c r="C49" s="6" t="str">
        <f t="shared" si="4"/>
        <v>12</v>
      </c>
      <c r="D49" s="5"/>
      <c r="E49" s="5"/>
      <c r="F49" s="5"/>
      <c r="G49" s="5"/>
      <c r="H49" s="5"/>
      <c r="I49" s="8">
        <f t="shared" si="0"/>
        <v>0</v>
      </c>
      <c r="J49" s="9"/>
      <c r="K49" s="8">
        <f t="shared" si="6"/>
        <v>0</v>
      </c>
      <c r="L49" s="10" t="e">
        <f t="shared" si="2"/>
        <v>#DIV/0!</v>
      </c>
      <c r="M49" s="11"/>
      <c r="N49" s="11"/>
      <c r="O49" s="11"/>
      <c r="P49" s="11"/>
      <c r="Q49" s="11"/>
      <c r="R49" s="11"/>
      <c r="S49" s="11"/>
      <c r="T49" s="11"/>
      <c r="U49" s="11"/>
      <c r="V49" s="5"/>
      <c r="W49" s="5"/>
      <c r="X49" s="5"/>
      <c r="Y49" s="5" t="str">
        <f t="shared" si="5"/>
        <v/>
      </c>
      <c r="Z49" s="5"/>
      <c r="AA49" s="13"/>
    </row>
    <row r="50" spans="1:27" s="14" customFormat="1" ht="19.149999999999999" customHeight="1" x14ac:dyDescent="0.3">
      <c r="A50" s="12">
        <v>46</v>
      </c>
      <c r="B50" s="6" t="str">
        <f t="shared" si="3"/>
        <v>5</v>
      </c>
      <c r="C50" s="6" t="str">
        <f t="shared" si="4"/>
        <v>12</v>
      </c>
      <c r="D50" s="5"/>
      <c r="E50" s="5"/>
      <c r="F50" s="5"/>
      <c r="G50" s="5"/>
      <c r="H50" s="5"/>
      <c r="I50" s="8">
        <f t="shared" si="0"/>
        <v>0</v>
      </c>
      <c r="J50" s="9"/>
      <c r="K50" s="8">
        <f t="shared" si="6"/>
        <v>0</v>
      </c>
      <c r="L50" s="10" t="e">
        <f t="shared" si="2"/>
        <v>#DIV/0!</v>
      </c>
      <c r="M50" s="11"/>
      <c r="N50" s="11"/>
      <c r="O50" s="11"/>
      <c r="P50" s="11"/>
      <c r="Q50" s="11"/>
      <c r="R50" s="11"/>
      <c r="S50" s="11"/>
      <c r="T50" s="11"/>
      <c r="U50" s="11"/>
      <c r="V50" s="5"/>
      <c r="W50" s="5"/>
      <c r="X50" s="5"/>
      <c r="Y50" s="5" t="str">
        <f t="shared" si="5"/>
        <v/>
      </c>
      <c r="Z50" s="5"/>
      <c r="AA50" s="13"/>
    </row>
    <row r="51" spans="1:27" s="14" customFormat="1" ht="19.149999999999999" customHeight="1" x14ac:dyDescent="0.3">
      <c r="A51" s="5">
        <v>47</v>
      </c>
      <c r="B51" s="6" t="str">
        <f t="shared" si="3"/>
        <v>5</v>
      </c>
      <c r="C51" s="6" t="str">
        <f t="shared" si="4"/>
        <v>12</v>
      </c>
      <c r="D51" s="5"/>
      <c r="E51" s="5"/>
      <c r="F51" s="5"/>
      <c r="G51" s="5"/>
      <c r="H51" s="5"/>
      <c r="I51" s="8">
        <f t="shared" si="0"/>
        <v>0</v>
      </c>
      <c r="J51" s="9"/>
      <c r="K51" s="8">
        <f t="shared" si="6"/>
        <v>0</v>
      </c>
      <c r="L51" s="10" t="e">
        <f t="shared" si="2"/>
        <v>#DIV/0!</v>
      </c>
      <c r="M51" s="11"/>
      <c r="N51" s="11"/>
      <c r="O51" s="11"/>
      <c r="P51" s="11"/>
      <c r="Q51" s="11"/>
      <c r="R51" s="11"/>
      <c r="S51" s="11"/>
      <c r="T51" s="11"/>
      <c r="U51" s="11"/>
      <c r="V51" s="5"/>
      <c r="W51" s="5"/>
      <c r="X51" s="5"/>
      <c r="Y51" s="5" t="str">
        <f t="shared" si="5"/>
        <v/>
      </c>
      <c r="Z51" s="5"/>
      <c r="AA51" s="19"/>
    </row>
    <row r="52" spans="1:27" s="22" customFormat="1" x14ac:dyDescent="0.3">
      <c r="A52" s="39"/>
      <c r="B52" s="40"/>
      <c r="C52" s="40"/>
      <c r="D52" s="40"/>
      <c r="E52" s="40"/>
      <c r="F52" s="40"/>
      <c r="G52" s="40"/>
      <c r="H52" s="40"/>
      <c r="I52" s="41">
        <f>SUM(I7:I51)</f>
        <v>61664</v>
      </c>
      <c r="J52" s="41">
        <f t="shared" ref="J52:K52" si="7">SUM(J7:J51)</f>
        <v>59557</v>
      </c>
      <c r="K52" s="41">
        <f t="shared" si="7"/>
        <v>2107</v>
      </c>
      <c r="L52" s="42"/>
      <c r="M52" s="20"/>
      <c r="N52" s="20"/>
      <c r="O52" s="20"/>
      <c r="P52" s="20"/>
      <c r="Q52" s="20"/>
      <c r="R52" s="20"/>
      <c r="S52" s="20"/>
      <c r="T52" s="20"/>
      <c r="U52" s="21"/>
      <c r="V52" s="43"/>
      <c r="W52" s="44"/>
      <c r="X52" s="44"/>
      <c r="Y52" s="44"/>
      <c r="Z52" s="44"/>
      <c r="AA52" s="44"/>
    </row>
    <row r="53" spans="1:27" s="22" customFormat="1" x14ac:dyDescent="0.3">
      <c r="A53" s="39"/>
      <c r="B53" s="40"/>
      <c r="C53" s="40"/>
      <c r="D53" s="40"/>
      <c r="E53" s="40"/>
      <c r="F53" s="40"/>
      <c r="G53" s="40"/>
      <c r="H53" s="40"/>
      <c r="I53" s="41"/>
      <c r="J53" s="41"/>
      <c r="K53" s="41"/>
      <c r="L53" s="42"/>
      <c r="M53" s="23"/>
      <c r="N53" s="23"/>
      <c r="O53" s="23"/>
      <c r="P53" s="23"/>
      <c r="Q53" s="23"/>
      <c r="R53" s="23"/>
      <c r="S53" s="23"/>
      <c r="T53" s="23"/>
      <c r="U53" s="24"/>
      <c r="V53" s="44"/>
      <c r="W53" s="44"/>
      <c r="X53" s="44"/>
      <c r="Y53" s="44"/>
      <c r="Z53" s="44"/>
      <c r="AA53" s="44"/>
    </row>
  </sheetData>
  <mergeCells count="26">
    <mergeCell ref="A4:AA4"/>
    <mergeCell ref="A1:D3"/>
    <mergeCell ref="A52:H53"/>
    <mergeCell ref="I52:I53"/>
    <mergeCell ref="J52:J53"/>
    <mergeCell ref="K52:K53"/>
    <mergeCell ref="L52:L53"/>
    <mergeCell ref="V52:AA53"/>
    <mergeCell ref="L5:L6"/>
    <mergeCell ref="M5:U5"/>
    <mergeCell ref="V5:X5"/>
    <mergeCell ref="Y5:Y6"/>
    <mergeCell ref="Z5:Z6"/>
    <mergeCell ref="AA5:AA6"/>
    <mergeCell ref="K5:K6"/>
    <mergeCell ref="E1:AA3"/>
    <mergeCell ref="A5:A6"/>
    <mergeCell ref="B5:B6"/>
    <mergeCell ref="C5:C6"/>
    <mergeCell ref="D5:D6"/>
    <mergeCell ref="E5:E6"/>
    <mergeCell ref="F5:F6"/>
    <mergeCell ref="G5:G6"/>
    <mergeCell ref="H5:H6"/>
    <mergeCell ref="I5:I6"/>
    <mergeCell ref="J5:J6"/>
  </mergeCells>
  <phoneticPr fontId="3" type="noConversion"/>
  <conditionalFormatting sqref="A7:AA51">
    <cfRule type="expression" dxfId="9" priority="1">
      <formula>$L7&gt;0.15</formula>
    </cfRule>
    <cfRule type="expression" dxfId="8" priority="2">
      <formula>AND($L7&gt;0.08,$L7&lt;0.15)</formula>
    </cfRule>
  </conditionalFormatting>
  <dataValidations count="2">
    <dataValidation allowBlank="1" showInputMessage="1" showErrorMessage="1" prompt="수식 계산_x000a_수치 입력 금지" sqref="K7:K51" xr:uid="{B639F773-5702-4DC2-9B0E-F933A8E8FFB5}"/>
    <dataValidation type="whole" allowBlank="1" showInputMessage="1" showErrorMessage="1" errorTitle="입력값이 올바르지 않습니다." error="숫자만 쓰세요!" sqref="M7:U51" xr:uid="{5B25E8A2-9665-4EE7-A46A-5926D2F2734D}">
      <formula1>0</formula1>
      <formula2>20000</formula2>
    </dataValidation>
  </dataValidations>
  <pageMargins left="0.7" right="0.7" top="0.75" bottom="0.75" header="0.3" footer="0.3"/>
  <pageSetup paperSize="9" scale="50" orientation="landscape" r:id="rId1"/>
  <ignoredErrors>
    <ignoredError sqref="Y7:Y51 A7:A21 A52:J53 D22:J22 D7:J12 A23:A51 D23:J51 D14:J21 D13:E13 G13:J13" unlockedFormula="1"/>
    <ignoredError sqref="K7:L35 K52:L53 K36:K51" formulaRange="1" unlockedFormula="1"/>
    <ignoredError sqref="L36:L51" evalError="1" formulaRange="1" unlocked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A14C8-63CB-42C5-96F6-1E14CFA85F1A}">
  <dimension ref="A1:AA53"/>
  <sheetViews>
    <sheetView topLeftCell="E1" zoomScale="70" zoomScaleNormal="70" workbookViewId="0">
      <pane ySplit="6" topLeftCell="A7" activePane="bottomLeft" state="frozen"/>
      <selection pane="bottomLeft" activeCell="H12" sqref="H12"/>
    </sheetView>
  </sheetViews>
  <sheetFormatPr defaultRowHeight="16.5" x14ac:dyDescent="0.3"/>
  <cols>
    <col min="1" max="1" width="6.75" style="25" customWidth="1"/>
    <col min="2" max="2" width="6.25" style="25" customWidth="1"/>
    <col min="3" max="3" width="6.75" style="25" customWidth="1"/>
    <col min="4" max="4" width="8.125" style="25" customWidth="1"/>
    <col min="5" max="5" width="19" style="25" customWidth="1"/>
    <col min="6" max="6" width="22.75" style="25" customWidth="1"/>
    <col min="7" max="8" width="7.875" style="25" customWidth="1"/>
    <col min="9" max="9" width="6.625" style="25" customWidth="1"/>
    <col min="10" max="10" width="7.5" style="25" bestFit="1" customWidth="1"/>
    <col min="11" max="11" width="6.625" style="25" customWidth="1"/>
    <col min="12" max="12" width="7.875" style="26" customWidth="1"/>
    <col min="13" max="21" width="5.875" style="25" customWidth="1"/>
    <col min="22" max="22" width="9.875" style="25" customWidth="1"/>
    <col min="23" max="24" width="5.375" style="25" customWidth="1"/>
    <col min="25" max="25" width="9" style="25" customWidth="1"/>
    <col min="26" max="26" width="10.25" style="25" customWidth="1"/>
    <col min="27" max="27" width="33.75" style="25" bestFit="1" customWidth="1"/>
    <col min="28" max="16384" width="9" style="25"/>
  </cols>
  <sheetData>
    <row r="1" spans="1:27" s="3" customFormat="1" ht="13.5" customHeight="1" x14ac:dyDescent="0.3">
      <c r="A1" s="53" t="s">
        <v>132</v>
      </c>
      <c r="B1" s="54"/>
      <c r="C1" s="54"/>
      <c r="D1" s="54"/>
      <c r="E1" s="61" t="s">
        <v>113</v>
      </c>
      <c r="F1" s="61"/>
      <c r="G1" s="61"/>
      <c r="H1" s="61"/>
      <c r="I1" s="61"/>
      <c r="J1" s="61"/>
      <c r="K1" s="61"/>
      <c r="L1" s="61"/>
      <c r="M1" s="61"/>
      <c r="N1" s="61"/>
      <c r="O1" s="61"/>
      <c r="P1" s="61"/>
      <c r="Q1" s="61"/>
      <c r="R1" s="61"/>
      <c r="S1" s="61"/>
      <c r="T1" s="61"/>
      <c r="U1" s="61"/>
      <c r="V1" s="61"/>
      <c r="W1" s="61"/>
      <c r="X1" s="61"/>
      <c r="Y1" s="61"/>
      <c r="Z1" s="61"/>
      <c r="AA1" s="62"/>
    </row>
    <row r="2" spans="1:27" s="3" customFormat="1" ht="13.5" customHeight="1" x14ac:dyDescent="0.3">
      <c r="A2" s="55"/>
      <c r="B2" s="56"/>
      <c r="C2" s="56"/>
      <c r="D2" s="56"/>
      <c r="E2" s="63"/>
      <c r="F2" s="63"/>
      <c r="G2" s="63"/>
      <c r="H2" s="63"/>
      <c r="I2" s="63"/>
      <c r="J2" s="63"/>
      <c r="K2" s="63"/>
      <c r="L2" s="63"/>
      <c r="M2" s="63"/>
      <c r="N2" s="63"/>
      <c r="O2" s="63"/>
      <c r="P2" s="63"/>
      <c r="Q2" s="63"/>
      <c r="R2" s="63"/>
      <c r="S2" s="63"/>
      <c r="T2" s="63"/>
      <c r="U2" s="63"/>
      <c r="V2" s="63"/>
      <c r="W2" s="63"/>
      <c r="X2" s="63"/>
      <c r="Y2" s="63"/>
      <c r="Z2" s="63"/>
      <c r="AA2" s="64"/>
    </row>
    <row r="3" spans="1:27" s="3" customFormat="1" ht="13.5" customHeight="1" x14ac:dyDescent="0.3">
      <c r="A3" s="57"/>
      <c r="B3" s="58"/>
      <c r="C3" s="58"/>
      <c r="D3" s="58"/>
      <c r="E3" s="65"/>
      <c r="F3" s="65"/>
      <c r="G3" s="65"/>
      <c r="H3" s="65"/>
      <c r="I3" s="65"/>
      <c r="J3" s="65"/>
      <c r="K3" s="65"/>
      <c r="L3" s="65"/>
      <c r="M3" s="65"/>
      <c r="N3" s="65"/>
      <c r="O3" s="65"/>
      <c r="P3" s="65"/>
      <c r="Q3" s="65"/>
      <c r="R3" s="65"/>
      <c r="S3" s="65"/>
      <c r="T3" s="65"/>
      <c r="U3" s="65"/>
      <c r="V3" s="65"/>
      <c r="W3" s="65"/>
      <c r="X3" s="65"/>
      <c r="Y3" s="65"/>
      <c r="Z3" s="65"/>
      <c r="AA3" s="66"/>
    </row>
    <row r="4" spans="1:27" s="3" customFormat="1" ht="17.25" customHeight="1" thickBot="1" x14ac:dyDescent="0.35">
      <c r="A4" s="50" t="s">
        <v>0</v>
      </c>
      <c r="B4" s="51"/>
      <c r="C4" s="51"/>
      <c r="D4" s="51"/>
      <c r="E4" s="51"/>
      <c r="F4" s="51"/>
      <c r="G4" s="51"/>
      <c r="H4" s="51"/>
      <c r="I4" s="51"/>
      <c r="J4" s="51"/>
      <c r="K4" s="51"/>
      <c r="L4" s="51"/>
      <c r="M4" s="51"/>
      <c r="N4" s="51"/>
      <c r="O4" s="51"/>
      <c r="P4" s="51"/>
      <c r="Q4" s="51"/>
      <c r="R4" s="51"/>
      <c r="S4" s="51"/>
      <c r="T4" s="51"/>
      <c r="U4" s="51"/>
      <c r="V4" s="51"/>
      <c r="W4" s="51"/>
      <c r="X4" s="51"/>
      <c r="Y4" s="51"/>
      <c r="Z4" s="51"/>
      <c r="AA4" s="52"/>
    </row>
    <row r="5" spans="1:27" s="4" customFormat="1" ht="17.25" thickTop="1" x14ac:dyDescent="0.3">
      <c r="A5" s="59" t="s">
        <v>1</v>
      </c>
      <c r="B5" s="67" t="str">
        <f>MID($A$1,2,1)</f>
        <v>월</v>
      </c>
      <c r="C5" s="67" t="str">
        <f>RIGHT($A$1,1)</f>
        <v>일</v>
      </c>
      <c r="D5" s="59" t="s">
        <v>114</v>
      </c>
      <c r="E5" s="59" t="s">
        <v>115</v>
      </c>
      <c r="F5" s="59" t="s">
        <v>116</v>
      </c>
      <c r="G5" s="59" t="s">
        <v>117</v>
      </c>
      <c r="H5" s="69" t="s">
        <v>2</v>
      </c>
      <c r="I5" s="59" t="s">
        <v>118</v>
      </c>
      <c r="J5" s="59" t="s">
        <v>119</v>
      </c>
      <c r="K5" s="59" t="s">
        <v>120</v>
      </c>
      <c r="L5" s="45" t="s">
        <v>121</v>
      </c>
      <c r="M5" s="47" t="s">
        <v>122</v>
      </c>
      <c r="N5" s="47"/>
      <c r="O5" s="47"/>
      <c r="P5" s="47"/>
      <c r="Q5" s="47"/>
      <c r="R5" s="47"/>
      <c r="S5" s="47"/>
      <c r="T5" s="47"/>
      <c r="U5" s="47"/>
      <c r="V5" s="47" t="s">
        <v>123</v>
      </c>
      <c r="W5" s="47"/>
      <c r="X5" s="47"/>
      <c r="Y5" s="47" t="s">
        <v>124</v>
      </c>
      <c r="Z5" s="47" t="s">
        <v>125</v>
      </c>
      <c r="AA5" s="49" t="s">
        <v>126</v>
      </c>
    </row>
    <row r="6" spans="1:27" s="4" customFormat="1" ht="17.25" thickBot="1" x14ac:dyDescent="0.35">
      <c r="A6" s="60"/>
      <c r="B6" s="68"/>
      <c r="C6" s="68"/>
      <c r="D6" s="60"/>
      <c r="E6" s="60"/>
      <c r="F6" s="60"/>
      <c r="G6" s="60"/>
      <c r="H6" s="60"/>
      <c r="I6" s="60"/>
      <c r="J6" s="60"/>
      <c r="K6" s="60"/>
      <c r="L6" s="46"/>
      <c r="M6" s="1" t="s">
        <v>3</v>
      </c>
      <c r="N6" s="1" t="s">
        <v>4</v>
      </c>
      <c r="O6" s="1" t="s">
        <v>127</v>
      </c>
      <c r="P6" s="1" t="s">
        <v>5</v>
      </c>
      <c r="Q6" s="1" t="s">
        <v>6</v>
      </c>
      <c r="R6" s="2" t="s">
        <v>10</v>
      </c>
      <c r="S6" s="1" t="s">
        <v>7</v>
      </c>
      <c r="T6" s="2" t="s">
        <v>8</v>
      </c>
      <c r="U6" s="1" t="s">
        <v>128</v>
      </c>
      <c r="V6" s="1" t="s">
        <v>129</v>
      </c>
      <c r="W6" s="1" t="s">
        <v>130</v>
      </c>
      <c r="X6" s="1" t="s">
        <v>131</v>
      </c>
      <c r="Y6" s="48"/>
      <c r="Z6" s="48"/>
      <c r="AA6" s="48"/>
    </row>
    <row r="7" spans="1:27" s="14" customFormat="1" ht="19.5" customHeight="1" thickTop="1" x14ac:dyDescent="0.3">
      <c r="A7" s="5">
        <v>1</v>
      </c>
      <c r="B7" s="6" t="str">
        <f>LEFT($A$1,1)</f>
        <v>5</v>
      </c>
      <c r="C7" s="6" t="str">
        <f>MID($A$1,4,2)</f>
        <v>13</v>
      </c>
      <c r="D7" s="7" t="s">
        <v>18</v>
      </c>
      <c r="E7" s="7" t="s">
        <v>16</v>
      </c>
      <c r="F7" s="7" t="s">
        <v>12</v>
      </c>
      <c r="G7" s="5" t="s">
        <v>27</v>
      </c>
      <c r="H7" s="5" t="s">
        <v>9</v>
      </c>
      <c r="I7" s="8">
        <f t="shared" ref="I7:I51" si="0">J7+K7</f>
        <v>598</v>
      </c>
      <c r="J7" s="9">
        <v>580</v>
      </c>
      <c r="K7" s="8">
        <f t="shared" ref="K7:K29" si="1">SUM(M7:U7)</f>
        <v>18</v>
      </c>
      <c r="L7" s="10">
        <f t="shared" ref="L7:L51" si="2">K7/I7</f>
        <v>3.0100334448160536E-2</v>
      </c>
      <c r="M7" s="11">
        <v>11</v>
      </c>
      <c r="N7" s="11"/>
      <c r="O7" s="11"/>
      <c r="P7" s="11">
        <v>7</v>
      </c>
      <c r="Q7" s="11"/>
      <c r="R7" s="11"/>
      <c r="S7" s="11"/>
      <c r="T7" s="11"/>
      <c r="U7" s="11"/>
      <c r="V7" s="5">
        <v>20200511</v>
      </c>
      <c r="W7" s="5">
        <v>7</v>
      </c>
      <c r="X7" s="12" t="s">
        <v>21</v>
      </c>
      <c r="Y7" s="5" t="str">
        <f>IF($X7="A","하선동",IF($X7="B","이형준",""))</f>
        <v>이형준</v>
      </c>
      <c r="Z7" s="5" t="s">
        <v>69</v>
      </c>
      <c r="AA7" s="13"/>
    </row>
    <row r="8" spans="1:27" s="14" customFormat="1" ht="19.5" customHeight="1" x14ac:dyDescent="0.3">
      <c r="A8" s="12">
        <v>2</v>
      </c>
      <c r="B8" s="6" t="str">
        <f t="shared" ref="B8:B51" si="3">LEFT($A$1,1)</f>
        <v>5</v>
      </c>
      <c r="C8" s="6" t="str">
        <f t="shared" ref="C8:C51" si="4">MID($A$1,4,2)</f>
        <v>13</v>
      </c>
      <c r="D8" s="7" t="s">
        <v>18</v>
      </c>
      <c r="E8" s="7" t="s">
        <v>16</v>
      </c>
      <c r="F8" s="7" t="s">
        <v>12</v>
      </c>
      <c r="G8" s="5" t="s">
        <v>27</v>
      </c>
      <c r="H8" s="5" t="s">
        <v>9</v>
      </c>
      <c r="I8" s="8">
        <f t="shared" si="0"/>
        <v>1045</v>
      </c>
      <c r="J8" s="9">
        <v>1040</v>
      </c>
      <c r="K8" s="8">
        <f t="shared" si="1"/>
        <v>5</v>
      </c>
      <c r="L8" s="10">
        <f t="shared" si="2"/>
        <v>4.7846889952153108E-3</v>
      </c>
      <c r="M8" s="11">
        <v>2</v>
      </c>
      <c r="N8" s="11"/>
      <c r="O8" s="11"/>
      <c r="P8" s="11">
        <v>3</v>
      </c>
      <c r="Q8" s="11"/>
      <c r="R8" s="11"/>
      <c r="S8" s="11"/>
      <c r="T8" s="11"/>
      <c r="U8" s="11"/>
      <c r="V8" s="5">
        <v>20200510</v>
      </c>
      <c r="W8" s="5">
        <v>7</v>
      </c>
      <c r="X8" s="5" t="s">
        <v>20</v>
      </c>
      <c r="Y8" s="5" t="str">
        <f t="shared" ref="Y8:Y51" si="5">IF($X8="A","하선동",IF($X8="B","이형준",""))</f>
        <v>하선동</v>
      </c>
      <c r="Z8" s="5" t="s">
        <v>69</v>
      </c>
      <c r="AA8" s="13"/>
    </row>
    <row r="9" spans="1:27" s="14" customFormat="1" ht="19.5" customHeight="1" x14ac:dyDescent="0.3">
      <c r="A9" s="5">
        <v>3</v>
      </c>
      <c r="B9" s="6" t="str">
        <f t="shared" si="3"/>
        <v>5</v>
      </c>
      <c r="C9" s="6" t="str">
        <f t="shared" si="4"/>
        <v>13</v>
      </c>
      <c r="D9" s="7" t="s">
        <v>17</v>
      </c>
      <c r="E9" s="7" t="s">
        <v>16</v>
      </c>
      <c r="F9" s="7" t="s">
        <v>13</v>
      </c>
      <c r="G9" s="5" t="s">
        <v>27</v>
      </c>
      <c r="H9" s="5" t="s">
        <v>9</v>
      </c>
      <c r="I9" s="8">
        <f t="shared" si="0"/>
        <v>1868</v>
      </c>
      <c r="J9" s="9">
        <v>1850</v>
      </c>
      <c r="K9" s="8">
        <f t="shared" si="1"/>
        <v>18</v>
      </c>
      <c r="L9" s="10">
        <f t="shared" si="2"/>
        <v>9.6359743040685224E-3</v>
      </c>
      <c r="M9" s="11">
        <v>2</v>
      </c>
      <c r="N9" s="11"/>
      <c r="O9" s="11"/>
      <c r="P9" s="11">
        <v>15</v>
      </c>
      <c r="Q9" s="11">
        <v>1</v>
      </c>
      <c r="R9" s="11"/>
      <c r="S9" s="11"/>
      <c r="T9" s="11"/>
      <c r="U9" s="11"/>
      <c r="V9" s="5">
        <v>20200513</v>
      </c>
      <c r="W9" s="12">
        <v>15</v>
      </c>
      <c r="X9" s="5" t="s">
        <v>20</v>
      </c>
      <c r="Y9" s="5" t="str">
        <f t="shared" si="5"/>
        <v>하선동</v>
      </c>
      <c r="Z9" s="5" t="s">
        <v>69</v>
      </c>
      <c r="AA9" s="13"/>
    </row>
    <row r="10" spans="1:27" s="14" customFormat="1" ht="19.5" customHeight="1" x14ac:dyDescent="0.3">
      <c r="A10" s="12">
        <v>4</v>
      </c>
      <c r="B10" s="6" t="str">
        <f t="shared" si="3"/>
        <v>5</v>
      </c>
      <c r="C10" s="6" t="str">
        <f t="shared" si="4"/>
        <v>13</v>
      </c>
      <c r="D10" s="7" t="s">
        <v>65</v>
      </c>
      <c r="E10" s="7" t="s">
        <v>70</v>
      </c>
      <c r="F10" s="7" t="s">
        <v>71</v>
      </c>
      <c r="G10" s="5" t="s">
        <v>26</v>
      </c>
      <c r="H10" s="5" t="s">
        <v>9</v>
      </c>
      <c r="I10" s="8">
        <f t="shared" si="0"/>
        <v>100</v>
      </c>
      <c r="J10" s="9">
        <v>100</v>
      </c>
      <c r="K10" s="8">
        <f t="shared" si="1"/>
        <v>0</v>
      </c>
      <c r="L10" s="10">
        <f t="shared" si="2"/>
        <v>0</v>
      </c>
      <c r="M10" s="11"/>
      <c r="N10" s="11"/>
      <c r="O10" s="11"/>
      <c r="P10" s="11"/>
      <c r="Q10" s="11"/>
      <c r="R10" s="11"/>
      <c r="S10" s="11"/>
      <c r="T10" s="11"/>
      <c r="U10" s="11"/>
      <c r="V10" s="5">
        <v>20200513</v>
      </c>
      <c r="W10" s="5">
        <v>5</v>
      </c>
      <c r="X10" s="12" t="s">
        <v>20</v>
      </c>
      <c r="Y10" s="5" t="str">
        <f t="shared" si="5"/>
        <v>하선동</v>
      </c>
      <c r="Z10" s="5" t="s">
        <v>69</v>
      </c>
      <c r="AA10" s="13" t="s">
        <v>72</v>
      </c>
    </row>
    <row r="11" spans="1:27" s="14" customFormat="1" ht="19.5" customHeight="1" x14ac:dyDescent="0.3">
      <c r="A11" s="5">
        <v>5</v>
      </c>
      <c r="B11" s="6" t="str">
        <f t="shared" si="3"/>
        <v>5</v>
      </c>
      <c r="C11" s="6" t="str">
        <f t="shared" si="4"/>
        <v>13</v>
      </c>
      <c r="D11" s="7" t="s">
        <v>65</v>
      </c>
      <c r="E11" s="7" t="s">
        <v>16</v>
      </c>
      <c r="F11" s="7" t="s">
        <v>73</v>
      </c>
      <c r="G11" s="5">
        <v>7301</v>
      </c>
      <c r="H11" s="5" t="s">
        <v>9</v>
      </c>
      <c r="I11" s="8">
        <f t="shared" si="0"/>
        <v>100</v>
      </c>
      <c r="J11" s="9">
        <v>100</v>
      </c>
      <c r="K11" s="8">
        <f t="shared" si="1"/>
        <v>0</v>
      </c>
      <c r="L11" s="10">
        <f t="shared" si="2"/>
        <v>0</v>
      </c>
      <c r="M11" s="11"/>
      <c r="N11" s="11"/>
      <c r="O11" s="11"/>
      <c r="P11" s="11"/>
      <c r="Q11" s="11"/>
      <c r="R11" s="11"/>
      <c r="S11" s="11"/>
      <c r="T11" s="11"/>
      <c r="U11" s="11"/>
      <c r="V11" s="5">
        <v>20200513</v>
      </c>
      <c r="W11" s="5">
        <v>13</v>
      </c>
      <c r="X11" s="5" t="s">
        <v>20</v>
      </c>
      <c r="Y11" s="5" t="str">
        <f t="shared" si="5"/>
        <v>하선동</v>
      </c>
      <c r="Z11" s="5" t="s">
        <v>69</v>
      </c>
      <c r="AA11" s="13" t="s">
        <v>72</v>
      </c>
    </row>
    <row r="12" spans="1:27" s="14" customFormat="1" ht="19.5" customHeight="1" x14ac:dyDescent="0.3">
      <c r="A12" s="5">
        <v>6</v>
      </c>
      <c r="B12" s="6" t="str">
        <f t="shared" si="3"/>
        <v>5</v>
      </c>
      <c r="C12" s="6" t="str">
        <f t="shared" si="4"/>
        <v>13</v>
      </c>
      <c r="D12" s="7" t="s">
        <v>65</v>
      </c>
      <c r="E12" s="7" t="s">
        <v>33</v>
      </c>
      <c r="F12" s="7" t="s">
        <v>74</v>
      </c>
      <c r="G12" s="5">
        <v>8301</v>
      </c>
      <c r="H12" s="5">
        <v>8301</v>
      </c>
      <c r="I12" s="8">
        <f t="shared" si="0"/>
        <v>100</v>
      </c>
      <c r="J12" s="9">
        <v>100</v>
      </c>
      <c r="K12" s="8">
        <f t="shared" si="1"/>
        <v>0</v>
      </c>
      <c r="L12" s="10">
        <f t="shared" si="2"/>
        <v>0</v>
      </c>
      <c r="M12" s="11"/>
      <c r="N12" s="11"/>
      <c r="O12" s="11"/>
      <c r="P12" s="11"/>
      <c r="Q12" s="11"/>
      <c r="R12" s="11"/>
      <c r="S12" s="11"/>
      <c r="T12" s="11"/>
      <c r="U12" s="11"/>
      <c r="V12" s="5">
        <v>20200513</v>
      </c>
      <c r="W12" s="5">
        <v>10</v>
      </c>
      <c r="X12" s="5" t="s">
        <v>20</v>
      </c>
      <c r="Y12" s="5" t="str">
        <f t="shared" si="5"/>
        <v>하선동</v>
      </c>
      <c r="Z12" s="5" t="s">
        <v>69</v>
      </c>
      <c r="AA12" s="13" t="s">
        <v>72</v>
      </c>
    </row>
    <row r="13" spans="1:27" s="14" customFormat="1" ht="19.5" customHeight="1" x14ac:dyDescent="0.3">
      <c r="A13" s="12">
        <v>7</v>
      </c>
      <c r="B13" s="6" t="str">
        <f t="shared" si="3"/>
        <v>5</v>
      </c>
      <c r="C13" s="6" t="str">
        <f t="shared" si="4"/>
        <v>13</v>
      </c>
      <c r="D13" s="7" t="s">
        <v>18</v>
      </c>
      <c r="E13" s="7" t="s">
        <v>16</v>
      </c>
      <c r="F13" s="7" t="s">
        <v>12</v>
      </c>
      <c r="G13" s="5" t="s">
        <v>27</v>
      </c>
      <c r="H13" s="5" t="s">
        <v>9</v>
      </c>
      <c r="I13" s="8">
        <f t="shared" si="0"/>
        <v>1487</v>
      </c>
      <c r="J13" s="15">
        <v>1340</v>
      </c>
      <c r="K13" s="8">
        <f t="shared" si="1"/>
        <v>147</v>
      </c>
      <c r="L13" s="10">
        <f t="shared" si="2"/>
        <v>9.8856758574310699E-2</v>
      </c>
      <c r="M13" s="11">
        <v>135</v>
      </c>
      <c r="N13" s="11"/>
      <c r="O13" s="11"/>
      <c r="P13" s="11">
        <v>12</v>
      </c>
      <c r="Q13" s="11"/>
      <c r="R13" s="11"/>
      <c r="S13" s="11"/>
      <c r="T13" s="11"/>
      <c r="U13" s="11"/>
      <c r="V13" s="5">
        <v>20200505</v>
      </c>
      <c r="W13" s="5">
        <v>6</v>
      </c>
      <c r="X13" s="5" t="s">
        <v>21</v>
      </c>
      <c r="Y13" s="5" t="str">
        <f t="shared" si="5"/>
        <v>이형준</v>
      </c>
      <c r="Z13" s="5" t="s">
        <v>78</v>
      </c>
      <c r="AA13" s="13"/>
    </row>
    <row r="14" spans="1:27" s="14" customFormat="1" ht="19.5" customHeight="1" x14ac:dyDescent="0.3">
      <c r="A14" s="5">
        <v>10</v>
      </c>
      <c r="B14" s="6" t="str">
        <f t="shared" si="3"/>
        <v>5</v>
      </c>
      <c r="C14" s="6" t="str">
        <f t="shared" si="4"/>
        <v>13</v>
      </c>
      <c r="D14" s="7" t="s">
        <v>18</v>
      </c>
      <c r="E14" s="7" t="s">
        <v>15</v>
      </c>
      <c r="F14" s="7" t="s">
        <v>42</v>
      </c>
      <c r="G14" s="5" t="s">
        <v>46</v>
      </c>
      <c r="H14" s="5" t="s">
        <v>52</v>
      </c>
      <c r="I14" s="8">
        <f t="shared" si="0"/>
        <v>3526</v>
      </c>
      <c r="J14" s="9">
        <v>3500</v>
      </c>
      <c r="K14" s="8">
        <f t="shared" si="1"/>
        <v>26</v>
      </c>
      <c r="L14" s="10">
        <f t="shared" si="2"/>
        <v>7.3737946681792397E-3</v>
      </c>
      <c r="M14" s="11">
        <v>2</v>
      </c>
      <c r="N14" s="11"/>
      <c r="O14" s="11"/>
      <c r="P14" s="11"/>
      <c r="Q14" s="11"/>
      <c r="R14" s="11"/>
      <c r="S14" s="11"/>
      <c r="T14" s="11">
        <v>24</v>
      </c>
      <c r="U14" s="11"/>
      <c r="V14" s="5">
        <v>20200429</v>
      </c>
      <c r="W14" s="5">
        <v>12</v>
      </c>
      <c r="X14" s="5" t="s">
        <v>21</v>
      </c>
      <c r="Y14" s="5" t="str">
        <f t="shared" si="5"/>
        <v>이형준</v>
      </c>
      <c r="Z14" s="5" t="s">
        <v>78</v>
      </c>
      <c r="AA14" s="13"/>
    </row>
    <row r="15" spans="1:27" s="14" customFormat="1" ht="19.5" customHeight="1" x14ac:dyDescent="0.3">
      <c r="A15" s="5">
        <v>11</v>
      </c>
      <c r="B15" s="6" t="str">
        <f t="shared" si="3"/>
        <v>5</v>
      </c>
      <c r="C15" s="6" t="str">
        <f t="shared" si="4"/>
        <v>13</v>
      </c>
      <c r="D15" s="7" t="s">
        <v>18</v>
      </c>
      <c r="E15" s="7" t="s">
        <v>15</v>
      </c>
      <c r="F15" s="7" t="s">
        <v>42</v>
      </c>
      <c r="G15" s="5" t="s">
        <v>46</v>
      </c>
      <c r="H15" s="5" t="s">
        <v>52</v>
      </c>
      <c r="I15" s="8">
        <f t="shared" si="0"/>
        <v>3509</v>
      </c>
      <c r="J15" s="9">
        <v>3500</v>
      </c>
      <c r="K15" s="8">
        <f t="shared" si="1"/>
        <v>9</v>
      </c>
      <c r="L15" s="10">
        <f t="shared" si="2"/>
        <v>2.5648332858364208E-3</v>
      </c>
      <c r="M15" s="11">
        <v>1</v>
      </c>
      <c r="N15" s="11"/>
      <c r="O15" s="11"/>
      <c r="P15" s="11"/>
      <c r="Q15" s="11"/>
      <c r="R15" s="11">
        <v>8</v>
      </c>
      <c r="S15" s="11"/>
      <c r="T15" s="11"/>
      <c r="U15" s="11"/>
      <c r="V15" s="5">
        <v>20200429</v>
      </c>
      <c r="W15" s="5">
        <v>12</v>
      </c>
      <c r="X15" s="5" t="s">
        <v>20</v>
      </c>
      <c r="Y15" s="5" t="str">
        <f t="shared" si="5"/>
        <v>하선동</v>
      </c>
      <c r="Z15" s="5" t="s">
        <v>78</v>
      </c>
      <c r="AA15" s="13"/>
    </row>
    <row r="16" spans="1:27" s="14" customFormat="1" ht="19.5" customHeight="1" x14ac:dyDescent="0.3">
      <c r="A16" s="12">
        <v>12</v>
      </c>
      <c r="B16" s="6" t="str">
        <f t="shared" si="3"/>
        <v>5</v>
      </c>
      <c r="C16" s="6" t="str">
        <f t="shared" si="4"/>
        <v>13</v>
      </c>
      <c r="D16" s="7" t="s">
        <v>65</v>
      </c>
      <c r="E16" s="7" t="s">
        <v>33</v>
      </c>
      <c r="F16" s="7" t="s">
        <v>61</v>
      </c>
      <c r="G16" s="5" t="s">
        <v>28</v>
      </c>
      <c r="H16" s="5" t="s">
        <v>38</v>
      </c>
      <c r="I16" s="8">
        <f t="shared" si="0"/>
        <v>662</v>
      </c>
      <c r="J16" s="9">
        <v>620</v>
      </c>
      <c r="K16" s="8">
        <f t="shared" si="1"/>
        <v>42</v>
      </c>
      <c r="L16" s="10">
        <f t="shared" si="2"/>
        <v>6.3444108761329304E-2</v>
      </c>
      <c r="M16" s="11">
        <v>39</v>
      </c>
      <c r="N16" s="11"/>
      <c r="O16" s="11"/>
      <c r="P16" s="11"/>
      <c r="Q16" s="11"/>
      <c r="R16" s="11"/>
      <c r="S16" s="11">
        <v>3</v>
      </c>
      <c r="T16" s="11"/>
      <c r="U16" s="11"/>
      <c r="V16" s="5">
        <v>20200513</v>
      </c>
      <c r="W16" s="5">
        <v>1</v>
      </c>
      <c r="X16" s="5" t="s">
        <v>20</v>
      </c>
      <c r="Y16" s="5" t="str">
        <f t="shared" si="5"/>
        <v>하선동</v>
      </c>
      <c r="Z16" s="5" t="s">
        <v>78</v>
      </c>
      <c r="AA16" s="13"/>
    </row>
    <row r="17" spans="1:27" s="14" customFormat="1" ht="19.5" customHeight="1" x14ac:dyDescent="0.3">
      <c r="A17" s="5">
        <v>13</v>
      </c>
      <c r="B17" s="6" t="str">
        <f t="shared" si="3"/>
        <v>5</v>
      </c>
      <c r="C17" s="6" t="str">
        <f t="shared" si="4"/>
        <v>13</v>
      </c>
      <c r="D17" s="7" t="s">
        <v>18</v>
      </c>
      <c r="E17" s="7" t="s">
        <v>75</v>
      </c>
      <c r="F17" s="7" t="s">
        <v>77</v>
      </c>
      <c r="G17" s="5">
        <v>7301</v>
      </c>
      <c r="H17" s="5" t="s">
        <v>9</v>
      </c>
      <c r="I17" s="8">
        <f t="shared" si="0"/>
        <v>2002</v>
      </c>
      <c r="J17" s="9">
        <v>2000</v>
      </c>
      <c r="K17" s="8">
        <f t="shared" si="1"/>
        <v>2</v>
      </c>
      <c r="L17" s="10">
        <f t="shared" si="2"/>
        <v>9.99000999000999E-4</v>
      </c>
      <c r="M17" s="11">
        <v>2</v>
      </c>
      <c r="N17" s="11"/>
      <c r="O17" s="11"/>
      <c r="P17" s="11"/>
      <c r="Q17" s="11"/>
      <c r="R17" s="11"/>
      <c r="S17" s="11"/>
      <c r="T17" s="11"/>
      <c r="U17" s="11"/>
      <c r="V17" s="5">
        <v>20200513</v>
      </c>
      <c r="W17" s="5">
        <v>14</v>
      </c>
      <c r="X17" s="5" t="s">
        <v>21</v>
      </c>
      <c r="Y17" s="5" t="str">
        <f t="shared" si="5"/>
        <v>이형준</v>
      </c>
      <c r="Z17" s="5" t="s">
        <v>78</v>
      </c>
      <c r="AA17" s="13"/>
    </row>
    <row r="18" spans="1:27" s="14" customFormat="1" ht="19.5" customHeight="1" x14ac:dyDescent="0.3">
      <c r="A18" s="12">
        <v>14</v>
      </c>
      <c r="B18" s="6" t="str">
        <f t="shared" si="3"/>
        <v>5</v>
      </c>
      <c r="C18" s="6" t="str">
        <f t="shared" si="4"/>
        <v>13</v>
      </c>
      <c r="D18" s="7" t="s">
        <v>17</v>
      </c>
      <c r="E18" s="5" t="s">
        <v>76</v>
      </c>
      <c r="F18" s="7" t="s">
        <v>62</v>
      </c>
      <c r="G18" s="5" t="s">
        <v>68</v>
      </c>
      <c r="H18" s="5" t="s">
        <v>9</v>
      </c>
      <c r="I18" s="8">
        <f t="shared" si="0"/>
        <v>3034</v>
      </c>
      <c r="J18" s="9">
        <v>3020</v>
      </c>
      <c r="K18" s="8">
        <f t="shared" si="1"/>
        <v>14</v>
      </c>
      <c r="L18" s="10">
        <f t="shared" si="2"/>
        <v>4.6143704680290049E-3</v>
      </c>
      <c r="M18" s="11">
        <v>5</v>
      </c>
      <c r="N18" s="11"/>
      <c r="O18" s="11"/>
      <c r="P18" s="11">
        <v>9</v>
      </c>
      <c r="Q18" s="11"/>
      <c r="R18" s="11"/>
      <c r="S18" s="11"/>
      <c r="T18" s="11"/>
      <c r="U18" s="11"/>
      <c r="V18" s="5">
        <v>20200513</v>
      </c>
      <c r="W18" s="5">
        <v>6</v>
      </c>
      <c r="X18" s="5" t="s">
        <v>21</v>
      </c>
      <c r="Y18" s="5" t="str">
        <f t="shared" si="5"/>
        <v>이형준</v>
      </c>
      <c r="Z18" s="5" t="s">
        <v>78</v>
      </c>
      <c r="AA18" s="13"/>
    </row>
    <row r="19" spans="1:27" s="14" customFormat="1" ht="19.5" customHeight="1" x14ac:dyDescent="0.3">
      <c r="A19" s="5">
        <v>15</v>
      </c>
      <c r="B19" s="6" t="str">
        <f t="shared" si="3"/>
        <v>5</v>
      </c>
      <c r="C19" s="6" t="str">
        <f t="shared" si="4"/>
        <v>13</v>
      </c>
      <c r="D19" s="7" t="s">
        <v>18</v>
      </c>
      <c r="E19" s="5" t="s">
        <v>15</v>
      </c>
      <c r="F19" s="7" t="s">
        <v>42</v>
      </c>
      <c r="G19" s="5" t="s">
        <v>46</v>
      </c>
      <c r="H19" s="5" t="s">
        <v>52</v>
      </c>
      <c r="I19" s="8">
        <f t="shared" si="0"/>
        <v>3008</v>
      </c>
      <c r="J19" s="9">
        <v>3000</v>
      </c>
      <c r="K19" s="8">
        <f t="shared" si="1"/>
        <v>8</v>
      </c>
      <c r="L19" s="10">
        <f t="shared" si="2"/>
        <v>2.6595744680851063E-3</v>
      </c>
      <c r="M19" s="11"/>
      <c r="N19" s="11"/>
      <c r="O19" s="11"/>
      <c r="P19" s="11"/>
      <c r="Q19" s="11"/>
      <c r="R19" s="11">
        <v>8</v>
      </c>
      <c r="S19" s="11"/>
      <c r="T19" s="11"/>
      <c r="U19" s="11"/>
      <c r="V19" s="5">
        <v>20200422</v>
      </c>
      <c r="W19" s="5">
        <v>12</v>
      </c>
      <c r="X19" s="5" t="s">
        <v>21</v>
      </c>
      <c r="Y19" s="5" t="str">
        <f t="shared" si="5"/>
        <v>이형준</v>
      </c>
      <c r="Z19" s="5" t="s">
        <v>78</v>
      </c>
      <c r="AA19" s="13"/>
    </row>
    <row r="20" spans="1:27" s="14" customFormat="1" ht="19.5" customHeight="1" x14ac:dyDescent="0.3">
      <c r="A20" s="5">
        <v>16</v>
      </c>
      <c r="B20" s="6" t="str">
        <f t="shared" si="3"/>
        <v>5</v>
      </c>
      <c r="C20" s="6" t="str">
        <f t="shared" si="4"/>
        <v>13</v>
      </c>
      <c r="D20" s="7" t="s">
        <v>18</v>
      </c>
      <c r="E20" s="16" t="s">
        <v>19</v>
      </c>
      <c r="F20" s="7" t="s">
        <v>14</v>
      </c>
      <c r="G20" s="5" t="s">
        <v>27</v>
      </c>
      <c r="H20" s="5" t="s">
        <v>9</v>
      </c>
      <c r="I20" s="8">
        <f t="shared" si="0"/>
        <v>447</v>
      </c>
      <c r="J20" s="9">
        <v>137</v>
      </c>
      <c r="K20" s="8">
        <f t="shared" si="1"/>
        <v>310</v>
      </c>
      <c r="L20" s="10">
        <f t="shared" si="2"/>
        <v>0.69351230425055932</v>
      </c>
      <c r="M20" s="11">
        <v>306</v>
      </c>
      <c r="N20" s="11"/>
      <c r="O20" s="11"/>
      <c r="P20" s="11">
        <v>4</v>
      </c>
      <c r="Q20" s="11"/>
      <c r="R20" s="11"/>
      <c r="S20" s="11"/>
      <c r="T20" s="11"/>
      <c r="U20" s="11"/>
      <c r="V20" s="5">
        <v>20200511</v>
      </c>
      <c r="W20" s="5">
        <v>6</v>
      </c>
      <c r="X20" s="5" t="s">
        <v>21</v>
      </c>
      <c r="Y20" s="5" t="str">
        <f t="shared" si="5"/>
        <v>이형준</v>
      </c>
      <c r="Z20" s="5" t="s">
        <v>11</v>
      </c>
      <c r="AA20" s="13"/>
    </row>
    <row r="21" spans="1:27" s="14" customFormat="1" ht="19.5" customHeight="1" x14ac:dyDescent="0.3">
      <c r="A21" s="12">
        <v>17</v>
      </c>
      <c r="B21" s="6" t="str">
        <f t="shared" si="3"/>
        <v>5</v>
      </c>
      <c r="C21" s="6" t="str">
        <f t="shared" si="4"/>
        <v>13</v>
      </c>
      <c r="D21" s="7" t="s">
        <v>18</v>
      </c>
      <c r="E21" s="16" t="s">
        <v>19</v>
      </c>
      <c r="F21" s="7" t="s">
        <v>14</v>
      </c>
      <c r="G21" s="5" t="s">
        <v>27</v>
      </c>
      <c r="H21" s="5" t="s">
        <v>9</v>
      </c>
      <c r="I21" s="8">
        <f t="shared" si="0"/>
        <v>959</v>
      </c>
      <c r="J21" s="9">
        <v>865</v>
      </c>
      <c r="K21" s="8">
        <f t="shared" si="1"/>
        <v>94</v>
      </c>
      <c r="L21" s="10">
        <f t="shared" si="2"/>
        <v>9.8018769551616272E-2</v>
      </c>
      <c r="M21" s="11">
        <v>81</v>
      </c>
      <c r="N21" s="11"/>
      <c r="O21" s="11"/>
      <c r="P21" s="11">
        <v>13</v>
      </c>
      <c r="Q21" s="11"/>
      <c r="R21" s="11"/>
      <c r="S21" s="11"/>
      <c r="T21" s="11"/>
      <c r="U21" s="11"/>
      <c r="V21" s="5">
        <v>20200513</v>
      </c>
      <c r="W21" s="5">
        <v>7</v>
      </c>
      <c r="X21" s="5" t="s">
        <v>20</v>
      </c>
      <c r="Y21" s="5" t="str">
        <f t="shared" si="5"/>
        <v>하선동</v>
      </c>
      <c r="Z21" s="5" t="s">
        <v>11</v>
      </c>
      <c r="AA21" s="13"/>
    </row>
    <row r="22" spans="1:27" s="14" customFormat="1" ht="19.5" customHeight="1" x14ac:dyDescent="0.3">
      <c r="A22" s="5">
        <v>18</v>
      </c>
      <c r="B22" s="6" t="str">
        <f t="shared" si="3"/>
        <v>5</v>
      </c>
      <c r="C22" s="6" t="str">
        <f t="shared" si="4"/>
        <v>13</v>
      </c>
      <c r="D22" s="7" t="s">
        <v>18</v>
      </c>
      <c r="E22" s="16" t="s">
        <v>19</v>
      </c>
      <c r="F22" s="7" t="s">
        <v>14</v>
      </c>
      <c r="G22" s="5" t="s">
        <v>27</v>
      </c>
      <c r="H22" s="5" t="s">
        <v>9</v>
      </c>
      <c r="I22" s="8">
        <f t="shared" si="0"/>
        <v>2189</v>
      </c>
      <c r="J22" s="9">
        <v>1856</v>
      </c>
      <c r="K22" s="8">
        <f t="shared" si="1"/>
        <v>333</v>
      </c>
      <c r="L22" s="10">
        <f t="shared" si="2"/>
        <v>0.15212425765189586</v>
      </c>
      <c r="M22" s="11">
        <v>302</v>
      </c>
      <c r="N22" s="11"/>
      <c r="O22" s="11">
        <v>5</v>
      </c>
      <c r="P22" s="11">
        <v>26</v>
      </c>
      <c r="Q22" s="11"/>
      <c r="R22" s="11"/>
      <c r="S22" s="11"/>
      <c r="T22" s="11"/>
      <c r="U22" s="11"/>
      <c r="V22" s="5">
        <v>20200513</v>
      </c>
      <c r="W22" s="5">
        <v>7</v>
      </c>
      <c r="X22" s="5" t="s">
        <v>21</v>
      </c>
      <c r="Y22" s="5" t="str">
        <f t="shared" si="5"/>
        <v>이형준</v>
      </c>
      <c r="Z22" s="5" t="s">
        <v>11</v>
      </c>
      <c r="AA22" s="13"/>
    </row>
    <row r="23" spans="1:27" s="14" customFormat="1" ht="19.5" customHeight="1" x14ac:dyDescent="0.3">
      <c r="A23" s="12">
        <v>19</v>
      </c>
      <c r="B23" s="6" t="str">
        <f t="shared" si="3"/>
        <v>5</v>
      </c>
      <c r="C23" s="6" t="str">
        <f t="shared" si="4"/>
        <v>13</v>
      </c>
      <c r="D23" s="7" t="s">
        <v>17</v>
      </c>
      <c r="E23" s="5" t="s">
        <v>34</v>
      </c>
      <c r="F23" s="7" t="s">
        <v>32</v>
      </c>
      <c r="G23" s="5" t="s">
        <v>37</v>
      </c>
      <c r="H23" s="5" t="s">
        <v>9</v>
      </c>
      <c r="I23" s="8">
        <f t="shared" si="0"/>
        <v>2026</v>
      </c>
      <c r="J23" s="9">
        <v>2020</v>
      </c>
      <c r="K23" s="8">
        <f t="shared" si="1"/>
        <v>6</v>
      </c>
      <c r="L23" s="10">
        <f t="shared" si="2"/>
        <v>2.9615004935834156E-3</v>
      </c>
      <c r="M23" s="11">
        <v>4</v>
      </c>
      <c r="N23" s="11"/>
      <c r="O23" s="11"/>
      <c r="P23" s="11">
        <v>2</v>
      </c>
      <c r="Q23" s="11"/>
      <c r="R23" s="11"/>
      <c r="S23" s="11"/>
      <c r="T23" s="11"/>
      <c r="U23" s="11"/>
      <c r="V23" s="5">
        <v>20200513</v>
      </c>
      <c r="W23" s="5">
        <v>4</v>
      </c>
      <c r="X23" s="5" t="s">
        <v>21</v>
      </c>
      <c r="Y23" s="5" t="str">
        <f t="shared" si="5"/>
        <v>이형준</v>
      </c>
      <c r="Z23" s="5" t="s">
        <v>11</v>
      </c>
      <c r="AA23" s="13"/>
    </row>
    <row r="24" spans="1:27" s="14" customFormat="1" ht="19.5" customHeight="1" x14ac:dyDescent="0.3">
      <c r="A24" s="5">
        <v>20</v>
      </c>
      <c r="B24" s="6" t="str">
        <f t="shared" si="3"/>
        <v>5</v>
      </c>
      <c r="C24" s="6" t="str">
        <f t="shared" si="4"/>
        <v>13</v>
      </c>
      <c r="D24" s="7" t="s">
        <v>17</v>
      </c>
      <c r="E24" s="5" t="s">
        <v>79</v>
      </c>
      <c r="F24" s="7" t="s">
        <v>80</v>
      </c>
      <c r="G24" s="5" t="s">
        <v>81</v>
      </c>
      <c r="H24" s="5" t="s">
        <v>9</v>
      </c>
      <c r="I24" s="8">
        <f t="shared" si="0"/>
        <v>2960</v>
      </c>
      <c r="J24" s="9">
        <v>2118</v>
      </c>
      <c r="K24" s="8">
        <f t="shared" si="1"/>
        <v>842</v>
      </c>
      <c r="L24" s="10">
        <f t="shared" si="2"/>
        <v>0.28445945945945944</v>
      </c>
      <c r="M24" s="11">
        <v>842</v>
      </c>
      <c r="N24" s="11"/>
      <c r="O24" s="11"/>
      <c r="P24" s="11"/>
      <c r="Q24" s="11"/>
      <c r="R24" s="11"/>
      <c r="S24" s="11"/>
      <c r="T24" s="11"/>
      <c r="U24" s="11"/>
      <c r="V24" s="5">
        <v>20200324</v>
      </c>
      <c r="W24" s="5">
        <v>4</v>
      </c>
      <c r="X24" s="5" t="s">
        <v>21</v>
      </c>
      <c r="Y24" s="5" t="str">
        <f t="shared" si="5"/>
        <v>이형준</v>
      </c>
      <c r="Z24" s="5" t="s">
        <v>11</v>
      </c>
      <c r="AA24" s="13"/>
    </row>
    <row r="25" spans="1:27" s="14" customFormat="1" ht="19.149999999999999" customHeight="1" x14ac:dyDescent="0.3">
      <c r="A25" s="5">
        <v>21</v>
      </c>
      <c r="B25" s="6" t="str">
        <f t="shared" si="3"/>
        <v>5</v>
      </c>
      <c r="C25" s="6" t="str">
        <f t="shared" si="4"/>
        <v>13</v>
      </c>
      <c r="D25" s="7" t="s">
        <v>18</v>
      </c>
      <c r="E25" s="5" t="s">
        <v>16</v>
      </c>
      <c r="F25" s="7" t="s">
        <v>48</v>
      </c>
      <c r="G25" s="5" t="s">
        <v>30</v>
      </c>
      <c r="H25" s="5" t="s">
        <v>9</v>
      </c>
      <c r="I25" s="8">
        <f t="shared" si="0"/>
        <v>2448</v>
      </c>
      <c r="J25" s="9">
        <v>2274</v>
      </c>
      <c r="K25" s="8">
        <f t="shared" si="1"/>
        <v>174</v>
      </c>
      <c r="L25" s="10">
        <f t="shared" si="2"/>
        <v>7.1078431372549017E-2</v>
      </c>
      <c r="M25" s="11"/>
      <c r="N25" s="11">
        <v>5</v>
      </c>
      <c r="O25" s="11"/>
      <c r="P25" s="11">
        <v>14</v>
      </c>
      <c r="Q25" s="11"/>
      <c r="R25" s="11"/>
      <c r="S25" s="11"/>
      <c r="T25" s="11"/>
      <c r="U25" s="11">
        <v>155</v>
      </c>
      <c r="V25" s="5">
        <v>20200513</v>
      </c>
      <c r="W25" s="5">
        <v>8</v>
      </c>
      <c r="X25" s="5" t="s">
        <v>20</v>
      </c>
      <c r="Y25" s="5" t="str">
        <f t="shared" si="5"/>
        <v>하선동</v>
      </c>
      <c r="Z25" s="5" t="s">
        <v>31</v>
      </c>
      <c r="AA25" s="13"/>
    </row>
    <row r="26" spans="1:27" s="14" customFormat="1" ht="19.149999999999999" customHeight="1" x14ac:dyDescent="0.3">
      <c r="A26" s="12">
        <v>22</v>
      </c>
      <c r="B26" s="6" t="str">
        <f t="shared" si="3"/>
        <v>5</v>
      </c>
      <c r="C26" s="6" t="str">
        <f t="shared" si="4"/>
        <v>13</v>
      </c>
      <c r="D26" s="7" t="s">
        <v>18</v>
      </c>
      <c r="E26" s="5" t="s">
        <v>16</v>
      </c>
      <c r="F26" s="7" t="s">
        <v>48</v>
      </c>
      <c r="G26" s="5" t="s">
        <v>30</v>
      </c>
      <c r="H26" s="5" t="s">
        <v>9</v>
      </c>
      <c r="I26" s="8">
        <f t="shared" si="0"/>
        <v>1275</v>
      </c>
      <c r="J26" s="9">
        <v>1135</v>
      </c>
      <c r="K26" s="8">
        <f t="shared" si="1"/>
        <v>140</v>
      </c>
      <c r="L26" s="10">
        <f t="shared" si="2"/>
        <v>0.10980392156862745</v>
      </c>
      <c r="M26" s="11"/>
      <c r="N26" s="11"/>
      <c r="O26" s="11"/>
      <c r="P26" s="11"/>
      <c r="Q26" s="11"/>
      <c r="R26" s="11"/>
      <c r="S26" s="11"/>
      <c r="T26" s="11"/>
      <c r="U26" s="11">
        <v>140</v>
      </c>
      <c r="V26" s="5">
        <v>20200512</v>
      </c>
      <c r="W26" s="5">
        <v>8</v>
      </c>
      <c r="X26" s="5" t="s">
        <v>21</v>
      </c>
      <c r="Y26" s="5" t="str">
        <f t="shared" si="5"/>
        <v>이형준</v>
      </c>
      <c r="Z26" s="5" t="s">
        <v>31</v>
      </c>
      <c r="AA26" s="13"/>
    </row>
    <row r="27" spans="1:27" s="14" customFormat="1" ht="19.149999999999999" customHeight="1" x14ac:dyDescent="0.3">
      <c r="A27" s="5">
        <v>23</v>
      </c>
      <c r="B27" s="6" t="str">
        <f t="shared" si="3"/>
        <v>5</v>
      </c>
      <c r="C27" s="6" t="str">
        <f t="shared" si="4"/>
        <v>13</v>
      </c>
      <c r="D27" s="7" t="s">
        <v>17</v>
      </c>
      <c r="E27" s="5" t="s">
        <v>34</v>
      </c>
      <c r="F27" s="7" t="s">
        <v>32</v>
      </c>
      <c r="G27" s="5" t="s">
        <v>37</v>
      </c>
      <c r="H27" s="5" t="s">
        <v>9</v>
      </c>
      <c r="I27" s="8">
        <f t="shared" si="0"/>
        <v>1879</v>
      </c>
      <c r="J27" s="9">
        <v>1736</v>
      </c>
      <c r="K27" s="8">
        <f t="shared" si="1"/>
        <v>143</v>
      </c>
      <c r="L27" s="10">
        <f t="shared" si="2"/>
        <v>7.6104310803618944E-2</v>
      </c>
      <c r="M27" s="11"/>
      <c r="N27" s="11"/>
      <c r="O27" s="11"/>
      <c r="P27" s="11">
        <v>3</v>
      </c>
      <c r="Q27" s="11"/>
      <c r="R27" s="11"/>
      <c r="S27" s="11"/>
      <c r="T27" s="11">
        <v>140</v>
      </c>
      <c r="U27" s="11"/>
      <c r="V27" s="5">
        <v>20200513</v>
      </c>
      <c r="W27" s="5">
        <v>4</v>
      </c>
      <c r="X27" s="5" t="s">
        <v>20</v>
      </c>
      <c r="Y27" s="5" t="str">
        <f t="shared" si="5"/>
        <v>하선동</v>
      </c>
      <c r="Z27" s="5" t="s">
        <v>31</v>
      </c>
      <c r="AA27" s="13"/>
    </row>
    <row r="28" spans="1:27" s="14" customFormat="1" ht="19.149999999999999" customHeight="1" x14ac:dyDescent="0.3">
      <c r="A28" s="5">
        <v>24</v>
      </c>
      <c r="B28" s="6" t="str">
        <f t="shared" si="3"/>
        <v>5</v>
      </c>
      <c r="C28" s="6" t="str">
        <f t="shared" si="4"/>
        <v>13</v>
      </c>
      <c r="D28" s="7" t="s">
        <v>17</v>
      </c>
      <c r="E28" s="5" t="s">
        <v>34</v>
      </c>
      <c r="F28" s="7" t="s">
        <v>32</v>
      </c>
      <c r="G28" s="5" t="s">
        <v>37</v>
      </c>
      <c r="H28" s="5" t="s">
        <v>9</v>
      </c>
      <c r="I28" s="8">
        <f t="shared" si="0"/>
        <v>365</v>
      </c>
      <c r="J28" s="9">
        <v>359</v>
      </c>
      <c r="K28" s="8">
        <f t="shared" si="1"/>
        <v>6</v>
      </c>
      <c r="L28" s="10">
        <f t="shared" si="2"/>
        <v>1.643835616438356E-2</v>
      </c>
      <c r="M28" s="11"/>
      <c r="N28" s="11"/>
      <c r="O28" s="11"/>
      <c r="P28" s="11">
        <v>6</v>
      </c>
      <c r="Q28" s="11"/>
      <c r="R28" s="11"/>
      <c r="S28" s="11"/>
      <c r="T28" s="11"/>
      <c r="U28" s="11"/>
      <c r="V28" s="5">
        <v>20200513</v>
      </c>
      <c r="W28" s="5">
        <v>4</v>
      </c>
      <c r="X28" s="5" t="s">
        <v>21</v>
      </c>
      <c r="Y28" s="5" t="str">
        <f t="shared" si="5"/>
        <v>이형준</v>
      </c>
      <c r="Z28" s="5" t="s">
        <v>31</v>
      </c>
      <c r="AA28" s="13"/>
    </row>
    <row r="29" spans="1:27" s="14" customFormat="1" ht="19.149999999999999" customHeight="1" x14ac:dyDescent="0.3">
      <c r="A29" s="5">
        <v>25</v>
      </c>
      <c r="B29" s="6" t="str">
        <f t="shared" si="3"/>
        <v>5</v>
      </c>
      <c r="C29" s="6" t="str">
        <f t="shared" si="4"/>
        <v>13</v>
      </c>
      <c r="D29" s="7" t="s">
        <v>18</v>
      </c>
      <c r="E29" s="5" t="s">
        <v>82</v>
      </c>
      <c r="F29" s="7" t="s">
        <v>84</v>
      </c>
      <c r="G29" s="5" t="s">
        <v>30</v>
      </c>
      <c r="H29" s="5" t="s">
        <v>9</v>
      </c>
      <c r="I29" s="8">
        <f t="shared" si="0"/>
        <v>1041</v>
      </c>
      <c r="J29" s="9">
        <v>722</v>
      </c>
      <c r="K29" s="8">
        <f t="shared" si="1"/>
        <v>319</v>
      </c>
      <c r="L29" s="10">
        <f t="shared" si="2"/>
        <v>0.30643611911623436</v>
      </c>
      <c r="M29" s="11">
        <v>207</v>
      </c>
      <c r="N29" s="11"/>
      <c r="O29" s="11"/>
      <c r="P29" s="11">
        <v>25</v>
      </c>
      <c r="Q29" s="11"/>
      <c r="R29" s="11">
        <v>87</v>
      </c>
      <c r="S29" s="11"/>
      <c r="T29" s="11"/>
      <c r="U29" s="11"/>
      <c r="V29" s="5">
        <v>20200513</v>
      </c>
      <c r="W29" s="5">
        <v>8</v>
      </c>
      <c r="X29" s="5" t="s">
        <v>88</v>
      </c>
      <c r="Y29" s="5" t="str">
        <f t="shared" si="5"/>
        <v>하선동</v>
      </c>
      <c r="Z29" s="5" t="s">
        <v>90</v>
      </c>
      <c r="AA29" s="13"/>
    </row>
    <row r="30" spans="1:27" s="14" customFormat="1" ht="19.149999999999999" customHeight="1" x14ac:dyDescent="0.3">
      <c r="A30" s="12">
        <v>26</v>
      </c>
      <c r="B30" s="6" t="str">
        <f t="shared" si="3"/>
        <v>5</v>
      </c>
      <c r="C30" s="6" t="str">
        <f t="shared" si="4"/>
        <v>13</v>
      </c>
      <c r="D30" s="7" t="s">
        <v>18</v>
      </c>
      <c r="E30" s="5" t="s">
        <v>82</v>
      </c>
      <c r="F30" s="7" t="s">
        <v>84</v>
      </c>
      <c r="G30" s="5" t="s">
        <v>30</v>
      </c>
      <c r="H30" s="5" t="s">
        <v>9</v>
      </c>
      <c r="I30" s="8">
        <f t="shared" si="0"/>
        <v>8847</v>
      </c>
      <c r="J30" s="9">
        <v>8772</v>
      </c>
      <c r="K30" s="8">
        <f t="shared" ref="K30:K51" si="6">SUM(M30:U30)</f>
        <v>75</v>
      </c>
      <c r="L30" s="10">
        <f t="shared" si="2"/>
        <v>8.4774499830450999E-3</v>
      </c>
      <c r="M30" s="11"/>
      <c r="N30" s="11">
        <v>6</v>
      </c>
      <c r="O30" s="11"/>
      <c r="P30" s="11">
        <v>12</v>
      </c>
      <c r="Q30" s="11"/>
      <c r="R30" s="11"/>
      <c r="S30" s="11"/>
      <c r="T30" s="11">
        <v>57</v>
      </c>
      <c r="U30" s="11"/>
      <c r="V30" s="5">
        <v>20200513</v>
      </c>
      <c r="W30" s="5">
        <v>8</v>
      </c>
      <c r="X30" s="5" t="s">
        <v>89</v>
      </c>
      <c r="Y30" s="5" t="str">
        <f t="shared" si="5"/>
        <v>이형준</v>
      </c>
      <c r="Z30" s="5" t="s">
        <v>90</v>
      </c>
      <c r="AA30" s="13"/>
    </row>
    <row r="31" spans="1:27" s="14" customFormat="1" ht="19.149999999999999" customHeight="1" x14ac:dyDescent="0.3">
      <c r="A31" s="5">
        <v>27</v>
      </c>
      <c r="B31" s="6" t="str">
        <f t="shared" si="3"/>
        <v>5</v>
      </c>
      <c r="C31" s="6" t="str">
        <f t="shared" si="4"/>
        <v>13</v>
      </c>
      <c r="D31" s="7" t="s">
        <v>17</v>
      </c>
      <c r="E31" s="5" t="s">
        <v>83</v>
      </c>
      <c r="F31" s="7" t="s">
        <v>87</v>
      </c>
      <c r="G31" s="5" t="s">
        <v>137</v>
      </c>
      <c r="H31" s="5" t="s">
        <v>9</v>
      </c>
      <c r="I31" s="8">
        <f t="shared" si="0"/>
        <v>2192</v>
      </c>
      <c r="J31" s="9">
        <v>2000</v>
      </c>
      <c r="K31" s="8">
        <f t="shared" si="6"/>
        <v>192</v>
      </c>
      <c r="L31" s="10">
        <f t="shared" si="2"/>
        <v>8.7591240875912413E-2</v>
      </c>
      <c r="M31" s="11"/>
      <c r="N31" s="11"/>
      <c r="O31" s="11"/>
      <c r="P31" s="11"/>
      <c r="Q31" s="11"/>
      <c r="R31" s="11">
        <v>186</v>
      </c>
      <c r="S31" s="11"/>
      <c r="T31" s="11">
        <v>6</v>
      </c>
      <c r="U31" s="11"/>
      <c r="V31" s="5">
        <v>20200513</v>
      </c>
      <c r="W31" s="5">
        <v>6</v>
      </c>
      <c r="X31" s="5" t="s">
        <v>89</v>
      </c>
      <c r="Y31" s="5" t="str">
        <f t="shared" si="5"/>
        <v>이형준</v>
      </c>
      <c r="Z31" s="5" t="s">
        <v>90</v>
      </c>
      <c r="AA31" s="13"/>
    </row>
    <row r="32" spans="1:27" s="14" customFormat="1" ht="19.149999999999999" customHeight="1" x14ac:dyDescent="0.3">
      <c r="A32" s="5">
        <v>28</v>
      </c>
      <c r="B32" s="6" t="str">
        <f t="shared" si="3"/>
        <v>5</v>
      </c>
      <c r="C32" s="6" t="str">
        <f t="shared" si="4"/>
        <v>13</v>
      </c>
      <c r="D32" s="7" t="s">
        <v>17</v>
      </c>
      <c r="E32" s="5" t="s">
        <v>82</v>
      </c>
      <c r="F32" s="7" t="s">
        <v>85</v>
      </c>
      <c r="G32" s="5" t="s">
        <v>27</v>
      </c>
      <c r="H32" s="5" t="s">
        <v>9</v>
      </c>
      <c r="I32" s="8">
        <f t="shared" si="0"/>
        <v>2171</v>
      </c>
      <c r="J32" s="9">
        <v>2026</v>
      </c>
      <c r="K32" s="8">
        <f t="shared" si="6"/>
        <v>145</v>
      </c>
      <c r="L32" s="10">
        <f t="shared" si="2"/>
        <v>6.6789497927222483E-2</v>
      </c>
      <c r="M32" s="11"/>
      <c r="N32" s="11"/>
      <c r="O32" s="11"/>
      <c r="P32" s="11">
        <v>11</v>
      </c>
      <c r="Q32" s="11"/>
      <c r="R32" s="11"/>
      <c r="S32" s="11"/>
      <c r="T32" s="11">
        <v>49</v>
      </c>
      <c r="U32" s="11">
        <v>85</v>
      </c>
      <c r="V32" s="5">
        <v>20200513</v>
      </c>
      <c r="W32" s="5">
        <v>15</v>
      </c>
      <c r="X32" s="5" t="s">
        <v>89</v>
      </c>
      <c r="Y32" s="5" t="str">
        <f t="shared" si="5"/>
        <v>이형준</v>
      </c>
      <c r="Z32" s="5" t="s">
        <v>90</v>
      </c>
      <c r="AA32" s="13"/>
    </row>
    <row r="33" spans="1:27" s="14" customFormat="1" ht="19.149999999999999" customHeight="1" x14ac:dyDescent="0.3">
      <c r="A33" s="5">
        <v>29</v>
      </c>
      <c r="B33" s="6" t="str">
        <f t="shared" si="3"/>
        <v>5</v>
      </c>
      <c r="C33" s="6" t="str">
        <f t="shared" si="4"/>
        <v>13</v>
      </c>
      <c r="D33" s="7" t="s">
        <v>17</v>
      </c>
      <c r="E33" s="5" t="s">
        <v>83</v>
      </c>
      <c r="F33" s="7" t="s">
        <v>86</v>
      </c>
      <c r="G33" s="5" t="s">
        <v>138</v>
      </c>
      <c r="H33" s="5" t="s">
        <v>9</v>
      </c>
      <c r="I33" s="8">
        <f t="shared" si="0"/>
        <v>2588</v>
      </c>
      <c r="J33" s="9">
        <v>2586</v>
      </c>
      <c r="K33" s="8">
        <f t="shared" si="6"/>
        <v>2</v>
      </c>
      <c r="L33" s="10">
        <f t="shared" si="2"/>
        <v>7.7279752704791343E-4</v>
      </c>
      <c r="M33" s="11"/>
      <c r="N33" s="11"/>
      <c r="O33" s="11"/>
      <c r="P33" s="11"/>
      <c r="Q33" s="11">
        <v>2</v>
      </c>
      <c r="R33" s="11"/>
      <c r="S33" s="11"/>
      <c r="T33" s="11"/>
      <c r="U33" s="11"/>
      <c r="V33" s="5">
        <v>20200513</v>
      </c>
      <c r="W33" s="5">
        <v>3</v>
      </c>
      <c r="X33" s="5" t="s">
        <v>89</v>
      </c>
      <c r="Y33" s="5" t="str">
        <f t="shared" si="5"/>
        <v>이형준</v>
      </c>
      <c r="Z33" s="5" t="s">
        <v>90</v>
      </c>
      <c r="AA33" s="13"/>
    </row>
    <row r="34" spans="1:27" s="14" customFormat="1" ht="19.149999999999999" customHeight="1" x14ac:dyDescent="0.3">
      <c r="A34" s="12">
        <v>30</v>
      </c>
      <c r="B34" s="6" t="str">
        <f t="shared" si="3"/>
        <v>5</v>
      </c>
      <c r="C34" s="6" t="str">
        <f t="shared" si="4"/>
        <v>13</v>
      </c>
      <c r="D34" s="7" t="s">
        <v>18</v>
      </c>
      <c r="E34" s="5" t="s">
        <v>82</v>
      </c>
      <c r="F34" s="7" t="s">
        <v>92</v>
      </c>
      <c r="G34" s="5" t="s">
        <v>27</v>
      </c>
      <c r="H34" s="5" t="s">
        <v>9</v>
      </c>
      <c r="I34" s="8">
        <f t="shared" si="0"/>
        <v>1707</v>
      </c>
      <c r="J34" s="9">
        <v>1690</v>
      </c>
      <c r="K34" s="8">
        <f t="shared" si="6"/>
        <v>17</v>
      </c>
      <c r="L34" s="10">
        <f t="shared" si="2"/>
        <v>9.9589923842999407E-3</v>
      </c>
      <c r="M34" s="11">
        <v>6</v>
      </c>
      <c r="N34" s="11"/>
      <c r="O34" s="11"/>
      <c r="P34" s="11">
        <v>11</v>
      </c>
      <c r="Q34" s="11"/>
      <c r="R34" s="11"/>
      <c r="S34" s="11"/>
      <c r="T34" s="11"/>
      <c r="U34" s="11"/>
      <c r="V34" s="5">
        <v>20200510</v>
      </c>
      <c r="W34" s="5">
        <v>7</v>
      </c>
      <c r="X34" s="5" t="s">
        <v>88</v>
      </c>
      <c r="Y34" s="5" t="str">
        <f t="shared" si="5"/>
        <v>하선동</v>
      </c>
      <c r="Z34" s="5" t="s">
        <v>91</v>
      </c>
      <c r="AA34" s="13"/>
    </row>
    <row r="35" spans="1:27" s="14" customFormat="1" ht="19.149999999999999" customHeight="1" x14ac:dyDescent="0.3">
      <c r="A35" s="5">
        <v>31</v>
      </c>
      <c r="B35" s="6" t="str">
        <f t="shared" si="3"/>
        <v>5</v>
      </c>
      <c r="C35" s="6" t="str">
        <f t="shared" si="4"/>
        <v>13</v>
      </c>
      <c r="D35" s="7" t="s">
        <v>18</v>
      </c>
      <c r="E35" s="5" t="s">
        <v>82</v>
      </c>
      <c r="F35" s="7" t="s">
        <v>92</v>
      </c>
      <c r="G35" s="5" t="s">
        <v>27</v>
      </c>
      <c r="H35" s="5" t="s">
        <v>9</v>
      </c>
      <c r="I35" s="8">
        <f t="shared" si="0"/>
        <v>1253</v>
      </c>
      <c r="J35" s="9">
        <v>1050</v>
      </c>
      <c r="K35" s="8">
        <f t="shared" si="6"/>
        <v>203</v>
      </c>
      <c r="L35" s="10">
        <f t="shared" si="2"/>
        <v>0.16201117318435754</v>
      </c>
      <c r="M35" s="11">
        <v>191</v>
      </c>
      <c r="N35" s="11"/>
      <c r="O35" s="11"/>
      <c r="P35" s="11">
        <v>12</v>
      </c>
      <c r="Q35" s="11"/>
      <c r="R35" s="11"/>
      <c r="S35" s="11"/>
      <c r="T35" s="11"/>
      <c r="U35" s="11"/>
      <c r="V35" s="5">
        <v>20200505</v>
      </c>
      <c r="W35" s="5">
        <v>6</v>
      </c>
      <c r="X35" s="5" t="s">
        <v>88</v>
      </c>
      <c r="Y35" s="5" t="str">
        <f t="shared" si="5"/>
        <v>하선동</v>
      </c>
      <c r="Z35" s="5" t="s">
        <v>91</v>
      </c>
      <c r="AA35" s="13"/>
    </row>
    <row r="36" spans="1:27" s="14" customFormat="1" ht="19.149999999999999" customHeight="1" x14ac:dyDescent="0.3">
      <c r="A36" s="5">
        <v>32</v>
      </c>
      <c r="B36" s="6" t="str">
        <f t="shared" si="3"/>
        <v>5</v>
      </c>
      <c r="C36" s="6" t="str">
        <f t="shared" si="4"/>
        <v>13</v>
      </c>
      <c r="D36" s="7" t="s">
        <v>18</v>
      </c>
      <c r="E36" s="16" t="s">
        <v>19</v>
      </c>
      <c r="F36" s="5" t="s">
        <v>93</v>
      </c>
      <c r="G36" s="5" t="s">
        <v>27</v>
      </c>
      <c r="H36" s="5" t="s">
        <v>9</v>
      </c>
      <c r="I36" s="8">
        <f t="shared" si="0"/>
        <v>1196</v>
      </c>
      <c r="J36" s="9">
        <v>1170</v>
      </c>
      <c r="K36" s="8">
        <f t="shared" si="6"/>
        <v>26</v>
      </c>
      <c r="L36" s="10">
        <f t="shared" si="2"/>
        <v>2.1739130434782608E-2</v>
      </c>
      <c r="M36" s="11">
        <v>18</v>
      </c>
      <c r="N36" s="11"/>
      <c r="O36" s="11"/>
      <c r="P36" s="11">
        <v>8</v>
      </c>
      <c r="Q36" s="11"/>
      <c r="R36" s="11"/>
      <c r="S36" s="11"/>
      <c r="T36" s="11"/>
      <c r="U36" s="11"/>
      <c r="V36" s="5">
        <v>20200513</v>
      </c>
      <c r="W36" s="5">
        <v>7</v>
      </c>
      <c r="X36" s="5" t="s">
        <v>88</v>
      </c>
      <c r="Y36" s="5" t="str">
        <f t="shared" si="5"/>
        <v>하선동</v>
      </c>
      <c r="Z36" s="5" t="s">
        <v>91</v>
      </c>
      <c r="AA36" s="13"/>
    </row>
    <row r="37" spans="1:27" s="14" customFormat="1" ht="19.149999999999999" customHeight="1" x14ac:dyDescent="0.3">
      <c r="A37" s="5">
        <v>33</v>
      </c>
      <c r="B37" s="6" t="str">
        <f t="shared" si="3"/>
        <v>5</v>
      </c>
      <c r="C37" s="6" t="str">
        <f t="shared" si="4"/>
        <v>13</v>
      </c>
      <c r="D37" s="7" t="s">
        <v>65</v>
      </c>
      <c r="E37" s="7" t="s">
        <v>33</v>
      </c>
      <c r="F37" s="5" t="s">
        <v>95</v>
      </c>
      <c r="G37" s="5" t="s">
        <v>28</v>
      </c>
      <c r="H37" s="5" t="s">
        <v>38</v>
      </c>
      <c r="I37" s="8">
        <f t="shared" si="0"/>
        <v>267</v>
      </c>
      <c r="J37" s="9">
        <v>260</v>
      </c>
      <c r="K37" s="8">
        <f t="shared" si="6"/>
        <v>7</v>
      </c>
      <c r="L37" s="10">
        <f t="shared" si="2"/>
        <v>2.6217228464419477E-2</v>
      </c>
      <c r="M37" s="11">
        <v>6</v>
      </c>
      <c r="N37" s="11"/>
      <c r="O37" s="11"/>
      <c r="P37" s="11"/>
      <c r="Q37" s="11"/>
      <c r="R37" s="11"/>
      <c r="S37" s="11">
        <v>1</v>
      </c>
      <c r="T37" s="11"/>
      <c r="U37" s="11"/>
      <c r="V37" s="5">
        <v>20200512</v>
      </c>
      <c r="W37" s="5">
        <v>1</v>
      </c>
      <c r="X37" s="5" t="s">
        <v>89</v>
      </c>
      <c r="Y37" s="5" t="str">
        <f t="shared" si="5"/>
        <v>이형준</v>
      </c>
      <c r="Z37" s="5" t="s">
        <v>91</v>
      </c>
      <c r="AA37" s="13"/>
    </row>
    <row r="38" spans="1:27" s="14" customFormat="1" ht="19.149999999999999" customHeight="1" x14ac:dyDescent="0.3">
      <c r="A38" s="12">
        <v>34</v>
      </c>
      <c r="B38" s="6" t="str">
        <f t="shared" si="3"/>
        <v>5</v>
      </c>
      <c r="C38" s="6" t="str">
        <f t="shared" si="4"/>
        <v>13</v>
      </c>
      <c r="D38" s="7" t="s">
        <v>65</v>
      </c>
      <c r="E38" s="7" t="s">
        <v>33</v>
      </c>
      <c r="F38" s="5" t="s">
        <v>95</v>
      </c>
      <c r="G38" s="5" t="s">
        <v>28</v>
      </c>
      <c r="H38" s="5" t="s">
        <v>38</v>
      </c>
      <c r="I38" s="8">
        <f t="shared" si="0"/>
        <v>2490</v>
      </c>
      <c r="J38" s="9">
        <v>2420</v>
      </c>
      <c r="K38" s="8">
        <f t="shared" si="6"/>
        <v>70</v>
      </c>
      <c r="L38" s="10">
        <f t="shared" si="2"/>
        <v>2.8112449799196786E-2</v>
      </c>
      <c r="M38" s="11">
        <v>51</v>
      </c>
      <c r="N38" s="11"/>
      <c r="O38" s="11"/>
      <c r="P38" s="11"/>
      <c r="Q38" s="11">
        <v>3</v>
      </c>
      <c r="R38" s="11"/>
      <c r="S38" s="11">
        <v>16</v>
      </c>
      <c r="T38" s="11"/>
      <c r="U38" s="11"/>
      <c r="V38" s="5">
        <v>20200513</v>
      </c>
      <c r="W38" s="5">
        <v>1</v>
      </c>
      <c r="X38" s="5" t="s">
        <v>88</v>
      </c>
      <c r="Y38" s="5" t="str">
        <f t="shared" si="5"/>
        <v>하선동</v>
      </c>
      <c r="Z38" s="5" t="s">
        <v>91</v>
      </c>
      <c r="AA38" s="13"/>
    </row>
    <row r="39" spans="1:27" s="14" customFormat="1" ht="19.149999999999999" customHeight="1" x14ac:dyDescent="0.3">
      <c r="A39" s="5">
        <v>35</v>
      </c>
      <c r="B39" s="6" t="str">
        <f t="shared" si="3"/>
        <v>5</v>
      </c>
      <c r="C39" s="6" t="str">
        <f t="shared" si="4"/>
        <v>13</v>
      </c>
      <c r="D39" s="7" t="s">
        <v>17</v>
      </c>
      <c r="E39" s="5" t="s">
        <v>76</v>
      </c>
      <c r="F39" s="5" t="s">
        <v>94</v>
      </c>
      <c r="G39" s="5" t="s">
        <v>68</v>
      </c>
      <c r="H39" s="5" t="s">
        <v>9</v>
      </c>
      <c r="I39" s="8">
        <f t="shared" si="0"/>
        <v>497</v>
      </c>
      <c r="J39" s="9">
        <v>495</v>
      </c>
      <c r="K39" s="8">
        <f t="shared" si="6"/>
        <v>2</v>
      </c>
      <c r="L39" s="10">
        <f t="shared" si="2"/>
        <v>4.0241448692152921E-3</v>
      </c>
      <c r="M39" s="11"/>
      <c r="N39" s="11"/>
      <c r="O39" s="11"/>
      <c r="P39" s="11"/>
      <c r="Q39" s="11">
        <v>2</v>
      </c>
      <c r="R39" s="11"/>
      <c r="S39" s="11"/>
      <c r="T39" s="11"/>
      <c r="U39" s="11"/>
      <c r="V39" s="5">
        <v>20200512</v>
      </c>
      <c r="W39" s="5">
        <v>6</v>
      </c>
      <c r="X39" s="5" t="s">
        <v>89</v>
      </c>
      <c r="Y39" s="5" t="str">
        <f t="shared" si="5"/>
        <v>이형준</v>
      </c>
      <c r="Z39" s="5" t="s">
        <v>91</v>
      </c>
      <c r="AA39" s="13"/>
    </row>
    <row r="40" spans="1:27" s="14" customFormat="1" ht="19.149999999999999" customHeight="1" x14ac:dyDescent="0.3">
      <c r="A40" s="5">
        <v>36</v>
      </c>
      <c r="B40" s="6" t="str">
        <f t="shared" si="3"/>
        <v>5</v>
      </c>
      <c r="C40" s="6" t="str">
        <f t="shared" si="4"/>
        <v>13</v>
      </c>
      <c r="D40" s="7" t="s">
        <v>17</v>
      </c>
      <c r="E40" s="5" t="s">
        <v>76</v>
      </c>
      <c r="F40" s="5" t="s">
        <v>94</v>
      </c>
      <c r="G40" s="5" t="s">
        <v>68</v>
      </c>
      <c r="H40" s="5" t="s">
        <v>9</v>
      </c>
      <c r="I40" s="8">
        <f t="shared" si="0"/>
        <v>1549</v>
      </c>
      <c r="J40" s="9">
        <v>1545</v>
      </c>
      <c r="K40" s="8">
        <f t="shared" si="6"/>
        <v>4</v>
      </c>
      <c r="L40" s="10">
        <f t="shared" si="2"/>
        <v>2.5823111684958036E-3</v>
      </c>
      <c r="M40" s="11">
        <v>1</v>
      </c>
      <c r="N40" s="11"/>
      <c r="O40" s="11"/>
      <c r="P40" s="11"/>
      <c r="Q40" s="11">
        <v>3</v>
      </c>
      <c r="R40" s="11"/>
      <c r="S40" s="11"/>
      <c r="T40" s="11"/>
      <c r="U40" s="11"/>
      <c r="V40" s="5">
        <v>20200513</v>
      </c>
      <c r="W40" s="5">
        <v>6</v>
      </c>
      <c r="X40" s="5" t="s">
        <v>88</v>
      </c>
      <c r="Y40" s="5" t="str">
        <f t="shared" si="5"/>
        <v>하선동</v>
      </c>
      <c r="Z40" s="5" t="s">
        <v>91</v>
      </c>
      <c r="AA40" s="13"/>
    </row>
    <row r="41" spans="1:27" s="14" customFormat="1" ht="19.149999999999999" customHeight="1" x14ac:dyDescent="0.3">
      <c r="A41" s="5">
        <v>37</v>
      </c>
      <c r="B41" s="6" t="str">
        <f t="shared" si="3"/>
        <v>5</v>
      </c>
      <c r="C41" s="6" t="str">
        <f t="shared" si="4"/>
        <v>13</v>
      </c>
      <c r="D41" s="7" t="s">
        <v>17</v>
      </c>
      <c r="E41" s="5" t="s">
        <v>96</v>
      </c>
      <c r="F41" s="7" t="s">
        <v>57</v>
      </c>
      <c r="G41" s="5" t="s">
        <v>28</v>
      </c>
      <c r="H41" s="5" t="s">
        <v>9</v>
      </c>
      <c r="I41" s="8">
        <f t="shared" si="0"/>
        <v>4212</v>
      </c>
      <c r="J41" s="9">
        <v>4200</v>
      </c>
      <c r="K41" s="8">
        <f t="shared" si="6"/>
        <v>12</v>
      </c>
      <c r="L41" s="10">
        <f t="shared" si="2"/>
        <v>2.8490028490028491E-3</v>
      </c>
      <c r="M41" s="11"/>
      <c r="N41" s="11"/>
      <c r="O41" s="11"/>
      <c r="P41" s="11"/>
      <c r="Q41" s="11">
        <v>12</v>
      </c>
      <c r="R41" s="11"/>
      <c r="S41" s="11"/>
      <c r="T41" s="11"/>
      <c r="U41" s="11"/>
      <c r="V41" s="5">
        <v>20200512</v>
      </c>
      <c r="W41" s="5">
        <v>3</v>
      </c>
      <c r="X41" s="5" t="s">
        <v>101</v>
      </c>
      <c r="Y41" s="5" t="str">
        <f t="shared" si="5"/>
        <v>이형준</v>
      </c>
      <c r="Z41" s="5" t="s">
        <v>100</v>
      </c>
      <c r="AA41" s="13"/>
    </row>
    <row r="42" spans="1:27" s="14" customFormat="1" ht="19.149999999999999" customHeight="1" x14ac:dyDescent="0.3">
      <c r="A42" s="12">
        <v>38</v>
      </c>
      <c r="B42" s="6" t="str">
        <f t="shared" si="3"/>
        <v>5</v>
      </c>
      <c r="C42" s="6" t="str">
        <f t="shared" si="4"/>
        <v>13</v>
      </c>
      <c r="D42" s="5" t="s">
        <v>104</v>
      </c>
      <c r="E42" s="5" t="s">
        <v>97</v>
      </c>
      <c r="F42" s="17" t="s">
        <v>103</v>
      </c>
      <c r="G42" s="5" t="s">
        <v>139</v>
      </c>
      <c r="H42" s="5" t="s">
        <v>9</v>
      </c>
      <c r="I42" s="8">
        <f t="shared" si="0"/>
        <v>2000</v>
      </c>
      <c r="J42" s="9">
        <v>2000</v>
      </c>
      <c r="K42" s="8">
        <f t="shared" si="6"/>
        <v>0</v>
      </c>
      <c r="L42" s="10">
        <f t="shared" si="2"/>
        <v>0</v>
      </c>
      <c r="M42" s="11"/>
      <c r="N42" s="11"/>
      <c r="O42" s="11"/>
      <c r="P42" s="11"/>
      <c r="Q42" s="11"/>
      <c r="R42" s="11"/>
      <c r="S42" s="11"/>
      <c r="T42" s="11"/>
      <c r="U42" s="11"/>
      <c r="V42" s="5">
        <v>20200513</v>
      </c>
      <c r="W42" s="5">
        <v>14</v>
      </c>
      <c r="X42" s="5" t="s">
        <v>102</v>
      </c>
      <c r="Y42" s="5" t="str">
        <f t="shared" si="5"/>
        <v>하선동</v>
      </c>
      <c r="Z42" s="5" t="s">
        <v>100</v>
      </c>
      <c r="AA42" s="13"/>
    </row>
    <row r="43" spans="1:27" s="14" customFormat="1" ht="19.149999999999999" customHeight="1" x14ac:dyDescent="0.3">
      <c r="A43" s="5">
        <v>39</v>
      </c>
      <c r="B43" s="6" t="str">
        <f t="shared" si="3"/>
        <v>5</v>
      </c>
      <c r="C43" s="6" t="str">
        <f t="shared" si="4"/>
        <v>13</v>
      </c>
      <c r="D43" s="7" t="s">
        <v>65</v>
      </c>
      <c r="E43" s="5" t="s">
        <v>98</v>
      </c>
      <c r="F43" s="7" t="s">
        <v>60</v>
      </c>
      <c r="G43" s="5">
        <v>7301</v>
      </c>
      <c r="H43" s="5" t="s">
        <v>9</v>
      </c>
      <c r="I43" s="8">
        <f t="shared" si="0"/>
        <v>1340</v>
      </c>
      <c r="J43" s="9">
        <v>1340</v>
      </c>
      <c r="K43" s="8">
        <f t="shared" si="6"/>
        <v>0</v>
      </c>
      <c r="L43" s="10">
        <f t="shared" si="2"/>
        <v>0</v>
      </c>
      <c r="M43" s="11"/>
      <c r="N43" s="11"/>
      <c r="O43" s="11"/>
      <c r="P43" s="11"/>
      <c r="Q43" s="11"/>
      <c r="R43" s="11"/>
      <c r="S43" s="11"/>
      <c r="T43" s="11"/>
      <c r="U43" s="11"/>
      <c r="V43" s="5">
        <v>20200513</v>
      </c>
      <c r="W43" s="5">
        <v>13</v>
      </c>
      <c r="X43" s="5" t="s">
        <v>102</v>
      </c>
      <c r="Y43" s="5" t="str">
        <f t="shared" si="5"/>
        <v>하선동</v>
      </c>
      <c r="Z43" s="5" t="s">
        <v>100</v>
      </c>
      <c r="AA43" s="13"/>
    </row>
    <row r="44" spans="1:27" s="14" customFormat="1" ht="19.149999999999999" customHeight="1" x14ac:dyDescent="0.3">
      <c r="A44" s="5">
        <v>40</v>
      </c>
      <c r="B44" s="6" t="str">
        <f t="shared" si="3"/>
        <v>5</v>
      </c>
      <c r="C44" s="6" t="str">
        <f t="shared" si="4"/>
        <v>13</v>
      </c>
      <c r="D44" s="7" t="s">
        <v>17</v>
      </c>
      <c r="E44" s="5" t="s">
        <v>96</v>
      </c>
      <c r="F44" s="5" t="s">
        <v>64</v>
      </c>
      <c r="G44" s="5" t="s">
        <v>68</v>
      </c>
      <c r="H44" s="5" t="s">
        <v>9</v>
      </c>
      <c r="I44" s="8">
        <f t="shared" si="0"/>
        <v>2020</v>
      </c>
      <c r="J44" s="9">
        <v>2000</v>
      </c>
      <c r="K44" s="8">
        <f t="shared" si="6"/>
        <v>20</v>
      </c>
      <c r="L44" s="10">
        <f t="shared" si="2"/>
        <v>9.9009900990099011E-3</v>
      </c>
      <c r="M44" s="11"/>
      <c r="N44" s="11"/>
      <c r="O44" s="11"/>
      <c r="P44" s="11"/>
      <c r="Q44" s="11"/>
      <c r="R44" s="11"/>
      <c r="S44" s="11"/>
      <c r="T44" s="11"/>
      <c r="U44" s="11">
        <v>20</v>
      </c>
      <c r="V44" s="5">
        <v>20200513</v>
      </c>
      <c r="W44" s="5">
        <v>6</v>
      </c>
      <c r="X44" s="5" t="s">
        <v>102</v>
      </c>
      <c r="Y44" s="5" t="str">
        <f t="shared" si="5"/>
        <v>하선동</v>
      </c>
      <c r="Z44" s="5" t="s">
        <v>100</v>
      </c>
      <c r="AA44" s="13"/>
    </row>
    <row r="45" spans="1:27" s="14" customFormat="1" ht="19.149999999999999" customHeight="1" x14ac:dyDescent="0.3">
      <c r="A45" s="5">
        <v>41</v>
      </c>
      <c r="B45" s="6" t="str">
        <f t="shared" si="3"/>
        <v>5</v>
      </c>
      <c r="C45" s="6" t="str">
        <f t="shared" si="4"/>
        <v>13</v>
      </c>
      <c r="D45" s="7" t="s">
        <v>18</v>
      </c>
      <c r="E45" s="5" t="s">
        <v>99</v>
      </c>
      <c r="F45" s="7" t="s">
        <v>42</v>
      </c>
      <c r="G45" s="5" t="s">
        <v>46</v>
      </c>
      <c r="H45" s="5" t="s">
        <v>52</v>
      </c>
      <c r="I45" s="8">
        <f t="shared" si="0"/>
        <v>2004</v>
      </c>
      <c r="J45" s="9">
        <v>2000</v>
      </c>
      <c r="K45" s="8">
        <f t="shared" si="6"/>
        <v>4</v>
      </c>
      <c r="L45" s="10">
        <f t="shared" si="2"/>
        <v>1.996007984031936E-3</v>
      </c>
      <c r="M45" s="11"/>
      <c r="N45" s="11"/>
      <c r="O45" s="11"/>
      <c r="P45" s="11"/>
      <c r="Q45" s="11"/>
      <c r="R45" s="11"/>
      <c r="S45" s="11"/>
      <c r="T45" s="18">
        <v>4</v>
      </c>
      <c r="U45" s="11"/>
      <c r="V45" s="5">
        <v>20200422</v>
      </c>
      <c r="W45" s="5">
        <v>12</v>
      </c>
      <c r="X45" s="5" t="s">
        <v>102</v>
      </c>
      <c r="Y45" s="5" t="str">
        <f t="shared" si="5"/>
        <v>하선동</v>
      </c>
      <c r="Z45" s="5" t="s">
        <v>100</v>
      </c>
      <c r="AA45" s="13"/>
    </row>
    <row r="46" spans="1:27" s="14" customFormat="1" ht="19.149999999999999" customHeight="1" x14ac:dyDescent="0.3">
      <c r="A46" s="12">
        <v>42</v>
      </c>
      <c r="B46" s="6" t="str">
        <f t="shared" si="3"/>
        <v>5</v>
      </c>
      <c r="C46" s="6" t="str">
        <f t="shared" si="4"/>
        <v>13</v>
      </c>
      <c r="D46" s="7" t="s">
        <v>18</v>
      </c>
      <c r="E46" s="5" t="s">
        <v>99</v>
      </c>
      <c r="F46" s="7" t="s">
        <v>42</v>
      </c>
      <c r="G46" s="5" t="s">
        <v>46</v>
      </c>
      <c r="H46" s="5" t="s">
        <v>52</v>
      </c>
      <c r="I46" s="8">
        <f t="shared" si="0"/>
        <v>1002</v>
      </c>
      <c r="J46" s="9">
        <v>1000</v>
      </c>
      <c r="K46" s="8">
        <f t="shared" si="6"/>
        <v>2</v>
      </c>
      <c r="L46" s="10">
        <f t="shared" si="2"/>
        <v>1.996007984031936E-3</v>
      </c>
      <c r="M46" s="11"/>
      <c r="N46" s="11"/>
      <c r="O46" s="11"/>
      <c r="P46" s="11"/>
      <c r="Q46" s="11"/>
      <c r="R46" s="11"/>
      <c r="S46" s="11"/>
      <c r="T46" s="18">
        <v>2</v>
      </c>
      <c r="U46" s="11"/>
      <c r="V46" s="5">
        <v>20200429</v>
      </c>
      <c r="W46" s="5">
        <v>12</v>
      </c>
      <c r="X46" s="5" t="s">
        <v>101</v>
      </c>
      <c r="Y46" s="5" t="str">
        <f t="shared" si="5"/>
        <v>이형준</v>
      </c>
      <c r="Z46" s="5" t="s">
        <v>100</v>
      </c>
      <c r="AA46" s="13"/>
    </row>
    <row r="47" spans="1:27" s="14" customFormat="1" ht="19.149999999999999" customHeight="1" x14ac:dyDescent="0.3">
      <c r="A47" s="5">
        <v>43</v>
      </c>
      <c r="B47" s="6" t="str">
        <f t="shared" si="3"/>
        <v>5</v>
      </c>
      <c r="C47" s="6" t="str">
        <f t="shared" si="4"/>
        <v>13</v>
      </c>
      <c r="D47" s="5"/>
      <c r="E47" s="5"/>
      <c r="F47" s="5"/>
      <c r="G47" s="5"/>
      <c r="H47" s="5"/>
      <c r="I47" s="8">
        <f t="shared" si="0"/>
        <v>0</v>
      </c>
      <c r="J47" s="9"/>
      <c r="K47" s="8">
        <f t="shared" si="6"/>
        <v>0</v>
      </c>
      <c r="L47" s="10" t="e">
        <f t="shared" si="2"/>
        <v>#DIV/0!</v>
      </c>
      <c r="M47" s="11"/>
      <c r="N47" s="11"/>
      <c r="O47" s="11"/>
      <c r="P47" s="11"/>
      <c r="Q47" s="11"/>
      <c r="R47" s="11"/>
      <c r="S47" s="11"/>
      <c r="T47" s="18"/>
      <c r="U47" s="11"/>
      <c r="V47" s="5"/>
      <c r="W47" s="5"/>
      <c r="X47" s="5"/>
      <c r="Y47" s="5" t="str">
        <f t="shared" si="5"/>
        <v/>
      </c>
      <c r="Z47" s="5"/>
      <c r="AA47" s="13"/>
    </row>
    <row r="48" spans="1:27" s="14" customFormat="1" ht="19.149999999999999" customHeight="1" x14ac:dyDescent="0.3">
      <c r="A48" s="5">
        <v>44</v>
      </c>
      <c r="B48" s="6" t="str">
        <f t="shared" si="3"/>
        <v>5</v>
      </c>
      <c r="C48" s="6" t="str">
        <f t="shared" si="4"/>
        <v>13</v>
      </c>
      <c r="D48" s="5"/>
      <c r="E48" s="5"/>
      <c r="F48" s="5"/>
      <c r="G48" s="5"/>
      <c r="H48" s="5"/>
      <c r="I48" s="8">
        <f t="shared" si="0"/>
        <v>0</v>
      </c>
      <c r="J48" s="9"/>
      <c r="K48" s="8">
        <f t="shared" si="6"/>
        <v>0</v>
      </c>
      <c r="L48" s="10" t="e">
        <f t="shared" si="2"/>
        <v>#DIV/0!</v>
      </c>
      <c r="M48" s="11"/>
      <c r="N48" s="11"/>
      <c r="O48" s="11"/>
      <c r="P48" s="11"/>
      <c r="Q48" s="11"/>
      <c r="R48" s="11"/>
      <c r="S48" s="11"/>
      <c r="T48" s="11"/>
      <c r="U48" s="11"/>
      <c r="V48" s="5"/>
      <c r="W48" s="5"/>
      <c r="X48" s="5"/>
      <c r="Y48" s="5" t="str">
        <f t="shared" si="5"/>
        <v/>
      </c>
      <c r="Z48" s="5"/>
      <c r="AA48" s="13"/>
    </row>
    <row r="49" spans="1:27" s="14" customFormat="1" ht="19.149999999999999" customHeight="1" x14ac:dyDescent="0.3">
      <c r="A49" s="5">
        <v>45</v>
      </c>
      <c r="B49" s="6" t="str">
        <f t="shared" si="3"/>
        <v>5</v>
      </c>
      <c r="C49" s="6" t="str">
        <f t="shared" si="4"/>
        <v>13</v>
      </c>
      <c r="D49" s="5"/>
      <c r="E49" s="5"/>
      <c r="F49" s="5"/>
      <c r="G49" s="5"/>
      <c r="H49" s="5"/>
      <c r="I49" s="8">
        <f t="shared" si="0"/>
        <v>0</v>
      </c>
      <c r="J49" s="9"/>
      <c r="K49" s="8">
        <f t="shared" si="6"/>
        <v>0</v>
      </c>
      <c r="L49" s="10" t="e">
        <f t="shared" si="2"/>
        <v>#DIV/0!</v>
      </c>
      <c r="M49" s="11"/>
      <c r="N49" s="11"/>
      <c r="O49" s="11"/>
      <c r="P49" s="11"/>
      <c r="Q49" s="11"/>
      <c r="R49" s="11"/>
      <c r="S49" s="11"/>
      <c r="T49" s="11"/>
      <c r="U49" s="11"/>
      <c r="V49" s="5"/>
      <c r="W49" s="5"/>
      <c r="X49" s="5"/>
      <c r="Y49" s="5" t="str">
        <f t="shared" si="5"/>
        <v/>
      </c>
      <c r="Z49" s="5"/>
      <c r="AA49" s="13"/>
    </row>
    <row r="50" spans="1:27" s="14" customFormat="1" ht="19.149999999999999" customHeight="1" x14ac:dyDescent="0.3">
      <c r="A50" s="12">
        <v>46</v>
      </c>
      <c r="B50" s="6" t="str">
        <f t="shared" si="3"/>
        <v>5</v>
      </c>
      <c r="C50" s="6" t="str">
        <f t="shared" si="4"/>
        <v>13</v>
      </c>
      <c r="D50" s="5"/>
      <c r="E50" s="5"/>
      <c r="F50" s="5"/>
      <c r="G50" s="5"/>
      <c r="H50" s="5"/>
      <c r="I50" s="8">
        <f t="shared" si="0"/>
        <v>0</v>
      </c>
      <c r="J50" s="9"/>
      <c r="K50" s="8">
        <f t="shared" si="6"/>
        <v>0</v>
      </c>
      <c r="L50" s="10" t="e">
        <f t="shared" si="2"/>
        <v>#DIV/0!</v>
      </c>
      <c r="M50" s="11"/>
      <c r="N50" s="11"/>
      <c r="O50" s="11"/>
      <c r="P50" s="11"/>
      <c r="Q50" s="11"/>
      <c r="R50" s="11"/>
      <c r="S50" s="11"/>
      <c r="T50" s="11"/>
      <c r="U50" s="11"/>
      <c r="V50" s="5"/>
      <c r="W50" s="5"/>
      <c r="X50" s="5"/>
      <c r="Y50" s="5" t="str">
        <f t="shared" si="5"/>
        <v/>
      </c>
      <c r="Z50" s="5"/>
      <c r="AA50" s="13"/>
    </row>
    <row r="51" spans="1:27" s="14" customFormat="1" ht="19.149999999999999" customHeight="1" x14ac:dyDescent="0.3">
      <c r="A51" s="5">
        <v>47</v>
      </c>
      <c r="B51" s="6" t="str">
        <f t="shared" si="3"/>
        <v>5</v>
      </c>
      <c r="C51" s="6" t="str">
        <f t="shared" si="4"/>
        <v>13</v>
      </c>
      <c r="D51" s="5"/>
      <c r="E51" s="5"/>
      <c r="F51" s="5"/>
      <c r="G51" s="5"/>
      <c r="H51" s="5"/>
      <c r="I51" s="8">
        <f t="shared" si="0"/>
        <v>0</v>
      </c>
      <c r="J51" s="9"/>
      <c r="K51" s="8">
        <f t="shared" si="6"/>
        <v>0</v>
      </c>
      <c r="L51" s="10" t="e">
        <f t="shared" si="2"/>
        <v>#DIV/0!</v>
      </c>
      <c r="M51" s="11"/>
      <c r="N51" s="11"/>
      <c r="O51" s="11"/>
      <c r="P51" s="11"/>
      <c r="Q51" s="11"/>
      <c r="R51" s="11"/>
      <c r="S51" s="11"/>
      <c r="T51" s="11"/>
      <c r="U51" s="11"/>
      <c r="V51" s="5"/>
      <c r="W51" s="5"/>
      <c r="X51" s="5"/>
      <c r="Y51" s="5" t="str">
        <f t="shared" si="5"/>
        <v/>
      </c>
      <c r="Z51" s="5"/>
      <c r="AA51" s="19"/>
    </row>
    <row r="52" spans="1:27" s="22" customFormat="1" x14ac:dyDescent="0.3">
      <c r="A52" s="39"/>
      <c r="B52" s="40"/>
      <c r="C52" s="40"/>
      <c r="D52" s="40"/>
      <c r="E52" s="40"/>
      <c r="F52" s="40"/>
      <c r="G52" s="40"/>
      <c r="H52" s="40"/>
      <c r="I52" s="41">
        <f>SUM(I7:I51)</f>
        <v>73963</v>
      </c>
      <c r="J52" s="41">
        <f t="shared" ref="J52:K52" si="7">SUM(J7:J51)</f>
        <v>70526</v>
      </c>
      <c r="K52" s="41">
        <f t="shared" si="7"/>
        <v>3437</v>
      </c>
      <c r="L52" s="42"/>
      <c r="M52" s="20"/>
      <c r="N52" s="20"/>
      <c r="O52" s="20"/>
      <c r="P52" s="20"/>
      <c r="Q52" s="20"/>
      <c r="R52" s="20"/>
      <c r="S52" s="20"/>
      <c r="T52" s="20"/>
      <c r="U52" s="21"/>
      <c r="V52" s="43"/>
      <c r="W52" s="44"/>
      <c r="X52" s="44"/>
      <c r="Y52" s="44"/>
      <c r="Z52" s="44"/>
      <c r="AA52" s="44"/>
    </row>
    <row r="53" spans="1:27" s="22" customFormat="1" x14ac:dyDescent="0.3">
      <c r="A53" s="39"/>
      <c r="B53" s="40"/>
      <c r="C53" s="40"/>
      <c r="D53" s="40"/>
      <c r="E53" s="40"/>
      <c r="F53" s="40"/>
      <c r="G53" s="40"/>
      <c r="H53" s="40"/>
      <c r="I53" s="41"/>
      <c r="J53" s="41"/>
      <c r="K53" s="41"/>
      <c r="L53" s="42"/>
      <c r="M53" s="23"/>
      <c r="N53" s="23"/>
      <c r="O53" s="23"/>
      <c r="P53" s="23"/>
      <c r="Q53" s="23"/>
      <c r="R53" s="23"/>
      <c r="S53" s="23"/>
      <c r="T53" s="23"/>
      <c r="U53" s="24"/>
      <c r="V53" s="44"/>
      <c r="W53" s="44"/>
      <c r="X53" s="44"/>
      <c r="Y53" s="44"/>
      <c r="Z53" s="44"/>
      <c r="AA53" s="44"/>
    </row>
  </sheetData>
  <mergeCells count="26">
    <mergeCell ref="A4:AA4"/>
    <mergeCell ref="A1:D3"/>
    <mergeCell ref="K5:K6"/>
    <mergeCell ref="E1:AA3"/>
    <mergeCell ref="A5:A6"/>
    <mergeCell ref="B5:B6"/>
    <mergeCell ref="C5:C6"/>
    <mergeCell ref="D5:D6"/>
    <mergeCell ref="E5:E6"/>
    <mergeCell ref="F5:F6"/>
    <mergeCell ref="G5:G6"/>
    <mergeCell ref="H5:H6"/>
    <mergeCell ref="I5:I6"/>
    <mergeCell ref="J5:J6"/>
    <mergeCell ref="V52:AA53"/>
    <mergeCell ref="L5:L6"/>
    <mergeCell ref="M5:U5"/>
    <mergeCell ref="V5:X5"/>
    <mergeCell ref="Y5:Y6"/>
    <mergeCell ref="Z5:Z6"/>
    <mergeCell ref="AA5:AA6"/>
    <mergeCell ref="A52:H53"/>
    <mergeCell ref="I52:I53"/>
    <mergeCell ref="J52:J53"/>
    <mergeCell ref="K52:K53"/>
    <mergeCell ref="L52:L53"/>
  </mergeCells>
  <phoneticPr fontId="3" type="noConversion"/>
  <conditionalFormatting sqref="B7:C51">
    <cfRule type="expression" dxfId="7" priority="1">
      <formula>$L7&gt;0.15</formula>
    </cfRule>
    <cfRule type="expression" dxfId="6" priority="2">
      <formula>AND($L7&gt;0.08,$L7&lt;0.15)</formula>
    </cfRule>
  </conditionalFormatting>
  <dataValidations count="2">
    <dataValidation type="whole" allowBlank="1" showInputMessage="1" showErrorMessage="1" errorTitle="입력값이 올바르지 않습니다." error="숫자만 쓰세요!" sqref="M7:U51" xr:uid="{2DEFEF95-FAAD-41F4-9246-AE1401FA3FE9}">
      <formula1>0</formula1>
      <formula2>20000</formula2>
    </dataValidation>
    <dataValidation allowBlank="1" showInputMessage="1" showErrorMessage="1" prompt="수식 계산_x000a_수치 입력 금지" sqref="K7:K51" xr:uid="{2EDED313-E5C5-478E-A289-B8A463B30ED0}"/>
  </dataValidations>
  <pageMargins left="0.7" right="0.7" top="0.75" bottom="0.75" header="0.3" footer="0.3"/>
  <pageSetup paperSize="9" scale="50" orientation="landscape" r:id="rId1"/>
  <ignoredErrors>
    <ignoredError sqref="Y7:Y51 A52:L53 A7:A41 A43:A51 A42 E42:F42 D16 D47:J51 D32:G32 D31:F31 I31:J31 D34:G36 D33:F33 I33:J33 I42:J42 D39:G41 D37:D38 I37:J38 D23:G30 D22:G22 I22:J22 D7:G15 I7:J15 D17:G21 I17:J21 I32:J32 I34:J36 I23:J30 D43:G46 I43:J46 I39:J41 F16:J16 F37:G38" unlockedFormula="1"/>
    <ignoredError sqref="K47:L51 L7:L46" evalError="1" unlockedFormula="1"/>
    <ignoredError sqref="K7:K46" evalError="1" formulaRange="1" unlockedFormula="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8D678-F33A-4C72-909C-CC7A162A4118}">
  <dimension ref="A1:AA53"/>
  <sheetViews>
    <sheetView topLeftCell="E1" zoomScale="70" zoomScaleNormal="70" workbookViewId="0">
      <pane ySplit="6" topLeftCell="A7" activePane="bottomLeft" state="frozen"/>
      <selection pane="bottomLeft" activeCell="G34" sqref="G34"/>
    </sheetView>
  </sheetViews>
  <sheetFormatPr defaultRowHeight="16.5" x14ac:dyDescent="0.3"/>
  <cols>
    <col min="1" max="1" width="6.75" style="25" customWidth="1"/>
    <col min="2" max="2" width="6.25" style="25" customWidth="1"/>
    <col min="3" max="3" width="6.75" style="25" customWidth="1"/>
    <col min="4" max="4" width="8.125" style="25" customWidth="1"/>
    <col min="5" max="5" width="19" style="25" customWidth="1"/>
    <col min="6" max="6" width="22.75" style="25" customWidth="1"/>
    <col min="7" max="8" width="7.875" style="25" customWidth="1"/>
    <col min="9" max="9" width="6.625" style="25" customWidth="1"/>
    <col min="10" max="10" width="7.5" style="25" bestFit="1" customWidth="1"/>
    <col min="11" max="11" width="6.625" style="25" customWidth="1"/>
    <col min="12" max="12" width="7.875" style="26" customWidth="1"/>
    <col min="13" max="21" width="5.875" style="25" customWidth="1"/>
    <col min="22" max="22" width="9.875" style="25" customWidth="1"/>
    <col min="23" max="24" width="5.375" style="25" customWidth="1"/>
    <col min="25" max="25" width="9" style="25" customWidth="1"/>
    <col min="26" max="26" width="10.25" style="25" customWidth="1"/>
    <col min="27" max="27" width="33.75" style="25" bestFit="1" customWidth="1"/>
    <col min="28" max="16384" width="9" style="25"/>
  </cols>
  <sheetData>
    <row r="1" spans="1:27" s="3" customFormat="1" ht="13.5" customHeight="1" x14ac:dyDescent="0.3">
      <c r="A1" s="53" t="s">
        <v>112</v>
      </c>
      <c r="B1" s="54"/>
      <c r="C1" s="54"/>
      <c r="D1" s="54"/>
      <c r="E1" s="61" t="s">
        <v>113</v>
      </c>
      <c r="F1" s="61"/>
      <c r="G1" s="61"/>
      <c r="H1" s="61"/>
      <c r="I1" s="61"/>
      <c r="J1" s="61"/>
      <c r="K1" s="61"/>
      <c r="L1" s="61"/>
      <c r="M1" s="61"/>
      <c r="N1" s="61"/>
      <c r="O1" s="61"/>
      <c r="P1" s="61"/>
      <c r="Q1" s="61"/>
      <c r="R1" s="61"/>
      <c r="S1" s="61"/>
      <c r="T1" s="61"/>
      <c r="U1" s="61"/>
      <c r="V1" s="61"/>
      <c r="W1" s="61"/>
      <c r="X1" s="61"/>
      <c r="Y1" s="61"/>
      <c r="Z1" s="61"/>
      <c r="AA1" s="62"/>
    </row>
    <row r="2" spans="1:27" s="3" customFormat="1" ht="13.5" customHeight="1" x14ac:dyDescent="0.3">
      <c r="A2" s="55"/>
      <c r="B2" s="56"/>
      <c r="C2" s="56"/>
      <c r="D2" s="56"/>
      <c r="E2" s="63"/>
      <c r="F2" s="63"/>
      <c r="G2" s="63"/>
      <c r="H2" s="63"/>
      <c r="I2" s="63"/>
      <c r="J2" s="63"/>
      <c r="K2" s="63"/>
      <c r="L2" s="63"/>
      <c r="M2" s="63"/>
      <c r="N2" s="63"/>
      <c r="O2" s="63"/>
      <c r="P2" s="63"/>
      <c r="Q2" s="63"/>
      <c r="R2" s="63"/>
      <c r="S2" s="63"/>
      <c r="T2" s="63"/>
      <c r="U2" s="63"/>
      <c r="V2" s="63"/>
      <c r="W2" s="63"/>
      <c r="X2" s="63"/>
      <c r="Y2" s="63"/>
      <c r="Z2" s="63"/>
      <c r="AA2" s="64"/>
    </row>
    <row r="3" spans="1:27" s="3" customFormat="1" ht="13.5" customHeight="1" x14ac:dyDescent="0.3">
      <c r="A3" s="57"/>
      <c r="B3" s="58"/>
      <c r="C3" s="58"/>
      <c r="D3" s="58"/>
      <c r="E3" s="65"/>
      <c r="F3" s="65"/>
      <c r="G3" s="65"/>
      <c r="H3" s="65"/>
      <c r="I3" s="65"/>
      <c r="J3" s="65"/>
      <c r="K3" s="65"/>
      <c r="L3" s="65"/>
      <c r="M3" s="65"/>
      <c r="N3" s="65"/>
      <c r="O3" s="65"/>
      <c r="P3" s="65"/>
      <c r="Q3" s="65"/>
      <c r="R3" s="65"/>
      <c r="S3" s="65"/>
      <c r="T3" s="65"/>
      <c r="U3" s="65"/>
      <c r="V3" s="65"/>
      <c r="W3" s="65"/>
      <c r="X3" s="65"/>
      <c r="Y3" s="65"/>
      <c r="Z3" s="65"/>
      <c r="AA3" s="66"/>
    </row>
    <row r="4" spans="1:27" s="3" customFormat="1" ht="9.9499999999999993" customHeight="1" thickBot="1" x14ac:dyDescent="0.35">
      <c r="A4" s="50" t="s">
        <v>0</v>
      </c>
      <c r="B4" s="51"/>
      <c r="C4" s="51"/>
      <c r="D4" s="51"/>
      <c r="E4" s="51"/>
      <c r="F4" s="51"/>
      <c r="G4" s="51"/>
      <c r="H4" s="51"/>
      <c r="I4" s="51"/>
      <c r="J4" s="51"/>
      <c r="K4" s="51"/>
      <c r="L4" s="51"/>
      <c r="M4" s="51"/>
      <c r="N4" s="51"/>
      <c r="O4" s="51"/>
      <c r="P4" s="51"/>
      <c r="Q4" s="51"/>
      <c r="R4" s="51"/>
      <c r="S4" s="51"/>
      <c r="T4" s="51"/>
      <c r="U4" s="51"/>
      <c r="V4" s="51"/>
      <c r="W4" s="51"/>
      <c r="X4" s="51"/>
      <c r="Y4" s="51"/>
      <c r="Z4" s="51"/>
      <c r="AA4" s="52"/>
    </row>
    <row r="5" spans="1:27" s="4" customFormat="1" ht="17.25" thickTop="1" x14ac:dyDescent="0.3">
      <c r="A5" s="59" t="s">
        <v>1</v>
      </c>
      <c r="B5" s="67" t="str">
        <f>MID($A$1,2,1)</f>
        <v>월</v>
      </c>
      <c r="C5" s="67" t="str">
        <f>RIGHT($A$1,1)</f>
        <v>일</v>
      </c>
      <c r="D5" s="59" t="s">
        <v>114</v>
      </c>
      <c r="E5" s="59" t="s">
        <v>115</v>
      </c>
      <c r="F5" s="59" t="s">
        <v>116</v>
      </c>
      <c r="G5" s="59" t="s">
        <v>117</v>
      </c>
      <c r="H5" s="69" t="s">
        <v>2</v>
      </c>
      <c r="I5" s="59" t="s">
        <v>118</v>
      </c>
      <c r="J5" s="59" t="s">
        <v>119</v>
      </c>
      <c r="K5" s="59" t="s">
        <v>120</v>
      </c>
      <c r="L5" s="45" t="s">
        <v>121</v>
      </c>
      <c r="M5" s="47" t="s">
        <v>122</v>
      </c>
      <c r="N5" s="47"/>
      <c r="O5" s="47"/>
      <c r="P5" s="47"/>
      <c r="Q5" s="47"/>
      <c r="R5" s="47"/>
      <c r="S5" s="47"/>
      <c r="T5" s="47"/>
      <c r="U5" s="47"/>
      <c r="V5" s="47" t="s">
        <v>123</v>
      </c>
      <c r="W5" s="47"/>
      <c r="X5" s="47"/>
      <c r="Y5" s="47" t="s">
        <v>124</v>
      </c>
      <c r="Z5" s="47" t="s">
        <v>125</v>
      </c>
      <c r="AA5" s="49" t="s">
        <v>126</v>
      </c>
    </row>
    <row r="6" spans="1:27" s="4" customFormat="1" ht="17.25" thickBot="1" x14ac:dyDescent="0.35">
      <c r="A6" s="60"/>
      <c r="B6" s="68"/>
      <c r="C6" s="68"/>
      <c r="D6" s="60"/>
      <c r="E6" s="60"/>
      <c r="F6" s="60"/>
      <c r="G6" s="60"/>
      <c r="H6" s="60"/>
      <c r="I6" s="60"/>
      <c r="J6" s="60"/>
      <c r="K6" s="60"/>
      <c r="L6" s="46"/>
      <c r="M6" s="1" t="s">
        <v>3</v>
      </c>
      <c r="N6" s="1" t="s">
        <v>4</v>
      </c>
      <c r="O6" s="1" t="s">
        <v>127</v>
      </c>
      <c r="P6" s="1" t="s">
        <v>5</v>
      </c>
      <c r="Q6" s="1" t="s">
        <v>6</v>
      </c>
      <c r="R6" s="2" t="s">
        <v>10</v>
      </c>
      <c r="S6" s="1" t="s">
        <v>7</v>
      </c>
      <c r="T6" s="2" t="s">
        <v>8</v>
      </c>
      <c r="U6" s="1" t="s">
        <v>128</v>
      </c>
      <c r="V6" s="1" t="s">
        <v>129</v>
      </c>
      <c r="W6" s="1" t="s">
        <v>130</v>
      </c>
      <c r="X6" s="1" t="s">
        <v>131</v>
      </c>
      <c r="Y6" s="48"/>
      <c r="Z6" s="48"/>
      <c r="AA6" s="48"/>
    </row>
    <row r="7" spans="1:27" s="14" customFormat="1" ht="19.5" customHeight="1" thickTop="1" x14ac:dyDescent="0.3">
      <c r="A7" s="5">
        <v>1</v>
      </c>
      <c r="B7" s="6" t="str">
        <f>LEFT($A$1,1)</f>
        <v>5</v>
      </c>
      <c r="C7" s="6" t="str">
        <f>MID($A$1,4,2)</f>
        <v>14</v>
      </c>
      <c r="D7" s="7" t="s">
        <v>136</v>
      </c>
      <c r="E7" s="7" t="s">
        <v>106</v>
      </c>
      <c r="F7" s="7" t="s">
        <v>105</v>
      </c>
      <c r="G7" s="5">
        <v>8301</v>
      </c>
      <c r="H7" s="5">
        <v>8301</v>
      </c>
      <c r="I7" s="8">
        <f t="shared" ref="I7:I51" si="0">J7+K7</f>
        <v>213</v>
      </c>
      <c r="J7" s="9">
        <v>200</v>
      </c>
      <c r="K7" s="8">
        <f t="shared" ref="K7:K29" si="1">SUM(M7:U7)</f>
        <v>13</v>
      </c>
      <c r="L7" s="10">
        <f t="shared" ref="L7:L51" si="2">K7/I7</f>
        <v>6.1032863849765258E-2</v>
      </c>
      <c r="M7" s="11">
        <v>1</v>
      </c>
      <c r="N7" s="11"/>
      <c r="O7" s="11"/>
      <c r="P7" s="11"/>
      <c r="Q7" s="11">
        <v>9</v>
      </c>
      <c r="R7" s="11"/>
      <c r="S7" s="11">
        <v>3</v>
      </c>
      <c r="T7" s="11"/>
      <c r="U7" s="11"/>
      <c r="V7" s="5">
        <v>20190909</v>
      </c>
      <c r="W7" s="5">
        <v>12</v>
      </c>
      <c r="X7" s="12" t="s">
        <v>20</v>
      </c>
      <c r="Y7" s="5" t="str">
        <f>IF($X7="A","하선동",IF($X7="B","이형준",""))</f>
        <v>하선동</v>
      </c>
      <c r="Z7" s="5" t="s">
        <v>69</v>
      </c>
      <c r="AA7" s="13"/>
    </row>
    <row r="8" spans="1:27" s="14" customFormat="1" ht="19.5" customHeight="1" x14ac:dyDescent="0.3">
      <c r="A8" s="12">
        <v>2</v>
      </c>
      <c r="B8" s="6" t="str">
        <f t="shared" ref="B8:B51" si="3">LEFT($A$1,1)</f>
        <v>5</v>
      </c>
      <c r="C8" s="6" t="str">
        <f t="shared" ref="C8:C51" si="4">MID($A$1,4,2)</f>
        <v>14</v>
      </c>
      <c r="D8" s="7" t="s">
        <v>136</v>
      </c>
      <c r="E8" s="7" t="s">
        <v>19</v>
      </c>
      <c r="F8" s="7" t="s">
        <v>108</v>
      </c>
      <c r="G8" s="5">
        <v>8301</v>
      </c>
      <c r="H8" s="5">
        <v>8301</v>
      </c>
      <c r="I8" s="8">
        <f t="shared" si="0"/>
        <v>260</v>
      </c>
      <c r="J8" s="9">
        <v>250</v>
      </c>
      <c r="K8" s="8">
        <f t="shared" si="1"/>
        <v>10</v>
      </c>
      <c r="L8" s="10">
        <f t="shared" si="2"/>
        <v>3.8461538461538464E-2</v>
      </c>
      <c r="M8" s="11"/>
      <c r="N8" s="11"/>
      <c r="O8" s="11"/>
      <c r="P8" s="11"/>
      <c r="Q8" s="11">
        <v>5</v>
      </c>
      <c r="R8" s="11"/>
      <c r="S8" s="11">
        <v>5</v>
      </c>
      <c r="T8" s="11"/>
      <c r="U8" s="11"/>
      <c r="V8" s="5">
        <v>20190910</v>
      </c>
      <c r="W8" s="5">
        <v>12</v>
      </c>
      <c r="X8" s="5" t="s">
        <v>20</v>
      </c>
      <c r="Y8" s="5" t="str">
        <f t="shared" ref="Y8:Y51" si="5">IF($X8="A","하선동",IF($X8="B","이형준",""))</f>
        <v>하선동</v>
      </c>
      <c r="Z8" s="5" t="s">
        <v>69</v>
      </c>
      <c r="AA8" s="13"/>
    </row>
    <row r="9" spans="1:27" s="14" customFormat="1" ht="19.5" customHeight="1" x14ac:dyDescent="0.3">
      <c r="A9" s="5">
        <v>3</v>
      </c>
      <c r="B9" s="6" t="str">
        <f t="shared" si="3"/>
        <v>5</v>
      </c>
      <c r="C9" s="6" t="str">
        <f t="shared" si="4"/>
        <v>14</v>
      </c>
      <c r="D9" s="7" t="s">
        <v>17</v>
      </c>
      <c r="E9" s="7" t="s">
        <v>79</v>
      </c>
      <c r="F9" s="7" t="s">
        <v>80</v>
      </c>
      <c r="G9" s="5" t="s">
        <v>159</v>
      </c>
      <c r="H9" s="5" t="s">
        <v>192</v>
      </c>
      <c r="I9" s="8">
        <f t="shared" si="0"/>
        <v>3013</v>
      </c>
      <c r="J9" s="9">
        <v>2000</v>
      </c>
      <c r="K9" s="8">
        <f t="shared" si="1"/>
        <v>1013</v>
      </c>
      <c r="L9" s="10">
        <f t="shared" si="2"/>
        <v>0.33620975771656159</v>
      </c>
      <c r="M9" s="11">
        <v>1013</v>
      </c>
      <c r="N9" s="11"/>
      <c r="O9" s="11"/>
      <c r="P9" s="11"/>
      <c r="Q9" s="11"/>
      <c r="R9" s="11"/>
      <c r="S9" s="11"/>
      <c r="T9" s="11"/>
      <c r="U9" s="11"/>
      <c r="V9" s="5">
        <v>20200324</v>
      </c>
      <c r="W9" s="12">
        <v>4</v>
      </c>
      <c r="X9" s="5" t="s">
        <v>21</v>
      </c>
      <c r="Y9" s="5" t="str">
        <f t="shared" si="5"/>
        <v>이형준</v>
      </c>
      <c r="Z9" s="5" t="s">
        <v>69</v>
      </c>
      <c r="AA9" s="13"/>
    </row>
    <row r="10" spans="1:27" s="14" customFormat="1" ht="19.5" customHeight="1" x14ac:dyDescent="0.3">
      <c r="A10" s="12">
        <v>4</v>
      </c>
      <c r="B10" s="6" t="str">
        <f t="shared" si="3"/>
        <v>5</v>
      </c>
      <c r="C10" s="6" t="str">
        <f t="shared" si="4"/>
        <v>14</v>
      </c>
      <c r="D10" s="7" t="s">
        <v>17</v>
      </c>
      <c r="E10" s="7" t="s">
        <v>16</v>
      </c>
      <c r="F10" s="7" t="s">
        <v>13</v>
      </c>
      <c r="G10" s="5" t="s">
        <v>160</v>
      </c>
      <c r="H10" s="5" t="s">
        <v>192</v>
      </c>
      <c r="I10" s="8">
        <f t="shared" si="0"/>
        <v>1105</v>
      </c>
      <c r="J10" s="9">
        <v>1050</v>
      </c>
      <c r="K10" s="8">
        <f t="shared" si="1"/>
        <v>55</v>
      </c>
      <c r="L10" s="10">
        <f t="shared" si="2"/>
        <v>4.9773755656108594E-2</v>
      </c>
      <c r="M10" s="11"/>
      <c r="N10" s="11"/>
      <c r="O10" s="11"/>
      <c r="P10" s="11">
        <v>9</v>
      </c>
      <c r="Q10" s="11"/>
      <c r="R10" s="11"/>
      <c r="S10" s="11"/>
      <c r="T10" s="11"/>
      <c r="U10" s="11">
        <v>46</v>
      </c>
      <c r="V10" s="5">
        <v>20200513</v>
      </c>
      <c r="W10" s="5">
        <v>15</v>
      </c>
      <c r="X10" s="12" t="s">
        <v>20</v>
      </c>
      <c r="Y10" s="5" t="str">
        <f t="shared" si="5"/>
        <v>하선동</v>
      </c>
      <c r="Z10" s="5" t="s">
        <v>69</v>
      </c>
      <c r="AA10" s="13"/>
    </row>
    <row r="11" spans="1:27" s="14" customFormat="1" ht="19.5" customHeight="1" x14ac:dyDescent="0.3">
      <c r="A11" s="5">
        <v>5</v>
      </c>
      <c r="B11" s="6" t="str">
        <f t="shared" si="3"/>
        <v>5</v>
      </c>
      <c r="C11" s="6" t="str">
        <f t="shared" si="4"/>
        <v>14</v>
      </c>
      <c r="D11" s="7" t="s">
        <v>17</v>
      </c>
      <c r="E11" s="7" t="s">
        <v>107</v>
      </c>
      <c r="F11" s="7" t="s">
        <v>109</v>
      </c>
      <c r="G11" s="5" t="s">
        <v>161</v>
      </c>
      <c r="H11" s="5" t="s">
        <v>192</v>
      </c>
      <c r="I11" s="8">
        <f t="shared" si="0"/>
        <v>216</v>
      </c>
      <c r="J11" s="9">
        <v>200</v>
      </c>
      <c r="K11" s="8">
        <f t="shared" si="1"/>
        <v>16</v>
      </c>
      <c r="L11" s="10">
        <f t="shared" si="2"/>
        <v>7.407407407407407E-2</v>
      </c>
      <c r="M11" s="11"/>
      <c r="N11" s="11"/>
      <c r="O11" s="11"/>
      <c r="P11" s="11"/>
      <c r="Q11" s="11">
        <v>3</v>
      </c>
      <c r="R11" s="11"/>
      <c r="S11" s="11">
        <v>6</v>
      </c>
      <c r="T11" s="11">
        <v>7</v>
      </c>
      <c r="U11" s="11"/>
      <c r="V11" s="5">
        <v>20200514</v>
      </c>
      <c r="W11" s="5">
        <v>1</v>
      </c>
      <c r="X11" s="5" t="s">
        <v>20</v>
      </c>
      <c r="Y11" s="5" t="str">
        <f t="shared" si="5"/>
        <v>하선동</v>
      </c>
      <c r="Z11" s="5" t="s">
        <v>69</v>
      </c>
      <c r="AA11" s="13" t="s">
        <v>72</v>
      </c>
    </row>
    <row r="12" spans="1:27" s="14" customFormat="1" ht="19.5" customHeight="1" x14ac:dyDescent="0.3">
      <c r="A12" s="5">
        <v>6</v>
      </c>
      <c r="B12" s="6" t="str">
        <f t="shared" si="3"/>
        <v>5</v>
      </c>
      <c r="C12" s="6" t="str">
        <f t="shared" si="4"/>
        <v>14</v>
      </c>
      <c r="D12" s="7" t="s">
        <v>17</v>
      </c>
      <c r="E12" s="7" t="s">
        <v>15</v>
      </c>
      <c r="F12" s="7" t="s">
        <v>110</v>
      </c>
      <c r="G12" s="5" t="s">
        <v>161</v>
      </c>
      <c r="H12" s="5" t="s">
        <v>192</v>
      </c>
      <c r="I12" s="8">
        <f t="shared" si="0"/>
        <v>205</v>
      </c>
      <c r="J12" s="9">
        <v>200</v>
      </c>
      <c r="K12" s="8">
        <f t="shared" si="1"/>
        <v>5</v>
      </c>
      <c r="L12" s="10">
        <f t="shared" si="2"/>
        <v>2.4390243902439025E-2</v>
      </c>
      <c r="M12" s="11"/>
      <c r="N12" s="11"/>
      <c r="O12" s="11"/>
      <c r="P12" s="11"/>
      <c r="Q12" s="11"/>
      <c r="R12" s="11"/>
      <c r="S12" s="11">
        <v>5</v>
      </c>
      <c r="T12" s="11"/>
      <c r="U12" s="11"/>
      <c r="V12" s="5">
        <v>20200514</v>
      </c>
      <c r="W12" s="5">
        <v>2</v>
      </c>
      <c r="X12" s="5" t="s">
        <v>20</v>
      </c>
      <c r="Y12" s="5" t="str">
        <f t="shared" si="5"/>
        <v>하선동</v>
      </c>
      <c r="Z12" s="5" t="s">
        <v>69</v>
      </c>
      <c r="AA12" s="13" t="s">
        <v>72</v>
      </c>
    </row>
    <row r="13" spans="1:27" s="14" customFormat="1" ht="19.5" customHeight="1" x14ac:dyDescent="0.3">
      <c r="A13" s="12">
        <v>7</v>
      </c>
      <c r="B13" s="6" t="str">
        <f t="shared" si="3"/>
        <v>5</v>
      </c>
      <c r="C13" s="6" t="str">
        <f t="shared" si="4"/>
        <v>14</v>
      </c>
      <c r="D13" s="7" t="s">
        <v>18</v>
      </c>
      <c r="E13" s="7" t="s">
        <v>107</v>
      </c>
      <c r="F13" s="7" t="s">
        <v>111</v>
      </c>
      <c r="G13" s="5" t="s">
        <v>164</v>
      </c>
      <c r="H13" s="5" t="s">
        <v>192</v>
      </c>
      <c r="I13" s="8">
        <f t="shared" si="0"/>
        <v>105</v>
      </c>
      <c r="J13" s="15">
        <v>100</v>
      </c>
      <c r="K13" s="8">
        <f t="shared" si="1"/>
        <v>5</v>
      </c>
      <c r="L13" s="10">
        <f t="shared" si="2"/>
        <v>4.7619047619047616E-2</v>
      </c>
      <c r="M13" s="11"/>
      <c r="N13" s="11"/>
      <c r="O13" s="11"/>
      <c r="P13" s="11"/>
      <c r="Q13" s="11"/>
      <c r="R13" s="11"/>
      <c r="S13" s="11">
        <v>2</v>
      </c>
      <c r="T13" s="11">
        <v>3</v>
      </c>
      <c r="U13" s="11"/>
      <c r="V13" s="5">
        <v>20200514</v>
      </c>
      <c r="W13" s="5">
        <v>12</v>
      </c>
      <c r="X13" s="5" t="s">
        <v>20</v>
      </c>
      <c r="Y13" s="5" t="str">
        <f t="shared" si="5"/>
        <v>하선동</v>
      </c>
      <c r="Z13" s="5" t="s">
        <v>69</v>
      </c>
      <c r="AA13" s="13" t="s">
        <v>72</v>
      </c>
    </row>
    <row r="14" spans="1:27" s="14" customFormat="1" ht="19.5" customHeight="1" x14ac:dyDescent="0.3">
      <c r="A14" s="5">
        <v>10</v>
      </c>
      <c r="B14" s="6" t="str">
        <f t="shared" si="3"/>
        <v>5</v>
      </c>
      <c r="C14" s="6" t="str">
        <f t="shared" si="4"/>
        <v>14</v>
      </c>
      <c r="D14" s="7" t="s">
        <v>17</v>
      </c>
      <c r="E14" s="7" t="s">
        <v>141</v>
      </c>
      <c r="F14" s="7" t="s">
        <v>142</v>
      </c>
      <c r="G14" s="5" t="s">
        <v>29</v>
      </c>
      <c r="H14" s="5" t="s">
        <v>192</v>
      </c>
      <c r="I14" s="8">
        <f t="shared" si="0"/>
        <v>200</v>
      </c>
      <c r="J14" s="9">
        <v>200</v>
      </c>
      <c r="K14" s="8">
        <f t="shared" si="1"/>
        <v>0</v>
      </c>
      <c r="L14" s="10">
        <f t="shared" si="2"/>
        <v>0</v>
      </c>
      <c r="M14" s="11"/>
      <c r="N14" s="11"/>
      <c r="O14" s="11"/>
      <c r="P14" s="11"/>
      <c r="Q14" s="11"/>
      <c r="R14" s="11"/>
      <c r="S14" s="11"/>
      <c r="T14" s="11"/>
      <c r="U14" s="11"/>
      <c r="V14" s="5">
        <v>20200514</v>
      </c>
      <c r="W14" s="5">
        <v>5</v>
      </c>
      <c r="X14" s="5" t="s">
        <v>20</v>
      </c>
      <c r="Y14" s="5" t="str">
        <f t="shared" si="5"/>
        <v>하선동</v>
      </c>
      <c r="Z14" s="5" t="s">
        <v>78</v>
      </c>
      <c r="AA14" s="13"/>
    </row>
    <row r="15" spans="1:27" s="14" customFormat="1" ht="19.5" customHeight="1" x14ac:dyDescent="0.3">
      <c r="A15" s="5">
        <v>11</v>
      </c>
      <c r="B15" s="6" t="str">
        <f t="shared" si="3"/>
        <v>5</v>
      </c>
      <c r="C15" s="6" t="str">
        <f t="shared" si="4"/>
        <v>14</v>
      </c>
      <c r="D15" s="7" t="s">
        <v>17</v>
      </c>
      <c r="E15" s="7" t="s">
        <v>140</v>
      </c>
      <c r="F15" s="7" t="s">
        <v>143</v>
      </c>
      <c r="G15" s="5" t="s">
        <v>26</v>
      </c>
      <c r="H15" s="5" t="s">
        <v>192</v>
      </c>
      <c r="I15" s="8">
        <f t="shared" si="0"/>
        <v>2400</v>
      </c>
      <c r="J15" s="9">
        <v>2400</v>
      </c>
      <c r="K15" s="8">
        <f t="shared" si="1"/>
        <v>0</v>
      </c>
      <c r="L15" s="10">
        <f t="shared" si="2"/>
        <v>0</v>
      </c>
      <c r="M15" s="11"/>
      <c r="N15" s="11"/>
      <c r="O15" s="11"/>
      <c r="P15" s="11"/>
      <c r="Q15" s="11"/>
      <c r="R15" s="11"/>
      <c r="S15" s="11"/>
      <c r="T15" s="11"/>
      <c r="U15" s="11"/>
      <c r="V15" s="5">
        <v>20200514</v>
      </c>
      <c r="W15" s="5">
        <v>13</v>
      </c>
      <c r="X15" s="5" t="s">
        <v>20</v>
      </c>
      <c r="Y15" s="5" t="str">
        <f t="shared" si="5"/>
        <v>하선동</v>
      </c>
      <c r="Z15" s="5" t="s">
        <v>78</v>
      </c>
      <c r="AA15" s="13"/>
    </row>
    <row r="16" spans="1:27" s="14" customFormat="1" ht="19.5" customHeight="1" x14ac:dyDescent="0.3">
      <c r="A16" s="12">
        <v>12</v>
      </c>
      <c r="B16" s="6" t="str">
        <f t="shared" si="3"/>
        <v>5</v>
      </c>
      <c r="C16" s="6" t="str">
        <f t="shared" si="4"/>
        <v>14</v>
      </c>
      <c r="D16" s="7" t="s">
        <v>147</v>
      </c>
      <c r="E16" s="7" t="s">
        <v>16</v>
      </c>
      <c r="F16" s="7" t="s">
        <v>145</v>
      </c>
      <c r="G16" s="5" t="s">
        <v>146</v>
      </c>
      <c r="H16" s="5" t="s">
        <v>192</v>
      </c>
      <c r="I16" s="8">
        <f t="shared" si="0"/>
        <v>810</v>
      </c>
      <c r="J16" s="9">
        <v>730</v>
      </c>
      <c r="K16" s="8">
        <f t="shared" si="1"/>
        <v>80</v>
      </c>
      <c r="L16" s="10">
        <f t="shared" si="2"/>
        <v>9.8765432098765427E-2</v>
      </c>
      <c r="M16" s="11">
        <v>80</v>
      </c>
      <c r="N16" s="11"/>
      <c r="O16" s="11"/>
      <c r="P16" s="11"/>
      <c r="Q16" s="11"/>
      <c r="R16" s="11"/>
      <c r="S16" s="11"/>
      <c r="T16" s="11"/>
      <c r="U16" s="11"/>
      <c r="V16" s="5">
        <v>20200514</v>
      </c>
      <c r="W16" s="5">
        <v>14</v>
      </c>
      <c r="X16" s="5" t="s">
        <v>20</v>
      </c>
      <c r="Y16" s="5" t="str">
        <f t="shared" si="5"/>
        <v>하선동</v>
      </c>
      <c r="Z16" s="5" t="s">
        <v>78</v>
      </c>
      <c r="AA16" s="13"/>
    </row>
    <row r="17" spans="1:27" s="14" customFormat="1" ht="19.5" customHeight="1" x14ac:dyDescent="0.3">
      <c r="A17" s="5">
        <v>13</v>
      </c>
      <c r="B17" s="6" t="str">
        <f t="shared" si="3"/>
        <v>5</v>
      </c>
      <c r="C17" s="6" t="str">
        <f t="shared" si="4"/>
        <v>14</v>
      </c>
      <c r="D17" s="7" t="s">
        <v>18</v>
      </c>
      <c r="E17" s="7" t="s">
        <v>15</v>
      </c>
      <c r="F17" s="7" t="s">
        <v>42</v>
      </c>
      <c r="G17" s="5" t="s">
        <v>46</v>
      </c>
      <c r="H17" s="5" t="s">
        <v>193</v>
      </c>
      <c r="I17" s="8">
        <f t="shared" si="0"/>
        <v>2008</v>
      </c>
      <c r="J17" s="9">
        <v>2000</v>
      </c>
      <c r="K17" s="8">
        <f t="shared" si="1"/>
        <v>8</v>
      </c>
      <c r="L17" s="10">
        <f t="shared" si="2"/>
        <v>3.9840637450199202E-3</v>
      </c>
      <c r="M17" s="11"/>
      <c r="N17" s="11"/>
      <c r="O17" s="11"/>
      <c r="P17" s="11"/>
      <c r="Q17" s="11"/>
      <c r="R17" s="11"/>
      <c r="S17" s="11"/>
      <c r="T17" s="11">
        <v>8</v>
      </c>
      <c r="U17" s="11"/>
      <c r="V17" s="5">
        <v>20200430</v>
      </c>
      <c r="W17" s="5">
        <v>12</v>
      </c>
      <c r="X17" s="5" t="s">
        <v>21</v>
      </c>
      <c r="Y17" s="5" t="str">
        <f t="shared" si="5"/>
        <v>이형준</v>
      </c>
      <c r="Z17" s="5" t="s">
        <v>78</v>
      </c>
      <c r="AA17" s="13"/>
    </row>
    <row r="18" spans="1:27" s="14" customFormat="1" ht="19.5" customHeight="1" x14ac:dyDescent="0.3">
      <c r="A18" s="12">
        <v>14</v>
      </c>
      <c r="B18" s="6" t="str">
        <f t="shared" si="3"/>
        <v>5</v>
      </c>
      <c r="C18" s="6" t="str">
        <f t="shared" si="4"/>
        <v>14</v>
      </c>
      <c r="D18" s="7" t="s">
        <v>17</v>
      </c>
      <c r="E18" s="5" t="s">
        <v>76</v>
      </c>
      <c r="F18" s="7" t="s">
        <v>62</v>
      </c>
      <c r="G18" s="5" t="s">
        <v>68</v>
      </c>
      <c r="H18" s="5" t="s">
        <v>192</v>
      </c>
      <c r="I18" s="8">
        <f t="shared" si="0"/>
        <v>2652</v>
      </c>
      <c r="J18" s="9">
        <v>2650</v>
      </c>
      <c r="K18" s="8">
        <f t="shared" si="1"/>
        <v>2</v>
      </c>
      <c r="L18" s="10">
        <f t="shared" si="2"/>
        <v>7.5414781297134241E-4</v>
      </c>
      <c r="M18" s="11"/>
      <c r="N18" s="11"/>
      <c r="O18" s="11"/>
      <c r="P18" s="11">
        <v>2</v>
      </c>
      <c r="Q18" s="11"/>
      <c r="R18" s="11"/>
      <c r="S18" s="11"/>
      <c r="T18" s="11"/>
      <c r="U18" s="11"/>
      <c r="V18" s="5">
        <v>20200514</v>
      </c>
      <c r="W18" s="5">
        <v>6</v>
      </c>
      <c r="X18" s="5" t="s">
        <v>21</v>
      </c>
      <c r="Y18" s="5" t="str">
        <f t="shared" si="5"/>
        <v>이형준</v>
      </c>
      <c r="Z18" s="5" t="s">
        <v>78</v>
      </c>
      <c r="AA18" s="13"/>
    </row>
    <row r="19" spans="1:27" s="14" customFormat="1" ht="19.5" customHeight="1" x14ac:dyDescent="0.3">
      <c r="A19" s="5">
        <v>15</v>
      </c>
      <c r="B19" s="6" t="str">
        <f t="shared" si="3"/>
        <v>5</v>
      </c>
      <c r="C19" s="6" t="str">
        <f t="shared" si="4"/>
        <v>14</v>
      </c>
      <c r="D19" s="7" t="s">
        <v>17</v>
      </c>
      <c r="E19" s="5" t="s">
        <v>79</v>
      </c>
      <c r="F19" s="7" t="s">
        <v>144</v>
      </c>
      <c r="G19" s="5" t="s">
        <v>81</v>
      </c>
      <c r="H19" s="5" t="s">
        <v>192</v>
      </c>
      <c r="I19" s="8">
        <f t="shared" si="0"/>
        <v>10129</v>
      </c>
      <c r="J19" s="9">
        <v>10000</v>
      </c>
      <c r="K19" s="8">
        <f t="shared" si="1"/>
        <v>129</v>
      </c>
      <c r="L19" s="10">
        <f t="shared" si="2"/>
        <v>1.2735709349392832E-2</v>
      </c>
      <c r="M19" s="11"/>
      <c r="N19" s="11">
        <v>129</v>
      </c>
      <c r="O19" s="11"/>
      <c r="P19" s="11"/>
      <c r="Q19" s="11"/>
      <c r="R19" s="11"/>
      <c r="S19" s="11"/>
      <c r="T19" s="11"/>
      <c r="U19" s="11"/>
      <c r="V19" s="5">
        <v>20191207</v>
      </c>
      <c r="W19" s="5">
        <v>6</v>
      </c>
      <c r="X19" s="5" t="s">
        <v>20</v>
      </c>
      <c r="Y19" s="5" t="str">
        <f t="shared" si="5"/>
        <v>하선동</v>
      </c>
      <c r="Z19" s="5" t="s">
        <v>78</v>
      </c>
      <c r="AA19" s="13"/>
    </row>
    <row r="20" spans="1:27" s="14" customFormat="1" ht="19.5" customHeight="1" x14ac:dyDescent="0.3">
      <c r="A20" s="5">
        <v>16</v>
      </c>
      <c r="B20" s="6" t="str">
        <f t="shared" si="3"/>
        <v>5</v>
      </c>
      <c r="C20" s="6" t="str">
        <f t="shared" si="4"/>
        <v>14</v>
      </c>
      <c r="D20" s="7" t="s">
        <v>17</v>
      </c>
      <c r="E20" s="16" t="s">
        <v>45</v>
      </c>
      <c r="F20" s="7" t="s">
        <v>57</v>
      </c>
      <c r="G20" s="5" t="s">
        <v>28</v>
      </c>
      <c r="H20" s="5" t="s">
        <v>192</v>
      </c>
      <c r="I20" s="8">
        <f t="shared" si="0"/>
        <v>591</v>
      </c>
      <c r="J20" s="9">
        <v>590</v>
      </c>
      <c r="K20" s="8">
        <f t="shared" si="1"/>
        <v>1</v>
      </c>
      <c r="L20" s="10">
        <f t="shared" si="2"/>
        <v>1.6920473773265651E-3</v>
      </c>
      <c r="M20" s="11"/>
      <c r="N20" s="11"/>
      <c r="O20" s="11"/>
      <c r="P20" s="11"/>
      <c r="Q20" s="11">
        <v>1</v>
      </c>
      <c r="R20" s="11"/>
      <c r="S20" s="11"/>
      <c r="T20" s="11"/>
      <c r="U20" s="11"/>
      <c r="V20" s="5">
        <v>20200514</v>
      </c>
      <c r="W20" s="5">
        <v>3</v>
      </c>
      <c r="X20" s="5" t="s">
        <v>21</v>
      </c>
      <c r="Y20" s="5" t="str">
        <f t="shared" si="5"/>
        <v>이형준</v>
      </c>
      <c r="Z20" s="5" t="s">
        <v>78</v>
      </c>
      <c r="AA20" s="13"/>
    </row>
    <row r="21" spans="1:27" s="14" customFormat="1" ht="19.5" customHeight="1" x14ac:dyDescent="0.3">
      <c r="A21" s="12">
        <v>17</v>
      </c>
      <c r="B21" s="6" t="str">
        <f t="shared" si="3"/>
        <v>5</v>
      </c>
      <c r="C21" s="6" t="str">
        <f t="shared" si="4"/>
        <v>14</v>
      </c>
      <c r="D21" s="7" t="s">
        <v>17</v>
      </c>
      <c r="E21" s="7" t="s">
        <v>141</v>
      </c>
      <c r="F21" s="7" t="s">
        <v>148</v>
      </c>
      <c r="G21" s="5">
        <v>7301</v>
      </c>
      <c r="H21" s="5" t="s">
        <v>192</v>
      </c>
      <c r="I21" s="8">
        <f t="shared" si="0"/>
        <v>50</v>
      </c>
      <c r="J21" s="9">
        <v>50</v>
      </c>
      <c r="K21" s="8">
        <f t="shared" si="1"/>
        <v>0</v>
      </c>
      <c r="L21" s="10">
        <f t="shared" si="2"/>
        <v>0</v>
      </c>
      <c r="M21" s="11"/>
      <c r="N21" s="11"/>
      <c r="O21" s="11"/>
      <c r="P21" s="11"/>
      <c r="Q21" s="11"/>
      <c r="R21" s="11"/>
      <c r="S21" s="11"/>
      <c r="T21" s="11"/>
      <c r="U21" s="11"/>
      <c r="V21" s="5">
        <v>20200514</v>
      </c>
      <c r="W21" s="5">
        <v>13</v>
      </c>
      <c r="X21" s="5" t="s">
        <v>21</v>
      </c>
      <c r="Y21" s="5" t="str">
        <f t="shared" si="5"/>
        <v>이형준</v>
      </c>
      <c r="Z21" s="5" t="s">
        <v>11</v>
      </c>
      <c r="AA21" s="13" t="s">
        <v>72</v>
      </c>
    </row>
    <row r="22" spans="1:27" s="14" customFormat="1" ht="19.5" customHeight="1" x14ac:dyDescent="0.3">
      <c r="A22" s="5">
        <v>18</v>
      </c>
      <c r="B22" s="6" t="str">
        <f t="shared" si="3"/>
        <v>5</v>
      </c>
      <c r="C22" s="6" t="str">
        <f t="shared" si="4"/>
        <v>14</v>
      </c>
      <c r="D22" s="7" t="s">
        <v>17</v>
      </c>
      <c r="E22" s="7" t="s">
        <v>141</v>
      </c>
      <c r="F22" s="7" t="s">
        <v>148</v>
      </c>
      <c r="G22" s="5">
        <v>7301</v>
      </c>
      <c r="H22" s="5" t="s">
        <v>192</v>
      </c>
      <c r="I22" s="8">
        <f t="shared" si="0"/>
        <v>1266</v>
      </c>
      <c r="J22" s="9">
        <v>1266</v>
      </c>
      <c r="K22" s="8">
        <f t="shared" si="1"/>
        <v>0</v>
      </c>
      <c r="L22" s="10">
        <f t="shared" si="2"/>
        <v>0</v>
      </c>
      <c r="M22" s="11"/>
      <c r="N22" s="11"/>
      <c r="O22" s="11"/>
      <c r="P22" s="11"/>
      <c r="Q22" s="11"/>
      <c r="R22" s="11"/>
      <c r="S22" s="11"/>
      <c r="T22" s="11"/>
      <c r="U22" s="11"/>
      <c r="V22" s="5">
        <v>20200514</v>
      </c>
      <c r="W22" s="5">
        <v>13</v>
      </c>
      <c r="X22" s="5" t="s">
        <v>21</v>
      </c>
      <c r="Y22" s="5" t="str">
        <f t="shared" si="5"/>
        <v>이형준</v>
      </c>
      <c r="Z22" s="5" t="s">
        <v>11</v>
      </c>
      <c r="AA22" s="13" t="s">
        <v>149</v>
      </c>
    </row>
    <row r="23" spans="1:27" s="14" customFormat="1" ht="19.5" customHeight="1" x14ac:dyDescent="0.3">
      <c r="A23" s="12">
        <v>19</v>
      </c>
      <c r="B23" s="6" t="str">
        <f t="shared" si="3"/>
        <v>5</v>
      </c>
      <c r="C23" s="6" t="str">
        <f t="shared" si="4"/>
        <v>14</v>
      </c>
      <c r="D23" s="7" t="s">
        <v>18</v>
      </c>
      <c r="E23" s="7" t="s">
        <v>19</v>
      </c>
      <c r="F23" s="7" t="s">
        <v>14</v>
      </c>
      <c r="G23" s="5" t="s">
        <v>27</v>
      </c>
      <c r="H23" s="5" t="s">
        <v>192</v>
      </c>
      <c r="I23" s="8">
        <f t="shared" si="0"/>
        <v>3085</v>
      </c>
      <c r="J23" s="9">
        <v>2882</v>
      </c>
      <c r="K23" s="8">
        <f t="shared" si="1"/>
        <v>203</v>
      </c>
      <c r="L23" s="10">
        <f t="shared" si="2"/>
        <v>6.5802269043760131E-2</v>
      </c>
      <c r="M23" s="11">
        <v>167</v>
      </c>
      <c r="N23" s="11"/>
      <c r="O23" s="11"/>
      <c r="P23" s="11">
        <v>36</v>
      </c>
      <c r="Q23" s="11"/>
      <c r="R23" s="11"/>
      <c r="S23" s="11"/>
      <c r="T23" s="11"/>
      <c r="U23" s="11"/>
      <c r="V23" s="5">
        <v>20200514</v>
      </c>
      <c r="W23" s="5">
        <v>7</v>
      </c>
      <c r="X23" s="5" t="s">
        <v>21</v>
      </c>
      <c r="Y23" s="5" t="str">
        <f t="shared" si="5"/>
        <v>이형준</v>
      </c>
      <c r="Z23" s="5" t="s">
        <v>11</v>
      </c>
      <c r="AA23" s="13"/>
    </row>
    <row r="24" spans="1:27" s="14" customFormat="1" ht="19.5" customHeight="1" x14ac:dyDescent="0.3">
      <c r="A24" s="5">
        <v>20</v>
      </c>
      <c r="B24" s="6" t="str">
        <f t="shared" si="3"/>
        <v>5</v>
      </c>
      <c r="C24" s="6" t="str">
        <f t="shared" si="4"/>
        <v>14</v>
      </c>
      <c r="D24" s="7" t="s">
        <v>17</v>
      </c>
      <c r="E24" s="5" t="s">
        <v>79</v>
      </c>
      <c r="F24" s="7" t="s">
        <v>144</v>
      </c>
      <c r="G24" s="5" t="s">
        <v>81</v>
      </c>
      <c r="H24" s="5" t="s">
        <v>192</v>
      </c>
      <c r="I24" s="8">
        <f t="shared" si="0"/>
        <v>10204</v>
      </c>
      <c r="J24" s="9">
        <v>10003</v>
      </c>
      <c r="K24" s="8">
        <f t="shared" si="1"/>
        <v>201</v>
      </c>
      <c r="L24" s="10">
        <f t="shared" si="2"/>
        <v>1.9698157585260681E-2</v>
      </c>
      <c r="M24" s="11">
        <v>103</v>
      </c>
      <c r="N24" s="11">
        <v>98</v>
      </c>
      <c r="O24" s="11"/>
      <c r="P24" s="11"/>
      <c r="Q24" s="11"/>
      <c r="R24" s="11"/>
      <c r="S24" s="11"/>
      <c r="T24" s="11"/>
      <c r="U24" s="11"/>
      <c r="V24" s="5">
        <v>20191207</v>
      </c>
      <c r="W24" s="5">
        <v>6</v>
      </c>
      <c r="X24" s="5" t="s">
        <v>20</v>
      </c>
      <c r="Y24" s="5" t="str">
        <f t="shared" si="5"/>
        <v>하선동</v>
      </c>
      <c r="Z24" s="5" t="s">
        <v>11</v>
      </c>
      <c r="AA24" s="13"/>
    </row>
    <row r="25" spans="1:27" s="14" customFormat="1" ht="19.149999999999999" customHeight="1" x14ac:dyDescent="0.3">
      <c r="A25" s="5">
        <v>21</v>
      </c>
      <c r="B25" s="6" t="str">
        <f t="shared" si="3"/>
        <v>5</v>
      </c>
      <c r="C25" s="6" t="str">
        <f t="shared" si="4"/>
        <v>14</v>
      </c>
      <c r="D25" s="7" t="s">
        <v>18</v>
      </c>
      <c r="E25" s="7" t="s">
        <v>16</v>
      </c>
      <c r="F25" s="7" t="s">
        <v>150</v>
      </c>
      <c r="G25" s="5" t="s">
        <v>152</v>
      </c>
      <c r="H25" s="5" t="s">
        <v>192</v>
      </c>
      <c r="I25" s="8">
        <f t="shared" si="0"/>
        <v>4202</v>
      </c>
      <c r="J25" s="9">
        <v>4152</v>
      </c>
      <c r="K25" s="8">
        <f t="shared" si="1"/>
        <v>50</v>
      </c>
      <c r="L25" s="10">
        <f t="shared" si="2"/>
        <v>1.1899095668729176E-2</v>
      </c>
      <c r="M25" s="11"/>
      <c r="N25" s="11">
        <v>9</v>
      </c>
      <c r="O25" s="11"/>
      <c r="P25" s="11">
        <v>41</v>
      </c>
      <c r="Q25" s="11"/>
      <c r="R25" s="11"/>
      <c r="S25" s="11"/>
      <c r="T25" s="11"/>
      <c r="U25" s="11"/>
      <c r="V25" s="5">
        <v>20200514</v>
      </c>
      <c r="W25" s="5">
        <v>8</v>
      </c>
      <c r="X25" s="5" t="s">
        <v>153</v>
      </c>
      <c r="Y25" s="5" t="str">
        <f t="shared" si="5"/>
        <v>하선동</v>
      </c>
      <c r="Z25" s="5" t="s">
        <v>155</v>
      </c>
      <c r="AA25" s="13"/>
    </row>
    <row r="26" spans="1:27" s="14" customFormat="1" ht="19.149999999999999" customHeight="1" x14ac:dyDescent="0.3">
      <c r="A26" s="12">
        <v>22</v>
      </c>
      <c r="B26" s="6" t="str">
        <f t="shared" si="3"/>
        <v>5</v>
      </c>
      <c r="C26" s="6" t="str">
        <f t="shared" si="4"/>
        <v>14</v>
      </c>
      <c r="D26" s="7" t="s">
        <v>17</v>
      </c>
      <c r="E26" s="7" t="s">
        <v>107</v>
      </c>
      <c r="F26" s="7" t="s">
        <v>32</v>
      </c>
      <c r="G26" s="5" t="s">
        <v>151</v>
      </c>
      <c r="H26" s="5" t="s">
        <v>192</v>
      </c>
      <c r="I26" s="8">
        <f t="shared" si="0"/>
        <v>600</v>
      </c>
      <c r="J26" s="9">
        <v>599</v>
      </c>
      <c r="K26" s="8">
        <f t="shared" si="1"/>
        <v>1</v>
      </c>
      <c r="L26" s="10">
        <f t="shared" si="2"/>
        <v>1.6666666666666668E-3</v>
      </c>
      <c r="M26" s="11"/>
      <c r="N26" s="11"/>
      <c r="O26" s="11"/>
      <c r="P26" s="11">
        <v>1</v>
      </c>
      <c r="Q26" s="11"/>
      <c r="R26" s="11"/>
      <c r="S26" s="11"/>
      <c r="T26" s="11"/>
      <c r="U26" s="11"/>
      <c r="V26" s="5">
        <v>20200513</v>
      </c>
      <c r="W26" s="5">
        <v>4</v>
      </c>
      <c r="X26" s="5" t="s">
        <v>154</v>
      </c>
      <c r="Y26" s="5" t="str">
        <f t="shared" si="5"/>
        <v>이형준</v>
      </c>
      <c r="Z26" s="5" t="s">
        <v>155</v>
      </c>
      <c r="AA26" s="13"/>
    </row>
    <row r="27" spans="1:27" s="14" customFormat="1" ht="19.149999999999999" customHeight="1" x14ac:dyDescent="0.3">
      <c r="A27" s="5">
        <v>23</v>
      </c>
      <c r="B27" s="6" t="str">
        <f t="shared" si="3"/>
        <v>5</v>
      </c>
      <c r="C27" s="6" t="str">
        <f t="shared" si="4"/>
        <v>14</v>
      </c>
      <c r="D27" s="7" t="s">
        <v>17</v>
      </c>
      <c r="E27" s="7" t="s">
        <v>107</v>
      </c>
      <c r="F27" s="7" t="s">
        <v>32</v>
      </c>
      <c r="G27" s="5" t="s">
        <v>151</v>
      </c>
      <c r="H27" s="5" t="s">
        <v>192</v>
      </c>
      <c r="I27" s="8">
        <f t="shared" si="0"/>
        <v>1396</v>
      </c>
      <c r="J27" s="9">
        <v>1394</v>
      </c>
      <c r="K27" s="8">
        <f t="shared" si="1"/>
        <v>2</v>
      </c>
      <c r="L27" s="10">
        <f t="shared" si="2"/>
        <v>1.4326647564469914E-3</v>
      </c>
      <c r="M27" s="11"/>
      <c r="N27" s="11"/>
      <c r="O27" s="11"/>
      <c r="P27" s="11">
        <v>1</v>
      </c>
      <c r="Q27" s="11">
        <v>1</v>
      </c>
      <c r="R27" s="11"/>
      <c r="S27" s="11"/>
      <c r="T27" s="11"/>
      <c r="U27" s="11"/>
      <c r="V27" s="5">
        <v>20200514</v>
      </c>
      <c r="W27" s="5">
        <v>4</v>
      </c>
      <c r="X27" s="5" t="s">
        <v>153</v>
      </c>
      <c r="Y27" s="5" t="str">
        <f t="shared" si="5"/>
        <v>하선동</v>
      </c>
      <c r="Z27" s="5" t="s">
        <v>155</v>
      </c>
      <c r="AA27" s="13"/>
    </row>
    <row r="28" spans="1:27" s="14" customFormat="1" ht="19.149999999999999" customHeight="1" x14ac:dyDescent="0.3">
      <c r="A28" s="5">
        <v>24</v>
      </c>
      <c r="B28" s="6" t="str">
        <f t="shared" si="3"/>
        <v>5</v>
      </c>
      <c r="C28" s="6" t="str">
        <f t="shared" si="4"/>
        <v>14</v>
      </c>
      <c r="D28" s="7" t="s">
        <v>162</v>
      </c>
      <c r="E28" s="5" t="s">
        <v>156</v>
      </c>
      <c r="F28" s="7" t="s">
        <v>150</v>
      </c>
      <c r="G28" s="5" t="s">
        <v>152</v>
      </c>
      <c r="H28" s="5" t="s">
        <v>192</v>
      </c>
      <c r="I28" s="8">
        <f t="shared" si="0"/>
        <v>3403</v>
      </c>
      <c r="J28" s="9">
        <v>3370</v>
      </c>
      <c r="K28" s="8">
        <f t="shared" si="1"/>
        <v>33</v>
      </c>
      <c r="L28" s="10">
        <f t="shared" si="2"/>
        <v>9.6973258889215402E-3</v>
      </c>
      <c r="M28" s="11"/>
      <c r="N28" s="11">
        <v>4</v>
      </c>
      <c r="O28" s="11"/>
      <c r="P28" s="11">
        <v>29</v>
      </c>
      <c r="Q28" s="11"/>
      <c r="R28" s="11"/>
      <c r="S28" s="11"/>
      <c r="T28" s="11"/>
      <c r="U28" s="11"/>
      <c r="V28" s="5">
        <v>20200514</v>
      </c>
      <c r="W28" s="5">
        <v>8</v>
      </c>
      <c r="X28" s="5" t="s">
        <v>153</v>
      </c>
      <c r="Y28" s="5" t="str">
        <f t="shared" si="5"/>
        <v>하선동</v>
      </c>
      <c r="Z28" s="5" t="s">
        <v>157</v>
      </c>
      <c r="AA28" s="13"/>
    </row>
    <row r="29" spans="1:27" s="14" customFormat="1" ht="19.149999999999999" customHeight="1" x14ac:dyDescent="0.3">
      <c r="A29" s="5">
        <v>25</v>
      </c>
      <c r="B29" s="6" t="str">
        <f t="shared" si="3"/>
        <v>5</v>
      </c>
      <c r="C29" s="6" t="str">
        <f t="shared" si="4"/>
        <v>14</v>
      </c>
      <c r="D29" s="7" t="s">
        <v>162</v>
      </c>
      <c r="E29" s="5" t="s">
        <v>156</v>
      </c>
      <c r="F29" s="7" t="s">
        <v>150</v>
      </c>
      <c r="G29" s="5" t="s">
        <v>152</v>
      </c>
      <c r="H29" s="5" t="s">
        <v>192</v>
      </c>
      <c r="I29" s="8">
        <f t="shared" si="0"/>
        <v>8128</v>
      </c>
      <c r="J29" s="9">
        <v>8081</v>
      </c>
      <c r="K29" s="8">
        <f t="shared" si="1"/>
        <v>47</v>
      </c>
      <c r="L29" s="10">
        <f t="shared" si="2"/>
        <v>5.7824803149606301E-3</v>
      </c>
      <c r="M29" s="11"/>
      <c r="N29" s="11">
        <v>4</v>
      </c>
      <c r="O29" s="11"/>
      <c r="P29" s="11">
        <v>43</v>
      </c>
      <c r="Q29" s="11"/>
      <c r="R29" s="11"/>
      <c r="S29" s="11"/>
      <c r="T29" s="11"/>
      <c r="U29" s="11"/>
      <c r="V29" s="5">
        <v>20200514</v>
      </c>
      <c r="W29" s="5">
        <v>8</v>
      </c>
      <c r="X29" s="5" t="s">
        <v>154</v>
      </c>
      <c r="Y29" s="5" t="str">
        <f t="shared" si="5"/>
        <v>이형준</v>
      </c>
      <c r="Z29" s="5" t="s">
        <v>157</v>
      </c>
      <c r="AA29" s="13"/>
    </row>
    <row r="30" spans="1:27" s="14" customFormat="1" ht="19.149999999999999" customHeight="1" x14ac:dyDescent="0.3">
      <c r="A30" s="12">
        <v>26</v>
      </c>
      <c r="B30" s="6" t="str">
        <f t="shared" si="3"/>
        <v>5</v>
      </c>
      <c r="C30" s="6" t="str">
        <f t="shared" si="4"/>
        <v>14</v>
      </c>
      <c r="D30" s="7" t="s">
        <v>163</v>
      </c>
      <c r="E30" s="5" t="s">
        <v>156</v>
      </c>
      <c r="F30" s="7" t="s">
        <v>85</v>
      </c>
      <c r="G30" s="5" t="s">
        <v>27</v>
      </c>
      <c r="H30" s="5" t="s">
        <v>192</v>
      </c>
      <c r="I30" s="8">
        <f t="shared" si="0"/>
        <v>144</v>
      </c>
      <c r="J30" s="9">
        <v>144</v>
      </c>
      <c r="K30" s="8">
        <f t="shared" ref="K30:K51" si="6">SUM(M30:U30)</f>
        <v>0</v>
      </c>
      <c r="L30" s="10">
        <f t="shared" si="2"/>
        <v>0</v>
      </c>
      <c r="M30" s="11"/>
      <c r="N30" s="11"/>
      <c r="O30" s="11"/>
      <c r="P30" s="11"/>
      <c r="Q30" s="11"/>
      <c r="R30" s="11"/>
      <c r="S30" s="11"/>
      <c r="T30" s="11"/>
      <c r="U30" s="11"/>
      <c r="V30" s="5">
        <v>20200514</v>
      </c>
      <c r="W30" s="5">
        <v>15</v>
      </c>
      <c r="X30" s="5" t="s">
        <v>154</v>
      </c>
      <c r="Y30" s="5" t="str">
        <f t="shared" si="5"/>
        <v>이형준</v>
      </c>
      <c r="Z30" s="5" t="s">
        <v>157</v>
      </c>
      <c r="AA30" s="13" t="s">
        <v>194</v>
      </c>
    </row>
    <row r="31" spans="1:27" s="14" customFormat="1" ht="19.149999999999999" customHeight="1" x14ac:dyDescent="0.3">
      <c r="A31" s="5">
        <v>27</v>
      </c>
      <c r="B31" s="6" t="str">
        <f t="shared" si="3"/>
        <v>5</v>
      </c>
      <c r="C31" s="6" t="str">
        <f t="shared" si="4"/>
        <v>14</v>
      </c>
      <c r="D31" s="7" t="s">
        <v>163</v>
      </c>
      <c r="E31" s="16" t="s">
        <v>45</v>
      </c>
      <c r="F31" s="7" t="s">
        <v>158</v>
      </c>
      <c r="G31" s="5">
        <v>7301</v>
      </c>
      <c r="H31" s="5" t="s">
        <v>192</v>
      </c>
      <c r="I31" s="8">
        <f t="shared" si="0"/>
        <v>1043</v>
      </c>
      <c r="J31" s="9">
        <v>1043</v>
      </c>
      <c r="K31" s="8">
        <f t="shared" si="6"/>
        <v>0</v>
      </c>
      <c r="L31" s="10">
        <f t="shared" si="2"/>
        <v>0</v>
      </c>
      <c r="M31" s="11"/>
      <c r="N31" s="11"/>
      <c r="O31" s="11"/>
      <c r="P31" s="11"/>
      <c r="Q31" s="11"/>
      <c r="R31" s="11"/>
      <c r="S31" s="11"/>
      <c r="T31" s="11"/>
      <c r="U31" s="11"/>
      <c r="V31" s="5">
        <v>20200514</v>
      </c>
      <c r="W31" s="5">
        <v>4</v>
      </c>
      <c r="X31" s="5" t="s">
        <v>153</v>
      </c>
      <c r="Y31" s="5" t="str">
        <f t="shared" si="5"/>
        <v>하선동</v>
      </c>
      <c r="Z31" s="5" t="s">
        <v>157</v>
      </c>
      <c r="AA31" s="13"/>
    </row>
    <row r="32" spans="1:27" s="14" customFormat="1" ht="19.149999999999999" customHeight="1" x14ac:dyDescent="0.3">
      <c r="A32" s="5">
        <v>28</v>
      </c>
      <c r="B32" s="6" t="str">
        <f t="shared" si="3"/>
        <v>5</v>
      </c>
      <c r="C32" s="6" t="str">
        <f t="shared" si="4"/>
        <v>14</v>
      </c>
      <c r="D32" s="7" t="s">
        <v>162</v>
      </c>
      <c r="E32" s="7" t="s">
        <v>15</v>
      </c>
      <c r="F32" s="7" t="s">
        <v>165</v>
      </c>
      <c r="G32" s="5" t="s">
        <v>177</v>
      </c>
      <c r="H32" s="5" t="s">
        <v>52</v>
      </c>
      <c r="I32" s="8">
        <f t="shared" si="0"/>
        <v>6332</v>
      </c>
      <c r="J32" s="9">
        <v>6320</v>
      </c>
      <c r="K32" s="8">
        <f t="shared" si="6"/>
        <v>12</v>
      </c>
      <c r="L32" s="10">
        <f t="shared" si="2"/>
        <v>1.8951358180669614E-3</v>
      </c>
      <c r="M32" s="11"/>
      <c r="N32" s="11"/>
      <c r="O32" s="11"/>
      <c r="P32" s="11"/>
      <c r="Q32" s="11"/>
      <c r="R32" s="11"/>
      <c r="S32" s="11"/>
      <c r="T32" s="11">
        <v>12</v>
      </c>
      <c r="U32" s="11"/>
      <c r="V32" s="5">
        <v>20200430</v>
      </c>
      <c r="W32" s="5">
        <v>12</v>
      </c>
      <c r="X32" s="5" t="s">
        <v>153</v>
      </c>
      <c r="Y32" s="5" t="str">
        <f t="shared" si="5"/>
        <v>하선동</v>
      </c>
      <c r="Z32" s="5" t="s">
        <v>157</v>
      </c>
      <c r="AA32" s="13"/>
    </row>
    <row r="33" spans="1:27" s="14" customFormat="1" ht="19.149999999999999" customHeight="1" x14ac:dyDescent="0.3">
      <c r="A33" s="5">
        <v>29</v>
      </c>
      <c r="B33" s="6" t="str">
        <f t="shared" si="3"/>
        <v>5</v>
      </c>
      <c r="C33" s="6" t="str">
        <f t="shared" si="4"/>
        <v>14</v>
      </c>
      <c r="D33" s="7" t="s">
        <v>162</v>
      </c>
      <c r="E33" s="7" t="s">
        <v>15</v>
      </c>
      <c r="F33" s="7" t="s">
        <v>165</v>
      </c>
      <c r="G33" s="5" t="s">
        <v>177</v>
      </c>
      <c r="H33" s="5" t="s">
        <v>52</v>
      </c>
      <c r="I33" s="8">
        <f t="shared" si="0"/>
        <v>1150</v>
      </c>
      <c r="J33" s="9">
        <v>1150</v>
      </c>
      <c r="K33" s="8">
        <f t="shared" si="6"/>
        <v>0</v>
      </c>
      <c r="L33" s="10">
        <f t="shared" si="2"/>
        <v>0</v>
      </c>
      <c r="M33" s="11"/>
      <c r="N33" s="11"/>
      <c r="O33" s="11"/>
      <c r="P33" s="11"/>
      <c r="Q33" s="11"/>
      <c r="R33" s="11"/>
      <c r="S33" s="11"/>
      <c r="T33" s="11"/>
      <c r="U33" s="11"/>
      <c r="V33" s="5">
        <v>20200421</v>
      </c>
      <c r="W33" s="5">
        <v>12</v>
      </c>
      <c r="X33" s="5" t="s">
        <v>153</v>
      </c>
      <c r="Y33" s="5" t="str">
        <f t="shared" si="5"/>
        <v>하선동</v>
      </c>
      <c r="Z33" s="5" t="s">
        <v>157</v>
      </c>
      <c r="AA33" s="13"/>
    </row>
    <row r="34" spans="1:27" s="14" customFormat="1" ht="19.149999999999999" customHeight="1" x14ac:dyDescent="0.3">
      <c r="A34" s="12">
        <v>30</v>
      </c>
      <c r="B34" s="6" t="str">
        <f t="shared" si="3"/>
        <v>5</v>
      </c>
      <c r="C34" s="6" t="str">
        <f t="shared" si="4"/>
        <v>14</v>
      </c>
      <c r="D34" s="7" t="s">
        <v>163</v>
      </c>
      <c r="E34" s="16" t="s">
        <v>45</v>
      </c>
      <c r="F34" s="7" t="s">
        <v>166</v>
      </c>
      <c r="G34" s="5" t="s">
        <v>224</v>
      </c>
      <c r="H34" s="5" t="s">
        <v>192</v>
      </c>
      <c r="I34" s="8">
        <f t="shared" si="0"/>
        <v>2577</v>
      </c>
      <c r="J34" s="9">
        <v>2571</v>
      </c>
      <c r="K34" s="8">
        <f t="shared" si="6"/>
        <v>6</v>
      </c>
      <c r="L34" s="10">
        <f t="shared" si="2"/>
        <v>2.3282887077997671E-3</v>
      </c>
      <c r="M34" s="11"/>
      <c r="N34" s="11"/>
      <c r="O34" s="11"/>
      <c r="P34" s="11"/>
      <c r="Q34" s="11">
        <v>3</v>
      </c>
      <c r="R34" s="11"/>
      <c r="S34" s="11"/>
      <c r="T34" s="11">
        <v>3</v>
      </c>
      <c r="U34" s="11"/>
      <c r="V34" s="5">
        <v>20200514</v>
      </c>
      <c r="W34" s="5">
        <v>6</v>
      </c>
      <c r="X34" s="5" t="s">
        <v>154</v>
      </c>
      <c r="Y34" s="5" t="str">
        <f t="shared" si="5"/>
        <v>이형준</v>
      </c>
      <c r="Z34" s="5" t="s">
        <v>157</v>
      </c>
      <c r="AA34" s="13"/>
    </row>
    <row r="35" spans="1:27" s="14" customFormat="1" ht="19.149999999999999" customHeight="1" x14ac:dyDescent="0.3">
      <c r="A35" s="5">
        <v>31</v>
      </c>
      <c r="B35" s="6" t="str">
        <f t="shared" si="3"/>
        <v>5</v>
      </c>
      <c r="C35" s="6" t="str">
        <f t="shared" si="4"/>
        <v>14</v>
      </c>
      <c r="D35" s="7" t="s">
        <v>163</v>
      </c>
      <c r="E35" s="16" t="s">
        <v>45</v>
      </c>
      <c r="F35" s="7" t="s">
        <v>167</v>
      </c>
      <c r="G35" s="5" t="s">
        <v>178</v>
      </c>
      <c r="H35" s="5" t="s">
        <v>192</v>
      </c>
      <c r="I35" s="8">
        <f t="shared" si="0"/>
        <v>2524</v>
      </c>
      <c r="J35" s="9">
        <v>2522</v>
      </c>
      <c r="K35" s="8">
        <f t="shared" si="6"/>
        <v>2</v>
      </c>
      <c r="L35" s="10">
        <f t="shared" si="2"/>
        <v>7.9239302694136295E-4</v>
      </c>
      <c r="M35" s="11"/>
      <c r="N35" s="11"/>
      <c r="O35" s="11"/>
      <c r="P35" s="11"/>
      <c r="Q35" s="11"/>
      <c r="R35" s="11">
        <v>2</v>
      </c>
      <c r="S35" s="11"/>
      <c r="T35" s="11"/>
      <c r="U35" s="11"/>
      <c r="V35" s="5">
        <v>20200514</v>
      </c>
      <c r="W35" s="5">
        <v>3</v>
      </c>
      <c r="X35" s="5" t="s">
        <v>154</v>
      </c>
      <c r="Y35" s="5" t="str">
        <f t="shared" si="5"/>
        <v>이형준</v>
      </c>
      <c r="Z35" s="5" t="s">
        <v>157</v>
      </c>
      <c r="AA35" s="13"/>
    </row>
    <row r="36" spans="1:27" s="14" customFormat="1" ht="19.149999999999999" customHeight="1" x14ac:dyDescent="0.3">
      <c r="A36" s="5">
        <v>32</v>
      </c>
      <c r="B36" s="6" t="str">
        <f t="shared" si="3"/>
        <v>5</v>
      </c>
      <c r="C36" s="6" t="str">
        <f t="shared" si="4"/>
        <v>14</v>
      </c>
      <c r="D36" s="7" t="s">
        <v>163</v>
      </c>
      <c r="E36" s="5" t="s">
        <v>79</v>
      </c>
      <c r="F36" s="5" t="s">
        <v>168</v>
      </c>
      <c r="G36" s="5" t="s">
        <v>159</v>
      </c>
      <c r="H36" s="5" t="s">
        <v>192</v>
      </c>
      <c r="I36" s="8">
        <f t="shared" si="0"/>
        <v>15253</v>
      </c>
      <c r="J36" s="9">
        <v>15000</v>
      </c>
      <c r="K36" s="8">
        <f t="shared" si="6"/>
        <v>253</v>
      </c>
      <c r="L36" s="10">
        <f t="shared" si="2"/>
        <v>1.6586900937520486E-2</v>
      </c>
      <c r="M36" s="11">
        <v>25</v>
      </c>
      <c r="N36" s="11">
        <v>228</v>
      </c>
      <c r="O36" s="11"/>
      <c r="P36" s="11"/>
      <c r="Q36" s="11"/>
      <c r="R36" s="11"/>
      <c r="S36" s="11"/>
      <c r="T36" s="11"/>
      <c r="U36" s="11"/>
      <c r="V36" s="5">
        <v>20191207</v>
      </c>
      <c r="W36" s="5">
        <v>6</v>
      </c>
      <c r="X36" s="5" t="s">
        <v>154</v>
      </c>
      <c r="Y36" s="5" t="str">
        <f t="shared" si="5"/>
        <v>이형준</v>
      </c>
      <c r="Z36" s="5" t="s">
        <v>157</v>
      </c>
      <c r="AA36" s="13"/>
    </row>
    <row r="37" spans="1:27" s="14" customFormat="1" ht="19.149999999999999" customHeight="1" x14ac:dyDescent="0.3">
      <c r="A37" s="5">
        <v>33</v>
      </c>
      <c r="B37" s="6" t="str">
        <f t="shared" si="3"/>
        <v>5</v>
      </c>
      <c r="C37" s="6" t="str">
        <f t="shared" si="4"/>
        <v>14</v>
      </c>
      <c r="D37" s="7" t="s">
        <v>176</v>
      </c>
      <c r="E37" s="7" t="s">
        <v>184</v>
      </c>
      <c r="F37" s="5" t="s">
        <v>169</v>
      </c>
      <c r="G37" s="5">
        <v>8301</v>
      </c>
      <c r="H37" s="5">
        <v>8301</v>
      </c>
      <c r="I37" s="8">
        <f t="shared" si="0"/>
        <v>277</v>
      </c>
      <c r="J37" s="9">
        <v>240</v>
      </c>
      <c r="K37" s="8">
        <f t="shared" si="6"/>
        <v>37</v>
      </c>
      <c r="L37" s="10">
        <f t="shared" si="2"/>
        <v>0.13357400722021662</v>
      </c>
      <c r="M37" s="11">
        <v>2</v>
      </c>
      <c r="N37" s="11"/>
      <c r="O37" s="11"/>
      <c r="P37" s="11"/>
      <c r="Q37" s="11"/>
      <c r="R37" s="11"/>
      <c r="S37" s="11">
        <v>35</v>
      </c>
      <c r="T37" s="11"/>
      <c r="U37" s="11"/>
      <c r="V37" s="5">
        <v>20190910</v>
      </c>
      <c r="W37" s="5">
        <v>12</v>
      </c>
      <c r="X37" s="5" t="s">
        <v>180</v>
      </c>
      <c r="Y37" s="5" t="str">
        <f t="shared" si="5"/>
        <v>하선동</v>
      </c>
      <c r="Z37" s="5" t="s">
        <v>182</v>
      </c>
      <c r="AA37" s="13"/>
    </row>
    <row r="38" spans="1:27" s="14" customFormat="1" ht="19.149999999999999" customHeight="1" x14ac:dyDescent="0.3">
      <c r="A38" s="12">
        <v>34</v>
      </c>
      <c r="B38" s="6" t="str">
        <f t="shared" si="3"/>
        <v>5</v>
      </c>
      <c r="C38" s="6" t="str">
        <f t="shared" si="4"/>
        <v>14</v>
      </c>
      <c r="D38" s="7" t="s">
        <v>176</v>
      </c>
      <c r="E38" s="7" t="s">
        <v>185</v>
      </c>
      <c r="F38" s="5" t="s">
        <v>170</v>
      </c>
      <c r="G38" s="5">
        <v>8301</v>
      </c>
      <c r="H38" s="5">
        <v>8301</v>
      </c>
      <c r="I38" s="8">
        <f t="shared" si="0"/>
        <v>307</v>
      </c>
      <c r="J38" s="9">
        <v>300</v>
      </c>
      <c r="K38" s="8">
        <f t="shared" si="6"/>
        <v>7</v>
      </c>
      <c r="L38" s="10">
        <f t="shared" si="2"/>
        <v>2.2801302931596091E-2</v>
      </c>
      <c r="M38" s="11">
        <v>2</v>
      </c>
      <c r="N38" s="11"/>
      <c r="O38" s="11"/>
      <c r="P38" s="11"/>
      <c r="Q38" s="11"/>
      <c r="R38" s="11"/>
      <c r="S38" s="11">
        <v>5</v>
      </c>
      <c r="T38" s="11"/>
      <c r="U38" s="11"/>
      <c r="V38" s="5">
        <v>20190909</v>
      </c>
      <c r="W38" s="5">
        <v>12</v>
      </c>
      <c r="X38" s="5" t="s">
        <v>180</v>
      </c>
      <c r="Y38" s="5" t="str">
        <f t="shared" si="5"/>
        <v>하선동</v>
      </c>
      <c r="Z38" s="5" t="s">
        <v>182</v>
      </c>
      <c r="AA38" s="13"/>
    </row>
    <row r="39" spans="1:27" s="14" customFormat="1" ht="19.149999999999999" customHeight="1" x14ac:dyDescent="0.3">
      <c r="A39" s="5">
        <v>35</v>
      </c>
      <c r="B39" s="6" t="str">
        <f t="shared" si="3"/>
        <v>5</v>
      </c>
      <c r="C39" s="6" t="str">
        <f t="shared" si="4"/>
        <v>14</v>
      </c>
      <c r="D39" s="7" t="s">
        <v>163</v>
      </c>
      <c r="E39" s="5" t="s">
        <v>186</v>
      </c>
      <c r="F39" s="5" t="s">
        <v>171</v>
      </c>
      <c r="G39" s="5" t="s">
        <v>179</v>
      </c>
      <c r="H39" s="5" t="s">
        <v>192</v>
      </c>
      <c r="I39" s="8">
        <f t="shared" si="0"/>
        <v>2075</v>
      </c>
      <c r="J39" s="9">
        <v>2070</v>
      </c>
      <c r="K39" s="8">
        <f t="shared" si="6"/>
        <v>5</v>
      </c>
      <c r="L39" s="10">
        <f t="shared" si="2"/>
        <v>2.4096385542168677E-3</v>
      </c>
      <c r="M39" s="11"/>
      <c r="N39" s="11"/>
      <c r="O39" s="11"/>
      <c r="P39" s="11"/>
      <c r="Q39" s="11"/>
      <c r="R39" s="11"/>
      <c r="S39" s="11"/>
      <c r="T39" s="11">
        <v>5</v>
      </c>
      <c r="U39" s="11"/>
      <c r="V39" s="5">
        <v>20200514</v>
      </c>
      <c r="W39" s="5">
        <v>6</v>
      </c>
      <c r="X39" s="5" t="s">
        <v>180</v>
      </c>
      <c r="Y39" s="5" t="str">
        <f t="shared" si="5"/>
        <v>하선동</v>
      </c>
      <c r="Z39" s="5" t="s">
        <v>182</v>
      </c>
      <c r="AA39" s="13"/>
    </row>
    <row r="40" spans="1:27" s="14" customFormat="1" ht="19.149999999999999" customHeight="1" x14ac:dyDescent="0.3">
      <c r="A40" s="5">
        <v>36</v>
      </c>
      <c r="B40" s="6" t="str">
        <f t="shared" si="3"/>
        <v>5</v>
      </c>
      <c r="C40" s="6" t="str">
        <f t="shared" si="4"/>
        <v>14</v>
      </c>
      <c r="D40" s="7" t="s">
        <v>162</v>
      </c>
      <c r="E40" s="5" t="s">
        <v>185</v>
      </c>
      <c r="F40" s="5" t="s">
        <v>172</v>
      </c>
      <c r="G40" s="5" t="s">
        <v>160</v>
      </c>
      <c r="H40" s="5" t="s">
        <v>192</v>
      </c>
      <c r="I40" s="8">
        <f t="shared" si="0"/>
        <v>602</v>
      </c>
      <c r="J40" s="9">
        <v>590</v>
      </c>
      <c r="K40" s="8">
        <f t="shared" si="6"/>
        <v>12</v>
      </c>
      <c r="L40" s="10">
        <f t="shared" si="2"/>
        <v>1.9933554817275746E-2</v>
      </c>
      <c r="M40" s="11">
        <v>6</v>
      </c>
      <c r="N40" s="11"/>
      <c r="O40" s="11"/>
      <c r="P40" s="11">
        <v>3</v>
      </c>
      <c r="Q40" s="11">
        <v>3</v>
      </c>
      <c r="R40" s="11"/>
      <c r="S40" s="11"/>
      <c r="T40" s="11"/>
      <c r="U40" s="11"/>
      <c r="V40" s="5">
        <v>20200513</v>
      </c>
      <c r="W40" s="5">
        <v>7</v>
      </c>
      <c r="X40" s="5" t="s">
        <v>181</v>
      </c>
      <c r="Y40" s="5" t="str">
        <f t="shared" si="5"/>
        <v>이형준</v>
      </c>
      <c r="Z40" s="5" t="s">
        <v>182</v>
      </c>
      <c r="AA40" s="13"/>
    </row>
    <row r="41" spans="1:27" s="14" customFormat="1" ht="19.149999999999999" customHeight="1" x14ac:dyDescent="0.3">
      <c r="A41" s="5">
        <v>37</v>
      </c>
      <c r="B41" s="6" t="str">
        <f t="shared" si="3"/>
        <v>5</v>
      </c>
      <c r="C41" s="6" t="str">
        <f t="shared" si="4"/>
        <v>14</v>
      </c>
      <c r="D41" s="7" t="s">
        <v>162</v>
      </c>
      <c r="E41" s="5" t="s">
        <v>185</v>
      </c>
      <c r="F41" s="5" t="s">
        <v>172</v>
      </c>
      <c r="G41" s="5" t="s">
        <v>160</v>
      </c>
      <c r="H41" s="5" t="s">
        <v>192</v>
      </c>
      <c r="I41" s="8">
        <f t="shared" si="0"/>
        <v>1919</v>
      </c>
      <c r="J41" s="9">
        <v>1890</v>
      </c>
      <c r="K41" s="8">
        <f t="shared" si="6"/>
        <v>29</v>
      </c>
      <c r="L41" s="10">
        <f t="shared" si="2"/>
        <v>1.5112037519541427E-2</v>
      </c>
      <c r="M41" s="11">
        <v>18</v>
      </c>
      <c r="N41" s="11"/>
      <c r="O41" s="11"/>
      <c r="P41" s="11">
        <v>9</v>
      </c>
      <c r="Q41" s="11">
        <v>2</v>
      </c>
      <c r="R41" s="11"/>
      <c r="S41" s="11"/>
      <c r="T41" s="11"/>
      <c r="U41" s="11"/>
      <c r="V41" s="5">
        <v>20200514</v>
      </c>
      <c r="W41" s="5">
        <v>7</v>
      </c>
      <c r="X41" s="5" t="s">
        <v>180</v>
      </c>
      <c r="Y41" s="5" t="str">
        <f t="shared" si="5"/>
        <v>하선동</v>
      </c>
      <c r="Z41" s="5" t="s">
        <v>182</v>
      </c>
      <c r="AA41" s="13"/>
    </row>
    <row r="42" spans="1:27" s="14" customFormat="1" ht="19.149999999999999" customHeight="1" x14ac:dyDescent="0.3">
      <c r="A42" s="12">
        <v>38</v>
      </c>
      <c r="B42" s="6" t="str">
        <f t="shared" si="3"/>
        <v>5</v>
      </c>
      <c r="C42" s="6" t="str">
        <f t="shared" si="4"/>
        <v>14</v>
      </c>
      <c r="D42" s="5" t="s">
        <v>163</v>
      </c>
      <c r="E42" s="5" t="s">
        <v>187</v>
      </c>
      <c r="F42" s="17" t="s">
        <v>173</v>
      </c>
      <c r="G42" s="5" t="s">
        <v>159</v>
      </c>
      <c r="H42" s="5" t="s">
        <v>192</v>
      </c>
      <c r="I42" s="8">
        <f t="shared" si="0"/>
        <v>3450</v>
      </c>
      <c r="J42" s="9">
        <v>3000</v>
      </c>
      <c r="K42" s="8">
        <f t="shared" si="6"/>
        <v>450</v>
      </c>
      <c r="L42" s="10">
        <f t="shared" si="2"/>
        <v>0.13043478260869565</v>
      </c>
      <c r="M42" s="11">
        <v>450</v>
      </c>
      <c r="N42" s="11"/>
      <c r="O42" s="11"/>
      <c r="P42" s="11"/>
      <c r="Q42" s="11"/>
      <c r="R42" s="11"/>
      <c r="S42" s="11"/>
      <c r="T42" s="11"/>
      <c r="U42" s="11"/>
      <c r="V42" s="5">
        <v>20200324</v>
      </c>
      <c r="W42" s="5">
        <v>4</v>
      </c>
      <c r="X42" s="5" t="s">
        <v>181</v>
      </c>
      <c r="Y42" s="5" t="str">
        <f t="shared" si="5"/>
        <v>이형준</v>
      </c>
      <c r="Z42" s="5" t="s">
        <v>182</v>
      </c>
      <c r="AA42" s="13"/>
    </row>
    <row r="43" spans="1:27" s="14" customFormat="1" ht="19.149999999999999" customHeight="1" x14ac:dyDescent="0.3">
      <c r="A43" s="5">
        <v>39</v>
      </c>
      <c r="B43" s="6" t="str">
        <f t="shared" si="3"/>
        <v>5</v>
      </c>
      <c r="C43" s="6" t="str">
        <f t="shared" si="4"/>
        <v>14</v>
      </c>
      <c r="D43" s="7" t="s">
        <v>162</v>
      </c>
      <c r="E43" s="5" t="s">
        <v>188</v>
      </c>
      <c r="F43" s="7" t="s">
        <v>174</v>
      </c>
      <c r="G43" s="5" t="s">
        <v>164</v>
      </c>
      <c r="H43" s="5" t="s">
        <v>192</v>
      </c>
      <c r="I43" s="8">
        <f t="shared" si="0"/>
        <v>946</v>
      </c>
      <c r="J43" s="9">
        <v>940</v>
      </c>
      <c r="K43" s="8">
        <f t="shared" si="6"/>
        <v>6</v>
      </c>
      <c r="L43" s="10">
        <f t="shared" si="2"/>
        <v>6.3424947145877377E-3</v>
      </c>
      <c r="M43" s="11"/>
      <c r="N43" s="11"/>
      <c r="O43" s="11"/>
      <c r="P43" s="11">
        <v>6</v>
      </c>
      <c r="Q43" s="11"/>
      <c r="R43" s="11"/>
      <c r="S43" s="11"/>
      <c r="T43" s="11"/>
      <c r="U43" s="11"/>
      <c r="V43" s="5">
        <v>20200514</v>
      </c>
      <c r="W43" s="5">
        <v>8</v>
      </c>
      <c r="X43" s="5" t="s">
        <v>180</v>
      </c>
      <c r="Y43" s="5" t="str">
        <f t="shared" si="5"/>
        <v>하선동</v>
      </c>
      <c r="Z43" s="5" t="s">
        <v>182</v>
      </c>
      <c r="AA43" s="13"/>
    </row>
    <row r="44" spans="1:27" s="14" customFormat="1" ht="19.149999999999999" customHeight="1" x14ac:dyDescent="0.3">
      <c r="A44" s="5">
        <v>40</v>
      </c>
      <c r="B44" s="6" t="str">
        <f t="shared" si="3"/>
        <v>5</v>
      </c>
      <c r="C44" s="6" t="str">
        <f t="shared" si="4"/>
        <v>14</v>
      </c>
      <c r="D44" s="7" t="s">
        <v>163</v>
      </c>
      <c r="E44" s="5" t="s">
        <v>189</v>
      </c>
      <c r="F44" s="5" t="s">
        <v>167</v>
      </c>
      <c r="G44" s="5" t="s">
        <v>178</v>
      </c>
      <c r="H44" s="5" t="s">
        <v>192</v>
      </c>
      <c r="I44" s="8">
        <f t="shared" si="0"/>
        <v>640</v>
      </c>
      <c r="J44" s="9">
        <v>640</v>
      </c>
      <c r="K44" s="8">
        <f t="shared" si="6"/>
        <v>0</v>
      </c>
      <c r="L44" s="10">
        <f t="shared" si="2"/>
        <v>0</v>
      </c>
      <c r="M44" s="11"/>
      <c r="N44" s="11"/>
      <c r="O44" s="11"/>
      <c r="P44" s="11"/>
      <c r="Q44" s="11"/>
      <c r="R44" s="11"/>
      <c r="S44" s="11"/>
      <c r="T44" s="11"/>
      <c r="U44" s="11"/>
      <c r="V44" s="5">
        <v>20200513</v>
      </c>
      <c r="W44" s="5">
        <v>3</v>
      </c>
      <c r="X44" s="5" t="s">
        <v>181</v>
      </c>
      <c r="Y44" s="5" t="str">
        <f t="shared" si="5"/>
        <v>이형준</v>
      </c>
      <c r="Z44" s="5" t="s">
        <v>183</v>
      </c>
      <c r="AA44" s="13"/>
    </row>
    <row r="45" spans="1:27" s="14" customFormat="1" ht="19.149999999999999" customHeight="1" x14ac:dyDescent="0.3">
      <c r="A45" s="5">
        <v>41</v>
      </c>
      <c r="B45" s="6" t="str">
        <f t="shared" si="3"/>
        <v>5</v>
      </c>
      <c r="C45" s="6" t="str">
        <f t="shared" si="4"/>
        <v>14</v>
      </c>
      <c r="D45" s="7" t="s">
        <v>163</v>
      </c>
      <c r="E45" s="5" t="s">
        <v>189</v>
      </c>
      <c r="F45" s="5" t="s">
        <v>167</v>
      </c>
      <c r="G45" s="5" t="s">
        <v>178</v>
      </c>
      <c r="H45" s="5" t="s">
        <v>192</v>
      </c>
      <c r="I45" s="8">
        <f t="shared" si="0"/>
        <v>2710</v>
      </c>
      <c r="J45" s="9">
        <v>2710</v>
      </c>
      <c r="K45" s="8">
        <f t="shared" si="6"/>
        <v>0</v>
      </c>
      <c r="L45" s="10">
        <f t="shared" si="2"/>
        <v>0</v>
      </c>
      <c r="M45" s="11"/>
      <c r="N45" s="11"/>
      <c r="O45" s="11"/>
      <c r="P45" s="11"/>
      <c r="Q45" s="11"/>
      <c r="R45" s="11"/>
      <c r="S45" s="11"/>
      <c r="T45" s="18"/>
      <c r="U45" s="11"/>
      <c r="V45" s="5">
        <v>20200514</v>
      </c>
      <c r="W45" s="5">
        <v>3</v>
      </c>
      <c r="X45" s="5" t="s">
        <v>180</v>
      </c>
      <c r="Y45" s="5" t="str">
        <f t="shared" si="5"/>
        <v>하선동</v>
      </c>
      <c r="Z45" s="5" t="s">
        <v>183</v>
      </c>
      <c r="AA45" s="13"/>
    </row>
    <row r="46" spans="1:27" s="14" customFormat="1" ht="19.149999999999999" customHeight="1" x14ac:dyDescent="0.3">
      <c r="A46" s="12">
        <v>42</v>
      </c>
      <c r="B46" s="6" t="str">
        <f t="shared" si="3"/>
        <v>5</v>
      </c>
      <c r="C46" s="6" t="str">
        <f t="shared" si="4"/>
        <v>14</v>
      </c>
      <c r="D46" s="7" t="s">
        <v>163</v>
      </c>
      <c r="E46" s="5" t="s">
        <v>189</v>
      </c>
      <c r="F46" s="7" t="s">
        <v>166</v>
      </c>
      <c r="G46" s="5" t="s">
        <v>179</v>
      </c>
      <c r="H46" s="5" t="s">
        <v>192</v>
      </c>
      <c r="I46" s="8">
        <f t="shared" si="0"/>
        <v>2460</v>
      </c>
      <c r="J46" s="9">
        <v>2390</v>
      </c>
      <c r="K46" s="8">
        <f t="shared" si="6"/>
        <v>70</v>
      </c>
      <c r="L46" s="10">
        <f t="shared" si="2"/>
        <v>2.8455284552845527E-2</v>
      </c>
      <c r="M46" s="11">
        <v>70</v>
      </c>
      <c r="N46" s="11"/>
      <c r="O46" s="11"/>
      <c r="P46" s="11"/>
      <c r="Q46" s="11"/>
      <c r="R46" s="11"/>
      <c r="S46" s="11"/>
      <c r="T46" s="18"/>
      <c r="U46" s="11"/>
      <c r="V46" s="5">
        <v>20200513</v>
      </c>
      <c r="W46" s="5">
        <v>6</v>
      </c>
      <c r="X46" s="5" t="s">
        <v>181</v>
      </c>
      <c r="Y46" s="5" t="str">
        <f t="shared" si="5"/>
        <v>이형준</v>
      </c>
      <c r="Z46" s="5" t="s">
        <v>183</v>
      </c>
      <c r="AA46" s="13"/>
    </row>
    <row r="47" spans="1:27" s="14" customFormat="1" ht="19.149999999999999" customHeight="1" x14ac:dyDescent="0.3">
      <c r="A47" s="5">
        <v>43</v>
      </c>
      <c r="B47" s="6" t="str">
        <f t="shared" si="3"/>
        <v>5</v>
      </c>
      <c r="C47" s="6" t="str">
        <f t="shared" si="4"/>
        <v>14</v>
      </c>
      <c r="D47" s="5" t="s">
        <v>162</v>
      </c>
      <c r="E47" s="5" t="s">
        <v>190</v>
      </c>
      <c r="F47" s="5" t="s">
        <v>165</v>
      </c>
      <c r="G47" s="5" t="s">
        <v>177</v>
      </c>
      <c r="H47" s="5" t="s">
        <v>193</v>
      </c>
      <c r="I47" s="8">
        <f t="shared" si="0"/>
        <v>1500</v>
      </c>
      <c r="J47" s="9">
        <v>1500</v>
      </c>
      <c r="K47" s="8">
        <f t="shared" si="6"/>
        <v>0</v>
      </c>
      <c r="L47" s="10">
        <f t="shared" si="2"/>
        <v>0</v>
      </c>
      <c r="M47" s="11"/>
      <c r="N47" s="11"/>
      <c r="O47" s="11"/>
      <c r="P47" s="11"/>
      <c r="Q47" s="11"/>
      <c r="R47" s="11"/>
      <c r="S47" s="11"/>
      <c r="T47" s="18"/>
      <c r="U47" s="11"/>
      <c r="V47" s="5">
        <v>20200422</v>
      </c>
      <c r="W47" s="5">
        <v>12</v>
      </c>
      <c r="X47" s="5" t="s">
        <v>180</v>
      </c>
      <c r="Y47" s="5" t="str">
        <f t="shared" si="5"/>
        <v>하선동</v>
      </c>
      <c r="Z47" s="5" t="s">
        <v>183</v>
      </c>
      <c r="AA47" s="13"/>
    </row>
    <row r="48" spans="1:27" s="14" customFormat="1" ht="19.149999999999999" customHeight="1" x14ac:dyDescent="0.3">
      <c r="A48" s="5">
        <v>44</v>
      </c>
      <c r="B48" s="6" t="str">
        <f t="shared" si="3"/>
        <v>5</v>
      </c>
      <c r="C48" s="6" t="str">
        <f t="shared" si="4"/>
        <v>14</v>
      </c>
      <c r="D48" s="5" t="s">
        <v>162</v>
      </c>
      <c r="E48" s="5" t="s">
        <v>190</v>
      </c>
      <c r="F48" s="5" t="s">
        <v>165</v>
      </c>
      <c r="G48" s="5" t="s">
        <v>177</v>
      </c>
      <c r="H48" s="5" t="s">
        <v>193</v>
      </c>
      <c r="I48" s="8">
        <f t="shared" si="0"/>
        <v>1000</v>
      </c>
      <c r="J48" s="9">
        <v>1000</v>
      </c>
      <c r="K48" s="8">
        <f t="shared" si="6"/>
        <v>0</v>
      </c>
      <c r="L48" s="10">
        <f t="shared" si="2"/>
        <v>0</v>
      </c>
      <c r="M48" s="11"/>
      <c r="N48" s="11"/>
      <c r="O48" s="11"/>
      <c r="P48" s="11"/>
      <c r="Q48" s="11"/>
      <c r="R48" s="11"/>
      <c r="S48" s="11"/>
      <c r="T48" s="11"/>
      <c r="U48" s="11"/>
      <c r="V48" s="5">
        <v>20200429</v>
      </c>
      <c r="W48" s="5">
        <v>12</v>
      </c>
      <c r="X48" s="5" t="s">
        <v>181</v>
      </c>
      <c r="Y48" s="5" t="str">
        <f t="shared" si="5"/>
        <v>이형준</v>
      </c>
      <c r="Z48" s="5" t="s">
        <v>183</v>
      </c>
      <c r="AA48" s="13"/>
    </row>
    <row r="49" spans="1:27" s="14" customFormat="1" ht="19.149999999999999" customHeight="1" x14ac:dyDescent="0.3">
      <c r="A49" s="5">
        <v>45</v>
      </c>
      <c r="B49" s="6" t="str">
        <f t="shared" si="3"/>
        <v>5</v>
      </c>
      <c r="C49" s="6" t="str">
        <f t="shared" si="4"/>
        <v>14</v>
      </c>
      <c r="D49" s="5" t="s">
        <v>162</v>
      </c>
      <c r="E49" s="5" t="s">
        <v>190</v>
      </c>
      <c r="F49" s="5" t="s">
        <v>165</v>
      </c>
      <c r="G49" s="5" t="s">
        <v>177</v>
      </c>
      <c r="H49" s="5" t="s">
        <v>193</v>
      </c>
      <c r="I49" s="8">
        <f t="shared" si="0"/>
        <v>2500</v>
      </c>
      <c r="J49" s="9">
        <v>2500</v>
      </c>
      <c r="K49" s="8">
        <f t="shared" si="6"/>
        <v>0</v>
      </c>
      <c r="L49" s="10">
        <f t="shared" si="2"/>
        <v>0</v>
      </c>
      <c r="M49" s="11"/>
      <c r="N49" s="11"/>
      <c r="O49" s="11"/>
      <c r="P49" s="11"/>
      <c r="Q49" s="11"/>
      <c r="R49" s="11"/>
      <c r="S49" s="11"/>
      <c r="T49" s="11"/>
      <c r="U49" s="11"/>
      <c r="V49" s="5">
        <v>20200421</v>
      </c>
      <c r="W49" s="5">
        <v>12</v>
      </c>
      <c r="X49" s="5" t="s">
        <v>180</v>
      </c>
      <c r="Y49" s="5" t="str">
        <f t="shared" si="5"/>
        <v>하선동</v>
      </c>
      <c r="Z49" s="5" t="s">
        <v>183</v>
      </c>
      <c r="AA49" s="13"/>
    </row>
    <row r="50" spans="1:27" s="14" customFormat="1" ht="19.149999999999999" customHeight="1" x14ac:dyDescent="0.3">
      <c r="A50" s="12">
        <v>46</v>
      </c>
      <c r="B50" s="6" t="str">
        <f t="shared" si="3"/>
        <v>5</v>
      </c>
      <c r="C50" s="6" t="str">
        <f t="shared" si="4"/>
        <v>14</v>
      </c>
      <c r="D50" s="5" t="s">
        <v>162</v>
      </c>
      <c r="E50" s="5" t="s">
        <v>191</v>
      </c>
      <c r="F50" s="5" t="s">
        <v>175</v>
      </c>
      <c r="G50" s="5">
        <v>7301</v>
      </c>
      <c r="H50" s="5" t="s">
        <v>192</v>
      </c>
      <c r="I50" s="8">
        <f t="shared" si="0"/>
        <v>1650</v>
      </c>
      <c r="J50" s="9">
        <v>1650</v>
      </c>
      <c r="K50" s="8">
        <f t="shared" si="6"/>
        <v>0</v>
      </c>
      <c r="L50" s="10">
        <f t="shared" si="2"/>
        <v>0</v>
      </c>
      <c r="M50" s="11"/>
      <c r="N50" s="11"/>
      <c r="O50" s="11"/>
      <c r="P50" s="11"/>
      <c r="Q50" s="11"/>
      <c r="R50" s="11"/>
      <c r="S50" s="11"/>
      <c r="T50" s="11"/>
      <c r="U50" s="11"/>
      <c r="V50" s="5">
        <v>20200514</v>
      </c>
      <c r="W50" s="5">
        <v>14</v>
      </c>
      <c r="X50" s="5" t="s">
        <v>180</v>
      </c>
      <c r="Y50" s="5" t="str">
        <f t="shared" si="5"/>
        <v>하선동</v>
      </c>
      <c r="Z50" s="5" t="s">
        <v>183</v>
      </c>
      <c r="AA50" s="13"/>
    </row>
    <row r="51" spans="1:27" s="14" customFormat="1" ht="19.149999999999999" customHeight="1" x14ac:dyDescent="0.3">
      <c r="A51" s="5">
        <v>47</v>
      </c>
      <c r="B51" s="6" t="str">
        <f t="shared" si="3"/>
        <v>5</v>
      </c>
      <c r="C51" s="6" t="str">
        <f t="shared" si="4"/>
        <v>14</v>
      </c>
      <c r="D51" s="5"/>
      <c r="E51" s="5"/>
      <c r="F51" s="5"/>
      <c r="G51" s="5"/>
      <c r="H51" s="5"/>
      <c r="I51" s="8">
        <f t="shared" si="0"/>
        <v>0</v>
      </c>
      <c r="J51" s="9"/>
      <c r="K51" s="8">
        <f t="shared" si="6"/>
        <v>0</v>
      </c>
      <c r="L51" s="10" t="e">
        <f t="shared" si="2"/>
        <v>#DIV/0!</v>
      </c>
      <c r="M51" s="11"/>
      <c r="N51" s="11"/>
      <c r="O51" s="11"/>
      <c r="P51" s="11"/>
      <c r="Q51" s="11"/>
      <c r="R51" s="11"/>
      <c r="S51" s="11"/>
      <c r="T51" s="11"/>
      <c r="U51" s="11"/>
      <c r="V51" s="5"/>
      <c r="W51" s="5"/>
      <c r="X51" s="5"/>
      <c r="Y51" s="5" t="str">
        <f t="shared" si="5"/>
        <v/>
      </c>
      <c r="Z51" s="5"/>
      <c r="AA51" s="19"/>
    </row>
    <row r="52" spans="1:27" s="22" customFormat="1" x14ac:dyDescent="0.3">
      <c r="A52" s="39"/>
      <c r="B52" s="40"/>
      <c r="C52" s="40"/>
      <c r="D52" s="40"/>
      <c r="E52" s="40"/>
      <c r="F52" s="40"/>
      <c r="G52" s="40"/>
      <c r="H52" s="40"/>
      <c r="I52" s="41">
        <f>SUM(I7:I51)</f>
        <v>107300</v>
      </c>
      <c r="J52" s="41">
        <f t="shared" ref="J52:K52" si="7">SUM(J7:J51)</f>
        <v>104537</v>
      </c>
      <c r="K52" s="41">
        <f t="shared" si="7"/>
        <v>2763</v>
      </c>
      <c r="L52" s="42"/>
      <c r="M52" s="20"/>
      <c r="N52" s="20"/>
      <c r="O52" s="20"/>
      <c r="P52" s="20"/>
      <c r="Q52" s="20"/>
      <c r="R52" s="20"/>
      <c r="S52" s="20"/>
      <c r="T52" s="20"/>
      <c r="U52" s="21"/>
      <c r="V52" s="43"/>
      <c r="W52" s="44"/>
      <c r="X52" s="44"/>
      <c r="Y52" s="44"/>
      <c r="Z52" s="44"/>
      <c r="AA52" s="44"/>
    </row>
    <row r="53" spans="1:27" s="22" customFormat="1" x14ac:dyDescent="0.3">
      <c r="A53" s="39"/>
      <c r="B53" s="40"/>
      <c r="C53" s="40"/>
      <c r="D53" s="40"/>
      <c r="E53" s="40"/>
      <c r="F53" s="40"/>
      <c r="G53" s="40"/>
      <c r="H53" s="40"/>
      <c r="I53" s="41"/>
      <c r="J53" s="41"/>
      <c r="K53" s="41"/>
      <c r="L53" s="42"/>
      <c r="M53" s="23"/>
      <c r="N53" s="23"/>
      <c r="O53" s="23"/>
      <c r="P53" s="23"/>
      <c r="Q53" s="23"/>
      <c r="R53" s="23"/>
      <c r="S53" s="23"/>
      <c r="T53" s="23"/>
      <c r="U53" s="24"/>
      <c r="V53" s="44"/>
      <c r="W53" s="44"/>
      <c r="X53" s="44"/>
      <c r="Y53" s="44"/>
      <c r="Z53" s="44"/>
      <c r="AA53" s="44"/>
    </row>
  </sheetData>
  <mergeCells count="26">
    <mergeCell ref="V52:AA53"/>
    <mergeCell ref="L5:L6"/>
    <mergeCell ref="M5:U5"/>
    <mergeCell ref="V5:X5"/>
    <mergeCell ref="Y5:Y6"/>
    <mergeCell ref="Z5:Z6"/>
    <mergeCell ref="AA5:AA6"/>
    <mergeCell ref="A52:H53"/>
    <mergeCell ref="I52:I53"/>
    <mergeCell ref="J52:J53"/>
    <mergeCell ref="K52:K53"/>
    <mergeCell ref="L52:L53"/>
    <mergeCell ref="H5:H6"/>
    <mergeCell ref="I5:I6"/>
    <mergeCell ref="J5:J6"/>
    <mergeCell ref="K5:K6"/>
    <mergeCell ref="E1:AA3"/>
    <mergeCell ref="A4:AA4"/>
    <mergeCell ref="A1:D3"/>
    <mergeCell ref="F5:F6"/>
    <mergeCell ref="G5:G6"/>
    <mergeCell ref="A5:A6"/>
    <mergeCell ref="B5:B6"/>
    <mergeCell ref="C5:C6"/>
    <mergeCell ref="D5:D6"/>
    <mergeCell ref="E5:E6"/>
  </mergeCells>
  <phoneticPr fontId="3" type="noConversion"/>
  <conditionalFormatting sqref="A7:AA51">
    <cfRule type="expression" dxfId="5" priority="1">
      <formula>$L1048564&gt;0.15</formula>
    </cfRule>
    <cfRule type="expression" dxfId="4" priority="2">
      <formula>AND($L7&gt;0.08,$L7&lt;0.15)</formula>
    </cfRule>
  </conditionalFormatting>
  <dataValidations disablePrompts="1" count="2">
    <dataValidation allowBlank="1" showInputMessage="1" showErrorMessage="1" prompt="수식 계산_x000a_수치 입력 금지" sqref="K7:K51" xr:uid="{0B121492-A2EB-4719-AF97-FA3536FA2652}"/>
    <dataValidation type="whole" allowBlank="1" showInputMessage="1" showErrorMessage="1" errorTitle="입력값이 올바르지 않습니다." error="숫자만 쓰세요!" sqref="M7:U51" xr:uid="{52535EBE-46CC-4C95-A12D-1B5F5F737F47}">
      <formula1>0</formula1>
      <formula2>20000</formula2>
    </dataValidation>
  </dataValidations>
  <pageMargins left="0.7" right="0.7" top="0.75" bottom="0.75" header="0.3" footer="0.3"/>
  <pageSetup paperSize="9" scale="50" orientation="landscape" r:id="rId1"/>
  <ignoredErrors>
    <ignoredError sqref="Y7:Y51 A52:L53 A14:A51 A7 I7 A8 I8 A9 I9 A10 I10 A11 I11 A12 I12 A13 I13 K7 K8 K9 K10 K11 K12 K13 D51:K51 I14 I15 I16 I17 I18 I19 I20 K14 K15 K16 K17 K18 K19 K20 I21 I22 I23 I24 K21 K22 K23 K24 I26 I27 I25 K25 K26 K27 I28 I29 I30 I31 I32 I33 I35 I36 I34 I37 I38 I39 I40 I41 I42 I43 I44 I45 I46 I47 I48 I49 I50 K28 K29 K30 K31 K32 K33 K34 K35 K36 K37 K38 K39 K40 K41 K42 K43 K44 K45 K46 K47 K48 K49 K50" unlockedFormula="1"/>
    <ignoredError sqref="L7:L51" evalError="1" unlockedFormula="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BCD36-F0B9-4E41-812C-35D145802080}">
  <dimension ref="A1:AA56"/>
  <sheetViews>
    <sheetView zoomScale="70" zoomScaleNormal="70" workbookViewId="0">
      <pane ySplit="6" topLeftCell="A7" activePane="bottomLeft" state="frozen"/>
      <selection pane="bottomLeft" activeCell="G26" sqref="G26"/>
    </sheetView>
  </sheetViews>
  <sheetFormatPr defaultRowHeight="16.5" x14ac:dyDescent="0.3"/>
  <cols>
    <col min="1" max="1" width="6.75" style="25" customWidth="1"/>
    <col min="2" max="2" width="6.25" style="25" customWidth="1"/>
    <col min="3" max="3" width="6.75" style="25" customWidth="1"/>
    <col min="4" max="4" width="8.125" style="25" customWidth="1"/>
    <col min="5" max="5" width="19" style="25" customWidth="1"/>
    <col min="6" max="6" width="22.75" style="25" customWidth="1"/>
    <col min="7" max="8" width="7.875" style="25" customWidth="1"/>
    <col min="9" max="9" width="6.625" style="25" customWidth="1"/>
    <col min="10" max="10" width="7.5" style="25" bestFit="1" customWidth="1"/>
    <col min="11" max="11" width="6.625" style="25" customWidth="1"/>
    <col min="12" max="12" width="7.875" style="26" customWidth="1"/>
    <col min="13" max="21" width="5.875" style="25" customWidth="1"/>
    <col min="22" max="22" width="9.875" style="25" customWidth="1"/>
    <col min="23" max="24" width="5.375" style="25" customWidth="1"/>
    <col min="25" max="25" width="9" style="25" customWidth="1"/>
    <col min="26" max="26" width="10.25" style="25" customWidth="1"/>
    <col min="27" max="27" width="33.75" style="25" bestFit="1" customWidth="1"/>
    <col min="28" max="16384" width="9" style="25"/>
  </cols>
  <sheetData>
    <row r="1" spans="1:27" s="3" customFormat="1" ht="13.5" customHeight="1" x14ac:dyDescent="0.3">
      <c r="A1" s="53" t="s">
        <v>135</v>
      </c>
      <c r="B1" s="54"/>
      <c r="C1" s="54"/>
      <c r="D1" s="54"/>
      <c r="E1" s="61" t="s">
        <v>113</v>
      </c>
      <c r="F1" s="61"/>
      <c r="G1" s="61"/>
      <c r="H1" s="61"/>
      <c r="I1" s="61"/>
      <c r="J1" s="61"/>
      <c r="K1" s="61"/>
      <c r="L1" s="61"/>
      <c r="M1" s="61"/>
      <c r="N1" s="61"/>
      <c r="O1" s="61"/>
      <c r="P1" s="61"/>
      <c r="Q1" s="61"/>
      <c r="R1" s="61"/>
      <c r="S1" s="61"/>
      <c r="T1" s="61"/>
      <c r="U1" s="61"/>
      <c r="V1" s="61"/>
      <c r="W1" s="61"/>
      <c r="X1" s="61"/>
      <c r="Y1" s="61"/>
      <c r="Z1" s="61"/>
      <c r="AA1" s="62"/>
    </row>
    <row r="2" spans="1:27" s="3" customFormat="1" ht="13.5" customHeight="1" x14ac:dyDescent="0.3">
      <c r="A2" s="55"/>
      <c r="B2" s="56"/>
      <c r="C2" s="56"/>
      <c r="D2" s="56"/>
      <c r="E2" s="63"/>
      <c r="F2" s="63"/>
      <c r="G2" s="63"/>
      <c r="H2" s="63"/>
      <c r="I2" s="63"/>
      <c r="J2" s="63"/>
      <c r="K2" s="63"/>
      <c r="L2" s="63"/>
      <c r="M2" s="63"/>
      <c r="N2" s="63"/>
      <c r="O2" s="63"/>
      <c r="P2" s="63"/>
      <c r="Q2" s="63"/>
      <c r="R2" s="63"/>
      <c r="S2" s="63"/>
      <c r="T2" s="63"/>
      <c r="U2" s="63"/>
      <c r="V2" s="63"/>
      <c r="W2" s="63"/>
      <c r="X2" s="63"/>
      <c r="Y2" s="63"/>
      <c r="Z2" s="63"/>
      <c r="AA2" s="64"/>
    </row>
    <row r="3" spans="1:27" s="3" customFormat="1" ht="13.5" customHeight="1" x14ac:dyDescent="0.3">
      <c r="A3" s="57"/>
      <c r="B3" s="58"/>
      <c r="C3" s="58"/>
      <c r="D3" s="58"/>
      <c r="E3" s="65"/>
      <c r="F3" s="65"/>
      <c r="G3" s="65"/>
      <c r="H3" s="65"/>
      <c r="I3" s="65"/>
      <c r="J3" s="65"/>
      <c r="K3" s="65"/>
      <c r="L3" s="65"/>
      <c r="M3" s="65"/>
      <c r="N3" s="65"/>
      <c r="O3" s="65"/>
      <c r="P3" s="65"/>
      <c r="Q3" s="65"/>
      <c r="R3" s="65"/>
      <c r="S3" s="65"/>
      <c r="T3" s="65"/>
      <c r="U3" s="65"/>
      <c r="V3" s="65"/>
      <c r="W3" s="65"/>
      <c r="X3" s="65"/>
      <c r="Y3" s="65"/>
      <c r="Z3" s="65"/>
      <c r="AA3" s="66"/>
    </row>
    <row r="4" spans="1:27" s="3" customFormat="1" ht="9.9499999999999993" customHeight="1" thickBot="1" x14ac:dyDescent="0.35">
      <c r="A4" s="50" t="s">
        <v>0</v>
      </c>
      <c r="B4" s="51"/>
      <c r="C4" s="51"/>
      <c r="D4" s="51"/>
      <c r="E4" s="51"/>
      <c r="F4" s="51"/>
      <c r="G4" s="51"/>
      <c r="H4" s="51"/>
      <c r="I4" s="51"/>
      <c r="J4" s="51"/>
      <c r="K4" s="51"/>
      <c r="L4" s="51"/>
      <c r="M4" s="51"/>
      <c r="N4" s="51"/>
      <c r="O4" s="51"/>
      <c r="P4" s="51"/>
      <c r="Q4" s="51"/>
      <c r="R4" s="51"/>
      <c r="S4" s="51"/>
      <c r="T4" s="51"/>
      <c r="U4" s="51"/>
      <c r="V4" s="51"/>
      <c r="W4" s="51"/>
      <c r="X4" s="51"/>
      <c r="Y4" s="51"/>
      <c r="Z4" s="51"/>
      <c r="AA4" s="52"/>
    </row>
    <row r="5" spans="1:27" s="4" customFormat="1" ht="17.25" thickTop="1" x14ac:dyDescent="0.3">
      <c r="A5" s="59" t="s">
        <v>1</v>
      </c>
      <c r="B5" s="67" t="str">
        <f>MID($A$1,2,1)</f>
        <v>월</v>
      </c>
      <c r="C5" s="67" t="str">
        <f>RIGHT($A$1,1)</f>
        <v>일</v>
      </c>
      <c r="D5" s="59" t="s">
        <v>114</v>
      </c>
      <c r="E5" s="59" t="s">
        <v>115</v>
      </c>
      <c r="F5" s="59" t="s">
        <v>116</v>
      </c>
      <c r="G5" s="59" t="s">
        <v>117</v>
      </c>
      <c r="H5" s="69" t="s">
        <v>2</v>
      </c>
      <c r="I5" s="59" t="s">
        <v>118</v>
      </c>
      <c r="J5" s="59" t="s">
        <v>119</v>
      </c>
      <c r="K5" s="59" t="s">
        <v>120</v>
      </c>
      <c r="L5" s="45" t="s">
        <v>121</v>
      </c>
      <c r="M5" s="47" t="s">
        <v>122</v>
      </c>
      <c r="N5" s="47"/>
      <c r="O5" s="47"/>
      <c r="P5" s="47"/>
      <c r="Q5" s="47"/>
      <c r="R5" s="47"/>
      <c r="S5" s="47"/>
      <c r="T5" s="47"/>
      <c r="U5" s="47"/>
      <c r="V5" s="47" t="s">
        <v>123</v>
      </c>
      <c r="W5" s="47"/>
      <c r="X5" s="47"/>
      <c r="Y5" s="47" t="s">
        <v>124</v>
      </c>
      <c r="Z5" s="47" t="s">
        <v>125</v>
      </c>
      <c r="AA5" s="49" t="s">
        <v>126</v>
      </c>
    </row>
    <row r="6" spans="1:27" s="4" customFormat="1" ht="17.25" thickBot="1" x14ac:dyDescent="0.35">
      <c r="A6" s="60"/>
      <c r="B6" s="68"/>
      <c r="C6" s="68"/>
      <c r="D6" s="60"/>
      <c r="E6" s="60"/>
      <c r="F6" s="60"/>
      <c r="G6" s="60"/>
      <c r="H6" s="60"/>
      <c r="I6" s="60"/>
      <c r="J6" s="60"/>
      <c r="K6" s="60"/>
      <c r="L6" s="46"/>
      <c r="M6" s="1" t="s">
        <v>3</v>
      </c>
      <c r="N6" s="1" t="s">
        <v>4</v>
      </c>
      <c r="O6" s="1" t="s">
        <v>127</v>
      </c>
      <c r="P6" s="1" t="s">
        <v>5</v>
      </c>
      <c r="Q6" s="1" t="s">
        <v>6</v>
      </c>
      <c r="R6" s="2" t="s">
        <v>10</v>
      </c>
      <c r="S6" s="1" t="s">
        <v>7</v>
      </c>
      <c r="T6" s="2" t="s">
        <v>8</v>
      </c>
      <c r="U6" s="1" t="s">
        <v>128</v>
      </c>
      <c r="V6" s="1" t="s">
        <v>129</v>
      </c>
      <c r="W6" s="1" t="s">
        <v>130</v>
      </c>
      <c r="X6" s="1" t="s">
        <v>131</v>
      </c>
      <c r="Y6" s="48"/>
      <c r="Z6" s="48"/>
      <c r="AA6" s="48"/>
    </row>
    <row r="7" spans="1:27" s="14" customFormat="1" ht="19.5" customHeight="1" thickTop="1" x14ac:dyDescent="0.3">
      <c r="A7" s="5">
        <v>1</v>
      </c>
      <c r="B7" s="6" t="str">
        <f>LEFT($A$1,1)</f>
        <v>5</v>
      </c>
      <c r="C7" s="6" t="str">
        <f>MID($A$1,4,2)</f>
        <v>15</v>
      </c>
      <c r="D7" s="7" t="s">
        <v>207</v>
      </c>
      <c r="E7" s="7" t="s">
        <v>33</v>
      </c>
      <c r="F7" s="7" t="s">
        <v>211</v>
      </c>
      <c r="G7" s="5" t="s">
        <v>212</v>
      </c>
      <c r="H7" s="5" t="s">
        <v>38</v>
      </c>
      <c r="I7" s="8">
        <f t="shared" ref="I7:I48" si="0">J7+K7</f>
        <v>763</v>
      </c>
      <c r="J7" s="9">
        <v>700</v>
      </c>
      <c r="K7" s="8">
        <f t="shared" ref="K7:K29" si="1">SUM(M7:U7)</f>
        <v>63</v>
      </c>
      <c r="L7" s="10">
        <f t="shared" ref="L7:L48" si="2">K7/I7</f>
        <v>8.2568807339449546E-2</v>
      </c>
      <c r="M7" s="11">
        <v>28</v>
      </c>
      <c r="N7" s="11"/>
      <c r="O7" s="11"/>
      <c r="P7" s="11">
        <v>11</v>
      </c>
      <c r="Q7" s="11">
        <v>21</v>
      </c>
      <c r="R7" s="11"/>
      <c r="S7" s="11">
        <v>3</v>
      </c>
      <c r="T7" s="11"/>
      <c r="U7" s="11"/>
      <c r="V7" s="5">
        <v>20200515</v>
      </c>
      <c r="W7" s="5">
        <v>10</v>
      </c>
      <c r="X7" s="12" t="s">
        <v>215</v>
      </c>
      <c r="Y7" s="5" t="str">
        <f>IF($X7="A","하선동",IF($X7="B","이형준",""))</f>
        <v>하선동</v>
      </c>
      <c r="Z7" s="5" t="s">
        <v>202</v>
      </c>
      <c r="AA7" s="13"/>
    </row>
    <row r="8" spans="1:27" s="14" customFormat="1" ht="19.5" customHeight="1" x14ac:dyDescent="0.3">
      <c r="A8" s="12">
        <v>2</v>
      </c>
      <c r="B8" s="6" t="str">
        <f t="shared" ref="B8:B54" si="3">LEFT($A$1,1)</f>
        <v>5</v>
      </c>
      <c r="C8" s="6" t="str">
        <f t="shared" ref="C8:C54" si="4">MID($A$1,4,2)</f>
        <v>15</v>
      </c>
      <c r="D8" s="7" t="s">
        <v>207</v>
      </c>
      <c r="E8" s="7" t="s">
        <v>197</v>
      </c>
      <c r="F8" s="7" t="s">
        <v>196</v>
      </c>
      <c r="G8" s="5">
        <v>7301</v>
      </c>
      <c r="H8" s="5" t="s">
        <v>295</v>
      </c>
      <c r="I8" s="8">
        <f t="shared" si="0"/>
        <v>415</v>
      </c>
      <c r="J8" s="9">
        <v>410</v>
      </c>
      <c r="K8" s="8">
        <f t="shared" si="1"/>
        <v>5</v>
      </c>
      <c r="L8" s="10">
        <f t="shared" si="2"/>
        <v>1.2048192771084338E-2</v>
      </c>
      <c r="M8" s="11"/>
      <c r="N8" s="11"/>
      <c r="O8" s="11"/>
      <c r="P8" s="11"/>
      <c r="Q8" s="11">
        <v>5</v>
      </c>
      <c r="R8" s="11"/>
      <c r="S8" s="11"/>
      <c r="T8" s="11"/>
      <c r="U8" s="11"/>
      <c r="V8" s="5">
        <v>20200515</v>
      </c>
      <c r="W8" s="5">
        <v>4</v>
      </c>
      <c r="X8" s="5" t="s">
        <v>215</v>
      </c>
      <c r="Y8" s="5" t="str">
        <f t="shared" ref="Y8:Y54" si="5">IF($X8="A","하선동",IF($X8="B","이형준",""))</f>
        <v>하선동</v>
      </c>
      <c r="Z8" s="5" t="s">
        <v>202</v>
      </c>
      <c r="AA8" s="13"/>
    </row>
    <row r="9" spans="1:27" s="14" customFormat="1" ht="19.5" customHeight="1" x14ac:dyDescent="0.3">
      <c r="A9" s="5">
        <v>3</v>
      </c>
      <c r="B9" s="6" t="str">
        <f t="shared" si="3"/>
        <v>5</v>
      </c>
      <c r="C9" s="6" t="str">
        <f t="shared" si="4"/>
        <v>15</v>
      </c>
      <c r="D9" s="7" t="s">
        <v>208</v>
      </c>
      <c r="E9" s="7" t="s">
        <v>198</v>
      </c>
      <c r="F9" s="7" t="s">
        <v>200</v>
      </c>
      <c r="G9" s="5" t="s">
        <v>213</v>
      </c>
      <c r="H9" s="5" t="s">
        <v>295</v>
      </c>
      <c r="I9" s="8">
        <f t="shared" si="0"/>
        <v>1050</v>
      </c>
      <c r="J9" s="9">
        <v>1050</v>
      </c>
      <c r="K9" s="8">
        <f t="shared" si="1"/>
        <v>0</v>
      </c>
      <c r="L9" s="10">
        <f t="shared" si="2"/>
        <v>0</v>
      </c>
      <c r="M9" s="11"/>
      <c r="N9" s="11"/>
      <c r="O9" s="11"/>
      <c r="P9" s="11"/>
      <c r="Q9" s="11"/>
      <c r="R9" s="11"/>
      <c r="S9" s="11"/>
      <c r="T9" s="11"/>
      <c r="U9" s="11"/>
      <c r="V9" s="5">
        <v>20200515</v>
      </c>
      <c r="W9" s="12">
        <v>4</v>
      </c>
      <c r="X9" s="5" t="s">
        <v>215</v>
      </c>
      <c r="Y9" s="5" t="str">
        <f t="shared" si="5"/>
        <v>하선동</v>
      </c>
      <c r="Z9" s="5" t="s">
        <v>202</v>
      </c>
      <c r="AA9" s="13"/>
    </row>
    <row r="10" spans="1:27" s="14" customFormat="1" ht="19.5" customHeight="1" x14ac:dyDescent="0.3">
      <c r="A10" s="12">
        <v>4</v>
      </c>
      <c r="B10" s="6" t="str">
        <f t="shared" si="3"/>
        <v>5</v>
      </c>
      <c r="C10" s="6" t="str">
        <f t="shared" si="4"/>
        <v>15</v>
      </c>
      <c r="D10" s="7" t="s">
        <v>207</v>
      </c>
      <c r="E10" s="7" t="s">
        <v>199</v>
      </c>
      <c r="F10" s="7" t="s">
        <v>201</v>
      </c>
      <c r="G10" s="5" t="s">
        <v>213</v>
      </c>
      <c r="H10" s="5" t="s">
        <v>295</v>
      </c>
      <c r="I10" s="8">
        <f t="shared" si="0"/>
        <v>454</v>
      </c>
      <c r="J10" s="9">
        <v>450</v>
      </c>
      <c r="K10" s="8">
        <f t="shared" si="1"/>
        <v>4</v>
      </c>
      <c r="L10" s="10">
        <f t="shared" si="2"/>
        <v>8.8105726872246704E-3</v>
      </c>
      <c r="M10" s="11"/>
      <c r="N10" s="11"/>
      <c r="O10" s="11">
        <v>3</v>
      </c>
      <c r="P10" s="11">
        <v>1</v>
      </c>
      <c r="Q10" s="11"/>
      <c r="R10" s="11"/>
      <c r="S10" s="11"/>
      <c r="T10" s="11"/>
      <c r="U10" s="11"/>
      <c r="V10" s="5">
        <v>20200515</v>
      </c>
      <c r="W10" s="5">
        <v>5</v>
      </c>
      <c r="X10" s="12" t="s">
        <v>215</v>
      </c>
      <c r="Y10" s="5" t="str">
        <f t="shared" si="5"/>
        <v>하선동</v>
      </c>
      <c r="Z10" s="5" t="s">
        <v>202</v>
      </c>
      <c r="AA10" s="13"/>
    </row>
    <row r="11" spans="1:27" s="14" customFormat="1" ht="19.5" customHeight="1" x14ac:dyDescent="0.3">
      <c r="A11" s="5">
        <v>5</v>
      </c>
      <c r="B11" s="6" t="str">
        <f t="shared" si="3"/>
        <v>5</v>
      </c>
      <c r="C11" s="6" t="str">
        <f t="shared" si="4"/>
        <v>15</v>
      </c>
      <c r="D11" s="7" t="s">
        <v>208</v>
      </c>
      <c r="E11" s="7" t="s">
        <v>33</v>
      </c>
      <c r="F11" s="7" t="s">
        <v>205</v>
      </c>
      <c r="G11" s="5" t="s">
        <v>209</v>
      </c>
      <c r="H11" s="5" t="s">
        <v>294</v>
      </c>
      <c r="I11" s="8">
        <f t="shared" si="0"/>
        <v>100</v>
      </c>
      <c r="J11" s="9">
        <v>100</v>
      </c>
      <c r="K11" s="8">
        <f t="shared" si="1"/>
        <v>0</v>
      </c>
      <c r="L11" s="10">
        <f t="shared" si="2"/>
        <v>0</v>
      </c>
      <c r="M11" s="11"/>
      <c r="N11" s="11"/>
      <c r="O11" s="11"/>
      <c r="P11" s="11"/>
      <c r="Q11" s="11"/>
      <c r="R11" s="11"/>
      <c r="S11" s="11"/>
      <c r="T11" s="11"/>
      <c r="U11" s="11"/>
      <c r="V11" s="5">
        <v>20200515</v>
      </c>
      <c r="W11" s="5">
        <v>1</v>
      </c>
      <c r="X11" s="5" t="s">
        <v>215</v>
      </c>
      <c r="Y11" s="5" t="str">
        <f t="shared" si="5"/>
        <v>하선동</v>
      </c>
      <c r="Z11" s="5" t="s">
        <v>202</v>
      </c>
      <c r="AA11" s="13" t="s">
        <v>203</v>
      </c>
    </row>
    <row r="12" spans="1:27" s="14" customFormat="1" ht="19.5" customHeight="1" x14ac:dyDescent="0.3">
      <c r="A12" s="5">
        <v>6</v>
      </c>
      <c r="B12" s="6" t="str">
        <f t="shared" si="3"/>
        <v>5</v>
      </c>
      <c r="C12" s="6" t="str">
        <f t="shared" si="4"/>
        <v>15</v>
      </c>
      <c r="D12" s="7" t="s">
        <v>214</v>
      </c>
      <c r="E12" s="7" t="s">
        <v>204</v>
      </c>
      <c r="F12" s="7" t="s">
        <v>206</v>
      </c>
      <c r="G12" s="5" t="s">
        <v>210</v>
      </c>
      <c r="H12" s="5" t="s">
        <v>295</v>
      </c>
      <c r="I12" s="8">
        <f t="shared" si="0"/>
        <v>103</v>
      </c>
      <c r="J12" s="9">
        <v>100</v>
      </c>
      <c r="K12" s="8">
        <f t="shared" si="1"/>
        <v>3</v>
      </c>
      <c r="L12" s="10">
        <f t="shared" si="2"/>
        <v>2.9126213592233011E-2</v>
      </c>
      <c r="M12" s="11">
        <v>3</v>
      </c>
      <c r="N12" s="11"/>
      <c r="O12" s="11"/>
      <c r="P12" s="11"/>
      <c r="Q12" s="11"/>
      <c r="R12" s="11"/>
      <c r="S12" s="11"/>
      <c r="T12" s="11"/>
      <c r="U12" s="11"/>
      <c r="V12" s="5">
        <v>20200515</v>
      </c>
      <c r="W12" s="5">
        <v>5</v>
      </c>
      <c r="X12" s="5" t="s">
        <v>215</v>
      </c>
      <c r="Y12" s="5" t="str">
        <f t="shared" si="5"/>
        <v>하선동</v>
      </c>
      <c r="Z12" s="5" t="s">
        <v>202</v>
      </c>
      <c r="AA12" s="13" t="s">
        <v>203</v>
      </c>
    </row>
    <row r="13" spans="1:27" s="14" customFormat="1" ht="19.5" customHeight="1" x14ac:dyDescent="0.3">
      <c r="A13" s="12">
        <v>7</v>
      </c>
      <c r="B13" s="6" t="str">
        <f t="shared" si="3"/>
        <v>5</v>
      </c>
      <c r="C13" s="6" t="str">
        <f t="shared" si="4"/>
        <v>15</v>
      </c>
      <c r="D13" s="7" t="s">
        <v>214</v>
      </c>
      <c r="E13" s="7" t="s">
        <v>245</v>
      </c>
      <c r="F13" s="7" t="s">
        <v>219</v>
      </c>
      <c r="G13" s="5" t="s">
        <v>212</v>
      </c>
      <c r="H13" s="5" t="s">
        <v>295</v>
      </c>
      <c r="I13" s="8">
        <f t="shared" si="0"/>
        <v>685</v>
      </c>
      <c r="J13" s="15">
        <v>685</v>
      </c>
      <c r="K13" s="8">
        <f t="shared" si="1"/>
        <v>0</v>
      </c>
      <c r="L13" s="10">
        <f t="shared" si="2"/>
        <v>0</v>
      </c>
      <c r="M13" s="11"/>
      <c r="N13" s="11"/>
      <c r="O13" s="11"/>
      <c r="P13" s="11"/>
      <c r="Q13" s="11"/>
      <c r="R13" s="11"/>
      <c r="S13" s="11"/>
      <c r="T13" s="11"/>
      <c r="U13" s="11"/>
      <c r="V13" s="5">
        <v>20200515</v>
      </c>
      <c r="W13" s="5">
        <v>8</v>
      </c>
      <c r="X13" s="5" t="s">
        <v>215</v>
      </c>
      <c r="Y13" s="5" t="str">
        <f t="shared" si="5"/>
        <v>하선동</v>
      </c>
      <c r="Z13" s="5" t="s">
        <v>228</v>
      </c>
      <c r="AA13" s="13"/>
    </row>
    <row r="14" spans="1:27" s="14" customFormat="1" ht="19.5" customHeight="1" x14ac:dyDescent="0.3">
      <c r="A14" s="5">
        <v>10</v>
      </c>
      <c r="B14" s="6" t="str">
        <f t="shared" si="3"/>
        <v>5</v>
      </c>
      <c r="C14" s="6" t="str">
        <f t="shared" si="4"/>
        <v>15</v>
      </c>
      <c r="D14" s="7" t="s">
        <v>207</v>
      </c>
      <c r="E14" s="7" t="s">
        <v>216</v>
      </c>
      <c r="F14" s="7" t="s">
        <v>220</v>
      </c>
      <c r="G14" s="5">
        <v>7301</v>
      </c>
      <c r="H14" s="5" t="s">
        <v>295</v>
      </c>
      <c r="I14" s="8">
        <f t="shared" si="0"/>
        <v>2627</v>
      </c>
      <c r="J14" s="9">
        <v>2243</v>
      </c>
      <c r="K14" s="8">
        <f t="shared" si="1"/>
        <v>384</v>
      </c>
      <c r="L14" s="10">
        <f t="shared" si="2"/>
        <v>0.14617434335744195</v>
      </c>
      <c r="M14" s="11">
        <v>384</v>
      </c>
      <c r="N14" s="11"/>
      <c r="O14" s="11"/>
      <c r="P14" s="11"/>
      <c r="Q14" s="11"/>
      <c r="R14" s="11"/>
      <c r="S14" s="11"/>
      <c r="T14" s="11"/>
      <c r="U14" s="11"/>
      <c r="V14" s="5">
        <v>20200320</v>
      </c>
      <c r="W14" s="5">
        <v>5</v>
      </c>
      <c r="X14" s="5" t="s">
        <v>227</v>
      </c>
      <c r="Y14" s="5" t="str">
        <f t="shared" si="5"/>
        <v>이형준</v>
      </c>
      <c r="Z14" s="5" t="s">
        <v>228</v>
      </c>
      <c r="AA14" s="13"/>
    </row>
    <row r="15" spans="1:27" s="14" customFormat="1" ht="19.5" customHeight="1" x14ac:dyDescent="0.3">
      <c r="A15" s="5">
        <v>11</v>
      </c>
      <c r="B15" s="6" t="str">
        <f t="shared" si="3"/>
        <v>5</v>
      </c>
      <c r="C15" s="6" t="str">
        <f t="shared" si="4"/>
        <v>15</v>
      </c>
      <c r="D15" s="7" t="s">
        <v>207</v>
      </c>
      <c r="E15" s="7" t="s">
        <v>33</v>
      </c>
      <c r="F15" s="29" t="s">
        <v>221</v>
      </c>
      <c r="G15" s="5"/>
      <c r="H15" s="5"/>
      <c r="I15" s="8">
        <f t="shared" si="0"/>
        <v>322</v>
      </c>
      <c r="J15" s="9">
        <v>320</v>
      </c>
      <c r="K15" s="8">
        <f t="shared" si="1"/>
        <v>2</v>
      </c>
      <c r="L15" s="10">
        <f t="shared" si="2"/>
        <v>6.2111801242236021E-3</v>
      </c>
      <c r="M15" s="11"/>
      <c r="N15" s="11"/>
      <c r="O15" s="11"/>
      <c r="P15" s="11">
        <v>2</v>
      </c>
      <c r="Q15" s="11"/>
      <c r="R15" s="11"/>
      <c r="S15" s="11"/>
      <c r="T15" s="11"/>
      <c r="U15" s="11"/>
      <c r="V15" s="5"/>
      <c r="W15" s="5">
        <v>1</v>
      </c>
      <c r="X15" s="5" t="s">
        <v>227</v>
      </c>
      <c r="Y15" s="5" t="str">
        <f t="shared" si="5"/>
        <v>이형준</v>
      </c>
      <c r="Z15" s="5" t="s">
        <v>228</v>
      </c>
      <c r="AA15" s="13"/>
    </row>
    <row r="16" spans="1:27" s="14" customFormat="1" ht="19.5" customHeight="1" x14ac:dyDescent="0.3">
      <c r="A16" s="12">
        <v>12</v>
      </c>
      <c r="B16" s="6" t="str">
        <f t="shared" si="3"/>
        <v>5</v>
      </c>
      <c r="C16" s="6" t="str">
        <f t="shared" si="4"/>
        <v>15</v>
      </c>
      <c r="D16" s="7" t="s">
        <v>208</v>
      </c>
      <c r="E16" s="7" t="s">
        <v>217</v>
      </c>
      <c r="F16" s="7" t="s">
        <v>222</v>
      </c>
      <c r="G16" s="5" t="s">
        <v>225</v>
      </c>
      <c r="H16" s="5" t="s">
        <v>295</v>
      </c>
      <c r="I16" s="8">
        <f t="shared" si="0"/>
        <v>3055</v>
      </c>
      <c r="J16" s="9">
        <v>3053</v>
      </c>
      <c r="K16" s="8">
        <f t="shared" si="1"/>
        <v>2</v>
      </c>
      <c r="L16" s="10">
        <f t="shared" si="2"/>
        <v>6.5466448445171855E-4</v>
      </c>
      <c r="M16" s="11"/>
      <c r="N16" s="11"/>
      <c r="O16" s="11"/>
      <c r="P16" s="11">
        <v>2</v>
      </c>
      <c r="Q16" s="11"/>
      <c r="R16" s="11"/>
      <c r="S16" s="11"/>
      <c r="T16" s="11"/>
      <c r="U16" s="11"/>
      <c r="V16" s="5">
        <v>20200515</v>
      </c>
      <c r="W16" s="5">
        <v>6</v>
      </c>
      <c r="X16" s="5" t="s">
        <v>227</v>
      </c>
      <c r="Y16" s="5" t="str">
        <f t="shared" si="5"/>
        <v>이형준</v>
      </c>
      <c r="Z16" s="5" t="s">
        <v>228</v>
      </c>
      <c r="AA16" s="13"/>
    </row>
    <row r="17" spans="1:27" s="14" customFormat="1" ht="19.5" customHeight="1" x14ac:dyDescent="0.3">
      <c r="A17" s="5">
        <v>13</v>
      </c>
      <c r="B17" s="6" t="str">
        <f t="shared" si="3"/>
        <v>5</v>
      </c>
      <c r="C17" s="6" t="str">
        <f t="shared" si="4"/>
        <v>15</v>
      </c>
      <c r="D17" s="7" t="s">
        <v>207</v>
      </c>
      <c r="E17" s="7" t="s">
        <v>218</v>
      </c>
      <c r="F17" s="7" t="s">
        <v>223</v>
      </c>
      <c r="G17" s="5">
        <v>8301</v>
      </c>
      <c r="H17" s="5">
        <v>8301</v>
      </c>
      <c r="I17" s="8">
        <f t="shared" si="0"/>
        <v>2354</v>
      </c>
      <c r="J17" s="9">
        <v>2346</v>
      </c>
      <c r="K17" s="8">
        <f t="shared" si="1"/>
        <v>8</v>
      </c>
      <c r="L17" s="10">
        <f t="shared" si="2"/>
        <v>3.3984706881903144E-3</v>
      </c>
      <c r="M17" s="11"/>
      <c r="N17" s="11"/>
      <c r="O17" s="11"/>
      <c r="P17" s="11"/>
      <c r="Q17" s="11"/>
      <c r="R17" s="11"/>
      <c r="S17" s="11">
        <v>8</v>
      </c>
      <c r="T17" s="11"/>
      <c r="U17" s="11"/>
      <c r="V17" s="5">
        <v>20200515</v>
      </c>
      <c r="W17" s="5">
        <v>1</v>
      </c>
      <c r="X17" s="5" t="s">
        <v>227</v>
      </c>
      <c r="Y17" s="5" t="str">
        <f t="shared" si="5"/>
        <v>이형준</v>
      </c>
      <c r="Z17" s="5" t="s">
        <v>228</v>
      </c>
      <c r="AA17" s="13"/>
    </row>
    <row r="18" spans="1:27" s="14" customFormat="1" ht="19.5" customHeight="1" x14ac:dyDescent="0.3">
      <c r="A18" s="12">
        <v>14</v>
      </c>
      <c r="B18" s="6" t="str">
        <f t="shared" si="3"/>
        <v>5</v>
      </c>
      <c r="C18" s="6" t="str">
        <f t="shared" si="4"/>
        <v>15</v>
      </c>
      <c r="D18" s="7" t="s">
        <v>208</v>
      </c>
      <c r="E18" s="5" t="s">
        <v>197</v>
      </c>
      <c r="F18" s="7" t="s">
        <v>226</v>
      </c>
      <c r="G18" s="5">
        <v>7301</v>
      </c>
      <c r="H18" s="5" t="s">
        <v>295</v>
      </c>
      <c r="I18" s="8">
        <f t="shared" si="0"/>
        <v>1673</v>
      </c>
      <c r="J18" s="9">
        <v>1673</v>
      </c>
      <c r="K18" s="8">
        <f t="shared" si="1"/>
        <v>0</v>
      </c>
      <c r="L18" s="10">
        <f t="shared" si="2"/>
        <v>0</v>
      </c>
      <c r="M18" s="11"/>
      <c r="N18" s="11"/>
      <c r="O18" s="11"/>
      <c r="P18" s="11"/>
      <c r="Q18" s="11"/>
      <c r="R18" s="11"/>
      <c r="S18" s="11"/>
      <c r="T18" s="11"/>
      <c r="U18" s="11"/>
      <c r="V18" s="5">
        <v>20200515</v>
      </c>
      <c r="W18" s="5">
        <v>13</v>
      </c>
      <c r="X18" s="5" t="s">
        <v>227</v>
      </c>
      <c r="Y18" s="5" t="str">
        <f t="shared" si="5"/>
        <v>이형준</v>
      </c>
      <c r="Z18" s="5" t="s">
        <v>228</v>
      </c>
      <c r="AA18" s="13"/>
    </row>
    <row r="19" spans="1:27" s="14" customFormat="1" ht="19.5" customHeight="1" x14ac:dyDescent="0.3">
      <c r="A19" s="5">
        <v>15</v>
      </c>
      <c r="B19" s="6" t="str">
        <f t="shared" si="3"/>
        <v>5</v>
      </c>
      <c r="C19" s="6" t="str">
        <f t="shared" si="4"/>
        <v>15</v>
      </c>
      <c r="D19" s="7" t="s">
        <v>214</v>
      </c>
      <c r="E19" s="5" t="s">
        <v>229</v>
      </c>
      <c r="F19" s="7" t="s">
        <v>231</v>
      </c>
      <c r="G19" s="5" t="s">
        <v>234</v>
      </c>
      <c r="H19" s="5" t="s">
        <v>295</v>
      </c>
      <c r="I19" s="8">
        <f t="shared" si="0"/>
        <v>2518</v>
      </c>
      <c r="J19" s="9">
        <v>2331</v>
      </c>
      <c r="K19" s="8">
        <f t="shared" si="1"/>
        <v>187</v>
      </c>
      <c r="L19" s="10">
        <f t="shared" si="2"/>
        <v>7.4265289912629068E-2</v>
      </c>
      <c r="M19" s="11">
        <v>166</v>
      </c>
      <c r="N19" s="11"/>
      <c r="O19" s="11"/>
      <c r="P19" s="11">
        <v>21</v>
      </c>
      <c r="Q19" s="11"/>
      <c r="R19" s="11"/>
      <c r="S19" s="11"/>
      <c r="T19" s="11"/>
      <c r="U19" s="11"/>
      <c r="V19" s="5">
        <v>20200515</v>
      </c>
      <c r="W19" s="5">
        <v>7</v>
      </c>
      <c r="X19" s="5" t="s">
        <v>227</v>
      </c>
      <c r="Y19" s="5" t="str">
        <f t="shared" si="5"/>
        <v>이형준</v>
      </c>
      <c r="Z19" s="5" t="s">
        <v>241</v>
      </c>
      <c r="AA19" s="13"/>
    </row>
    <row r="20" spans="1:27" s="14" customFormat="1" ht="19.5" customHeight="1" x14ac:dyDescent="0.3">
      <c r="A20" s="5">
        <v>16</v>
      </c>
      <c r="B20" s="6" t="str">
        <f t="shared" si="3"/>
        <v>5</v>
      </c>
      <c r="C20" s="6" t="str">
        <f t="shared" si="4"/>
        <v>15</v>
      </c>
      <c r="D20" s="7" t="s">
        <v>208</v>
      </c>
      <c r="E20" s="16" t="s">
        <v>230</v>
      </c>
      <c r="F20" s="7" t="s">
        <v>232</v>
      </c>
      <c r="G20" s="5" t="s">
        <v>235</v>
      </c>
      <c r="H20" s="5" t="s">
        <v>295</v>
      </c>
      <c r="I20" s="8">
        <f t="shared" si="0"/>
        <v>15656</v>
      </c>
      <c r="J20" s="9">
        <v>15621</v>
      </c>
      <c r="K20" s="8">
        <f t="shared" si="1"/>
        <v>35</v>
      </c>
      <c r="L20" s="10">
        <f t="shared" si="2"/>
        <v>2.2355646397547264E-3</v>
      </c>
      <c r="M20" s="11">
        <v>35</v>
      </c>
      <c r="N20" s="11"/>
      <c r="O20" s="11"/>
      <c r="P20" s="11"/>
      <c r="Q20" s="11"/>
      <c r="R20" s="11"/>
      <c r="S20" s="11"/>
      <c r="T20" s="11"/>
      <c r="U20" s="11"/>
      <c r="V20" s="5">
        <v>20200331</v>
      </c>
      <c r="W20" s="5">
        <v>6</v>
      </c>
      <c r="X20" s="5" t="s">
        <v>227</v>
      </c>
      <c r="Y20" s="5" t="str">
        <f t="shared" si="5"/>
        <v>이형준</v>
      </c>
      <c r="Z20" s="5" t="s">
        <v>241</v>
      </c>
      <c r="AA20" s="13"/>
    </row>
    <row r="21" spans="1:27" s="14" customFormat="1" ht="19.5" customHeight="1" x14ac:dyDescent="0.3">
      <c r="A21" s="12">
        <v>17</v>
      </c>
      <c r="B21" s="6" t="str">
        <f t="shared" si="3"/>
        <v>5</v>
      </c>
      <c r="C21" s="6" t="str">
        <f t="shared" si="4"/>
        <v>15</v>
      </c>
      <c r="D21" s="7" t="s">
        <v>208</v>
      </c>
      <c r="E21" s="16" t="s">
        <v>230</v>
      </c>
      <c r="F21" s="7" t="s">
        <v>232</v>
      </c>
      <c r="G21" s="5" t="s">
        <v>235</v>
      </c>
      <c r="H21" s="5" t="s">
        <v>295</v>
      </c>
      <c r="I21" s="8">
        <f t="shared" si="0"/>
        <v>849</v>
      </c>
      <c r="J21" s="9">
        <v>522</v>
      </c>
      <c r="K21" s="8">
        <f t="shared" si="1"/>
        <v>327</v>
      </c>
      <c r="L21" s="10">
        <f t="shared" si="2"/>
        <v>0.38515901060070673</v>
      </c>
      <c r="M21" s="11">
        <v>327</v>
      </c>
      <c r="N21" s="11"/>
      <c r="O21" s="11"/>
      <c r="P21" s="11"/>
      <c r="Q21" s="11"/>
      <c r="R21" s="11"/>
      <c r="S21" s="11"/>
      <c r="T21" s="11"/>
      <c r="U21" s="11"/>
      <c r="V21" s="5">
        <v>20200330</v>
      </c>
      <c r="W21" s="5">
        <v>6</v>
      </c>
      <c r="X21" s="5" t="s">
        <v>215</v>
      </c>
      <c r="Y21" s="5" t="str">
        <f t="shared" si="5"/>
        <v>하선동</v>
      </c>
      <c r="Z21" s="5" t="s">
        <v>241</v>
      </c>
      <c r="AA21" s="13"/>
    </row>
    <row r="22" spans="1:27" s="14" customFormat="1" ht="19.5" customHeight="1" x14ac:dyDescent="0.3">
      <c r="A22" s="5">
        <v>18</v>
      </c>
      <c r="B22" s="6" t="str">
        <f t="shared" si="3"/>
        <v>5</v>
      </c>
      <c r="C22" s="6" t="str">
        <f t="shared" si="4"/>
        <v>15</v>
      </c>
      <c r="D22" s="7" t="s">
        <v>208</v>
      </c>
      <c r="E22" s="16" t="s">
        <v>230</v>
      </c>
      <c r="F22" s="7" t="s">
        <v>233</v>
      </c>
      <c r="G22" s="5" t="s">
        <v>138</v>
      </c>
      <c r="H22" s="5" t="s">
        <v>295</v>
      </c>
      <c r="I22" s="8">
        <f t="shared" si="0"/>
        <v>17773</v>
      </c>
      <c r="J22" s="9">
        <v>17724</v>
      </c>
      <c r="K22" s="8">
        <f t="shared" si="1"/>
        <v>49</v>
      </c>
      <c r="L22" s="10">
        <f t="shared" si="2"/>
        <v>2.7569909413154787E-3</v>
      </c>
      <c r="M22" s="11"/>
      <c r="N22" s="11"/>
      <c r="O22" s="11"/>
      <c r="P22" s="11"/>
      <c r="Q22" s="11">
        <v>49</v>
      </c>
      <c r="R22" s="11"/>
      <c r="S22" s="11"/>
      <c r="T22" s="11"/>
      <c r="U22" s="11"/>
      <c r="V22" s="5">
        <v>20191108</v>
      </c>
      <c r="W22" s="5">
        <v>5</v>
      </c>
      <c r="X22" s="5" t="s">
        <v>215</v>
      </c>
      <c r="Y22" s="5" t="str">
        <f t="shared" si="5"/>
        <v>하선동</v>
      </c>
      <c r="Z22" s="5" t="s">
        <v>241</v>
      </c>
      <c r="AA22" s="13"/>
    </row>
    <row r="23" spans="1:27" s="14" customFormat="1" ht="19.5" customHeight="1" x14ac:dyDescent="0.3">
      <c r="A23" s="12">
        <v>19</v>
      </c>
      <c r="B23" s="6" t="str">
        <f t="shared" si="3"/>
        <v>5</v>
      </c>
      <c r="C23" s="6" t="str">
        <f t="shared" si="4"/>
        <v>15</v>
      </c>
      <c r="D23" s="7" t="s">
        <v>207</v>
      </c>
      <c r="E23" s="7" t="s">
        <v>216</v>
      </c>
      <c r="F23" s="7" t="s">
        <v>237</v>
      </c>
      <c r="G23" s="5" t="s">
        <v>236</v>
      </c>
      <c r="H23" s="5" t="s">
        <v>295</v>
      </c>
      <c r="I23" s="8">
        <f t="shared" si="0"/>
        <v>756</v>
      </c>
      <c r="J23" s="9">
        <v>745</v>
      </c>
      <c r="K23" s="8">
        <f t="shared" si="1"/>
        <v>11</v>
      </c>
      <c r="L23" s="10">
        <f t="shared" si="2"/>
        <v>1.4550264550264549E-2</v>
      </c>
      <c r="M23" s="11">
        <v>2</v>
      </c>
      <c r="N23" s="11"/>
      <c r="O23" s="11"/>
      <c r="P23" s="11"/>
      <c r="Q23" s="11"/>
      <c r="R23" s="11">
        <v>2</v>
      </c>
      <c r="S23" s="11"/>
      <c r="T23" s="11">
        <v>7</v>
      </c>
      <c r="U23" s="11"/>
      <c r="V23" s="5">
        <v>20200120</v>
      </c>
      <c r="W23" s="5">
        <v>13</v>
      </c>
      <c r="X23" s="5" t="s">
        <v>215</v>
      </c>
      <c r="Y23" s="5" t="str">
        <f t="shared" si="5"/>
        <v>하선동</v>
      </c>
      <c r="Z23" s="5" t="s">
        <v>241</v>
      </c>
      <c r="AA23" s="13"/>
    </row>
    <row r="24" spans="1:27" s="14" customFormat="1" ht="19.5" customHeight="1" x14ac:dyDescent="0.3">
      <c r="A24" s="5">
        <v>20</v>
      </c>
      <c r="B24" s="6" t="str">
        <f t="shared" si="3"/>
        <v>5</v>
      </c>
      <c r="C24" s="6" t="str">
        <f t="shared" si="4"/>
        <v>15</v>
      </c>
      <c r="D24" s="7" t="s">
        <v>240</v>
      </c>
      <c r="E24" s="5" t="s">
        <v>242</v>
      </c>
      <c r="F24" s="7" t="s">
        <v>238</v>
      </c>
      <c r="G24" s="5" t="s">
        <v>239</v>
      </c>
      <c r="H24" s="5" t="s">
        <v>295</v>
      </c>
      <c r="I24" s="8">
        <f t="shared" si="0"/>
        <v>205</v>
      </c>
      <c r="J24" s="9">
        <v>193</v>
      </c>
      <c r="K24" s="8">
        <f t="shared" si="1"/>
        <v>12</v>
      </c>
      <c r="L24" s="10">
        <f t="shared" si="2"/>
        <v>5.8536585365853662E-2</v>
      </c>
      <c r="M24" s="11"/>
      <c r="N24" s="11"/>
      <c r="O24" s="11"/>
      <c r="P24" s="11">
        <v>12</v>
      </c>
      <c r="Q24" s="11"/>
      <c r="R24" s="11"/>
      <c r="S24" s="11"/>
      <c r="T24" s="11"/>
      <c r="U24" s="11"/>
      <c r="V24" s="5">
        <v>20200501</v>
      </c>
      <c r="W24" s="5">
        <v>13</v>
      </c>
      <c r="X24" s="5" t="s">
        <v>215</v>
      </c>
      <c r="Y24" s="5" t="str">
        <f t="shared" si="5"/>
        <v>하선동</v>
      </c>
      <c r="Z24" s="5" t="s">
        <v>241</v>
      </c>
      <c r="AA24" s="13"/>
    </row>
    <row r="25" spans="1:27" s="14" customFormat="1" ht="19.149999999999999" customHeight="1" x14ac:dyDescent="0.3">
      <c r="A25" s="5">
        <v>21</v>
      </c>
      <c r="B25" s="6" t="str">
        <f t="shared" si="3"/>
        <v>5</v>
      </c>
      <c r="C25" s="6" t="str">
        <f t="shared" si="4"/>
        <v>15</v>
      </c>
      <c r="D25" s="7" t="s">
        <v>240</v>
      </c>
      <c r="E25" s="5" t="s">
        <v>242</v>
      </c>
      <c r="F25" s="7" t="s">
        <v>243</v>
      </c>
      <c r="G25" s="5" t="s">
        <v>239</v>
      </c>
      <c r="H25" s="5" t="s">
        <v>295</v>
      </c>
      <c r="I25" s="8">
        <f t="shared" si="0"/>
        <v>355</v>
      </c>
      <c r="J25" s="11">
        <v>348</v>
      </c>
      <c r="K25" s="8">
        <f t="shared" si="1"/>
        <v>7</v>
      </c>
      <c r="L25" s="10">
        <f t="shared" si="2"/>
        <v>1.9718309859154931E-2</v>
      </c>
      <c r="M25" s="11"/>
      <c r="N25" s="11"/>
      <c r="O25" s="11"/>
      <c r="P25" s="11">
        <v>6</v>
      </c>
      <c r="Q25" s="11">
        <v>1</v>
      </c>
      <c r="R25" s="11"/>
      <c r="S25" s="11"/>
      <c r="T25" s="11"/>
      <c r="U25" s="11"/>
      <c r="V25" s="5">
        <v>20200331</v>
      </c>
      <c r="W25" s="5">
        <v>4</v>
      </c>
      <c r="X25" s="5" t="s">
        <v>215</v>
      </c>
      <c r="Y25" s="5" t="str">
        <f t="shared" si="5"/>
        <v>하선동</v>
      </c>
      <c r="Z25" s="5" t="s">
        <v>244</v>
      </c>
      <c r="AA25" s="13"/>
    </row>
    <row r="26" spans="1:27" s="14" customFormat="1" ht="19.149999999999999" customHeight="1" x14ac:dyDescent="0.3">
      <c r="A26" s="12">
        <v>22</v>
      </c>
      <c r="B26" s="6" t="str">
        <f t="shared" si="3"/>
        <v>5</v>
      </c>
      <c r="C26" s="6" t="str">
        <f t="shared" si="4"/>
        <v>15</v>
      </c>
      <c r="D26" s="7" t="s">
        <v>240</v>
      </c>
      <c r="E26" s="5" t="s">
        <v>242</v>
      </c>
      <c r="F26" s="7" t="s">
        <v>238</v>
      </c>
      <c r="G26" s="5" t="s">
        <v>239</v>
      </c>
      <c r="H26" s="5" t="s">
        <v>295</v>
      </c>
      <c r="I26" s="8">
        <f t="shared" si="0"/>
        <v>990</v>
      </c>
      <c r="J26" s="11">
        <v>412</v>
      </c>
      <c r="K26" s="8">
        <f t="shared" si="1"/>
        <v>578</v>
      </c>
      <c r="L26" s="10">
        <f t="shared" si="2"/>
        <v>0.58383838383838382</v>
      </c>
      <c r="M26" s="11"/>
      <c r="N26" s="11"/>
      <c r="O26" s="11"/>
      <c r="P26" s="11">
        <v>15</v>
      </c>
      <c r="Q26" s="11"/>
      <c r="R26" s="11"/>
      <c r="S26" s="11"/>
      <c r="T26" s="11"/>
      <c r="U26" s="11">
        <v>563</v>
      </c>
      <c r="V26" s="5">
        <v>202000501</v>
      </c>
      <c r="W26" s="5">
        <v>13</v>
      </c>
      <c r="X26" s="5" t="s">
        <v>215</v>
      </c>
      <c r="Y26" s="5" t="str">
        <f t="shared" si="5"/>
        <v>하선동</v>
      </c>
      <c r="Z26" s="5" t="s">
        <v>244</v>
      </c>
      <c r="AA26" s="13"/>
    </row>
    <row r="27" spans="1:27" s="14" customFormat="1" ht="19.149999999999999" customHeight="1" x14ac:dyDescent="0.3">
      <c r="A27" s="5">
        <v>23</v>
      </c>
      <c r="B27" s="6" t="str">
        <f t="shared" si="3"/>
        <v>5</v>
      </c>
      <c r="C27" s="6" t="str">
        <f t="shared" si="4"/>
        <v>15</v>
      </c>
      <c r="D27" s="7" t="s">
        <v>214</v>
      </c>
      <c r="E27" s="7" t="s">
        <v>245</v>
      </c>
      <c r="F27" s="7" t="s">
        <v>219</v>
      </c>
      <c r="G27" s="5" t="s">
        <v>212</v>
      </c>
      <c r="H27" s="5" t="s">
        <v>295</v>
      </c>
      <c r="I27" s="8">
        <f t="shared" si="0"/>
        <v>1300</v>
      </c>
      <c r="J27" s="11">
        <v>1298</v>
      </c>
      <c r="K27" s="8">
        <f t="shared" si="1"/>
        <v>2</v>
      </c>
      <c r="L27" s="10">
        <f t="shared" si="2"/>
        <v>1.5384615384615385E-3</v>
      </c>
      <c r="M27" s="11">
        <v>2</v>
      </c>
      <c r="N27" s="11"/>
      <c r="O27" s="11"/>
      <c r="P27" s="11"/>
      <c r="Q27" s="11"/>
      <c r="R27" s="11"/>
      <c r="S27" s="11"/>
      <c r="T27" s="11"/>
      <c r="U27" s="11"/>
      <c r="V27" s="5">
        <v>20200515</v>
      </c>
      <c r="W27" s="5">
        <v>8</v>
      </c>
      <c r="X27" s="5" t="s">
        <v>215</v>
      </c>
      <c r="Y27" s="5" t="str">
        <f t="shared" si="5"/>
        <v>하선동</v>
      </c>
      <c r="Z27" s="5" t="s">
        <v>244</v>
      </c>
      <c r="AA27" s="13"/>
    </row>
    <row r="28" spans="1:27" s="14" customFormat="1" ht="19.149999999999999" customHeight="1" x14ac:dyDescent="0.3">
      <c r="A28" s="5">
        <v>24</v>
      </c>
      <c r="B28" s="6" t="str">
        <f t="shared" si="3"/>
        <v>5</v>
      </c>
      <c r="C28" s="6" t="str">
        <f t="shared" si="4"/>
        <v>15</v>
      </c>
      <c r="D28" s="7" t="s">
        <v>207</v>
      </c>
      <c r="E28" s="7" t="s">
        <v>199</v>
      </c>
      <c r="F28" s="7" t="s">
        <v>201</v>
      </c>
      <c r="G28" s="5" t="s">
        <v>213</v>
      </c>
      <c r="H28" s="5" t="s">
        <v>295</v>
      </c>
      <c r="I28" s="8">
        <f t="shared" si="0"/>
        <v>170</v>
      </c>
      <c r="J28" s="11">
        <v>170</v>
      </c>
      <c r="K28" s="8">
        <f t="shared" si="1"/>
        <v>0</v>
      </c>
      <c r="L28" s="10">
        <f t="shared" si="2"/>
        <v>0</v>
      </c>
      <c r="M28" s="11"/>
      <c r="N28" s="11"/>
      <c r="O28" s="11"/>
      <c r="P28" s="11"/>
      <c r="Q28" s="11"/>
      <c r="R28" s="11"/>
      <c r="S28" s="11"/>
      <c r="T28" s="11"/>
      <c r="U28" s="11"/>
      <c r="V28" s="5">
        <v>20200515</v>
      </c>
      <c r="W28" s="5">
        <v>5</v>
      </c>
      <c r="X28" s="5" t="s">
        <v>215</v>
      </c>
      <c r="Y28" s="5" t="str">
        <f t="shared" si="5"/>
        <v>하선동</v>
      </c>
      <c r="Z28" s="5" t="s">
        <v>244</v>
      </c>
      <c r="AA28" s="13"/>
    </row>
    <row r="29" spans="1:27" s="14" customFormat="1" ht="19.149999999999999" customHeight="1" x14ac:dyDescent="0.3">
      <c r="A29" s="5">
        <v>25</v>
      </c>
      <c r="B29" s="6" t="str">
        <f t="shared" si="3"/>
        <v>5</v>
      </c>
      <c r="C29" s="6" t="str">
        <f t="shared" si="4"/>
        <v>15</v>
      </c>
      <c r="D29" s="7" t="s">
        <v>207</v>
      </c>
      <c r="E29" s="5" t="s">
        <v>197</v>
      </c>
      <c r="F29" s="7" t="s">
        <v>196</v>
      </c>
      <c r="G29" s="5">
        <v>7301</v>
      </c>
      <c r="H29" s="5" t="s">
        <v>295</v>
      </c>
      <c r="I29" s="8">
        <f t="shared" si="0"/>
        <v>170</v>
      </c>
      <c r="J29" s="11">
        <v>170</v>
      </c>
      <c r="K29" s="8">
        <f t="shared" si="1"/>
        <v>0</v>
      </c>
      <c r="L29" s="10">
        <f t="shared" si="2"/>
        <v>0</v>
      </c>
      <c r="M29" s="11"/>
      <c r="N29" s="11"/>
      <c r="O29" s="11"/>
      <c r="P29" s="11"/>
      <c r="Q29" s="11"/>
      <c r="R29" s="11"/>
      <c r="S29" s="11"/>
      <c r="T29" s="11"/>
      <c r="U29" s="11"/>
      <c r="V29" s="5">
        <v>20200515</v>
      </c>
      <c r="W29" s="5">
        <v>4</v>
      </c>
      <c r="X29" s="5" t="s">
        <v>215</v>
      </c>
      <c r="Y29" s="5" t="str">
        <f t="shared" si="5"/>
        <v>하선동</v>
      </c>
      <c r="Z29" s="5" t="s">
        <v>244</v>
      </c>
      <c r="AA29" s="13"/>
    </row>
    <row r="30" spans="1:27" s="14" customFormat="1" ht="19.149999999999999" customHeight="1" x14ac:dyDescent="0.3">
      <c r="A30" s="12">
        <v>26</v>
      </c>
      <c r="B30" s="6" t="str">
        <f t="shared" si="3"/>
        <v>5</v>
      </c>
      <c r="C30" s="6" t="str">
        <f t="shared" si="4"/>
        <v>15</v>
      </c>
      <c r="D30" s="7" t="s">
        <v>208</v>
      </c>
      <c r="E30" s="5" t="s">
        <v>197</v>
      </c>
      <c r="F30" s="7" t="s">
        <v>226</v>
      </c>
      <c r="G30" s="5">
        <v>7301</v>
      </c>
      <c r="H30" s="5" t="s">
        <v>295</v>
      </c>
      <c r="I30" s="8">
        <f t="shared" si="0"/>
        <v>1009</v>
      </c>
      <c r="J30" s="11">
        <v>1009</v>
      </c>
      <c r="K30" s="8">
        <f t="shared" ref="K30:K48" si="6">SUM(M30:U30)</f>
        <v>0</v>
      </c>
      <c r="L30" s="10">
        <f t="shared" si="2"/>
        <v>0</v>
      </c>
      <c r="M30" s="11"/>
      <c r="N30" s="11"/>
      <c r="O30" s="11"/>
      <c r="P30" s="11"/>
      <c r="Q30" s="11"/>
      <c r="R30" s="11"/>
      <c r="S30" s="11"/>
      <c r="T30" s="11"/>
      <c r="U30" s="11"/>
      <c r="V30" s="5">
        <v>20200515</v>
      </c>
      <c r="W30" s="5">
        <v>13</v>
      </c>
      <c r="X30" s="5" t="s">
        <v>215</v>
      </c>
      <c r="Y30" s="5" t="str">
        <f t="shared" si="5"/>
        <v>하선동</v>
      </c>
      <c r="Z30" s="5" t="s">
        <v>244</v>
      </c>
      <c r="AA30" s="13"/>
    </row>
    <row r="31" spans="1:27" s="14" customFormat="1" ht="19.149999999999999" customHeight="1" x14ac:dyDescent="0.3">
      <c r="A31" s="5">
        <v>27</v>
      </c>
      <c r="B31" s="6" t="str">
        <f t="shared" si="3"/>
        <v>5</v>
      </c>
      <c r="C31" s="6" t="str">
        <f t="shared" si="4"/>
        <v>15</v>
      </c>
      <c r="D31" s="7" t="s">
        <v>208</v>
      </c>
      <c r="E31" s="5" t="s">
        <v>197</v>
      </c>
      <c r="F31" s="7" t="s">
        <v>226</v>
      </c>
      <c r="G31" s="5">
        <v>7301</v>
      </c>
      <c r="H31" s="5" t="s">
        <v>295</v>
      </c>
      <c r="I31" s="8">
        <f t="shared" si="0"/>
        <v>1600</v>
      </c>
      <c r="J31" s="9">
        <v>1600</v>
      </c>
      <c r="K31" s="8">
        <f t="shared" si="6"/>
        <v>0</v>
      </c>
      <c r="L31" s="10">
        <f t="shared" si="2"/>
        <v>0</v>
      </c>
      <c r="M31" s="11"/>
      <c r="N31" s="11"/>
      <c r="O31" s="11"/>
      <c r="P31" s="11"/>
      <c r="Q31" s="11"/>
      <c r="R31" s="11"/>
      <c r="S31" s="11"/>
      <c r="T31" s="11"/>
      <c r="U31" s="11"/>
      <c r="V31" s="5">
        <v>20200515</v>
      </c>
      <c r="W31" s="5">
        <v>13</v>
      </c>
      <c r="X31" s="5" t="s">
        <v>227</v>
      </c>
      <c r="Y31" s="5" t="str">
        <f t="shared" si="5"/>
        <v>이형준</v>
      </c>
      <c r="Z31" s="5" t="s">
        <v>247</v>
      </c>
      <c r="AA31" s="13"/>
    </row>
    <row r="32" spans="1:27" s="14" customFormat="1" ht="19.149999999999999" customHeight="1" x14ac:dyDescent="0.3">
      <c r="A32" s="5">
        <v>28</v>
      </c>
      <c r="B32" s="6" t="str">
        <f t="shared" si="3"/>
        <v>5</v>
      </c>
      <c r="C32" s="6" t="str">
        <f t="shared" si="4"/>
        <v>15</v>
      </c>
      <c r="D32" s="7" t="s">
        <v>208</v>
      </c>
      <c r="E32" s="5" t="s">
        <v>197</v>
      </c>
      <c r="F32" s="7" t="s">
        <v>249</v>
      </c>
      <c r="G32" s="5">
        <v>7301</v>
      </c>
      <c r="H32" s="5" t="s">
        <v>295</v>
      </c>
      <c r="I32" s="8">
        <f t="shared" si="0"/>
        <v>2126</v>
      </c>
      <c r="J32" s="9">
        <v>1700</v>
      </c>
      <c r="K32" s="8">
        <f t="shared" si="6"/>
        <v>426</v>
      </c>
      <c r="L32" s="10">
        <f t="shared" si="2"/>
        <v>0.20037629350893696</v>
      </c>
      <c r="M32" s="11"/>
      <c r="N32" s="11"/>
      <c r="O32" s="11"/>
      <c r="P32" s="11">
        <v>426</v>
      </c>
      <c r="Q32" s="11"/>
      <c r="R32" s="11"/>
      <c r="S32" s="11"/>
      <c r="T32" s="11"/>
      <c r="U32" s="11"/>
      <c r="V32" s="5">
        <v>20200515</v>
      </c>
      <c r="W32" s="5">
        <v>14</v>
      </c>
      <c r="X32" s="5" t="s">
        <v>227</v>
      </c>
      <c r="Y32" s="5" t="str">
        <f t="shared" si="5"/>
        <v>이형준</v>
      </c>
      <c r="Z32" s="5" t="s">
        <v>247</v>
      </c>
      <c r="AA32" s="13"/>
    </row>
    <row r="33" spans="1:27" s="14" customFormat="1" ht="19.149999999999999" customHeight="1" x14ac:dyDescent="0.3">
      <c r="A33" s="5">
        <v>29</v>
      </c>
      <c r="B33" s="6" t="str">
        <f t="shared" si="3"/>
        <v>5</v>
      </c>
      <c r="C33" s="6" t="str">
        <f t="shared" si="4"/>
        <v>15</v>
      </c>
      <c r="D33" s="7" t="s">
        <v>208</v>
      </c>
      <c r="E33" s="7" t="s">
        <v>198</v>
      </c>
      <c r="F33" s="7" t="s">
        <v>248</v>
      </c>
      <c r="G33" s="5" t="s">
        <v>213</v>
      </c>
      <c r="H33" s="5" t="s">
        <v>295</v>
      </c>
      <c r="I33" s="8">
        <f t="shared" si="0"/>
        <v>3182</v>
      </c>
      <c r="J33" s="9">
        <v>3182</v>
      </c>
      <c r="K33" s="8">
        <f t="shared" si="6"/>
        <v>0</v>
      </c>
      <c r="L33" s="10">
        <f t="shared" si="2"/>
        <v>0</v>
      </c>
      <c r="M33" s="11"/>
      <c r="N33" s="11"/>
      <c r="O33" s="11"/>
      <c r="P33" s="11"/>
      <c r="Q33" s="11"/>
      <c r="R33" s="11"/>
      <c r="S33" s="11"/>
      <c r="T33" s="11"/>
      <c r="U33" s="11"/>
      <c r="V33" s="5">
        <v>20200515</v>
      </c>
      <c r="W33" s="5">
        <v>4</v>
      </c>
      <c r="X33" s="5" t="s">
        <v>227</v>
      </c>
      <c r="Y33" s="5" t="str">
        <f t="shared" si="5"/>
        <v>이형준</v>
      </c>
      <c r="Z33" s="5" t="s">
        <v>247</v>
      </c>
      <c r="AA33" s="13"/>
    </row>
    <row r="34" spans="1:27" s="14" customFormat="1" ht="19.149999999999999" customHeight="1" x14ac:dyDescent="0.3">
      <c r="A34" s="12">
        <v>30</v>
      </c>
      <c r="B34" s="6" t="str">
        <f t="shared" si="3"/>
        <v>5</v>
      </c>
      <c r="C34" s="6" t="str">
        <f t="shared" si="4"/>
        <v>15</v>
      </c>
      <c r="D34" s="7" t="s">
        <v>208</v>
      </c>
      <c r="E34" s="7" t="s">
        <v>204</v>
      </c>
      <c r="F34" s="7" t="s">
        <v>250</v>
      </c>
      <c r="G34" s="5" t="s">
        <v>138</v>
      </c>
      <c r="H34" s="5" t="s">
        <v>295</v>
      </c>
      <c r="I34" s="8">
        <f t="shared" si="0"/>
        <v>2656</v>
      </c>
      <c r="J34" s="9">
        <v>2653</v>
      </c>
      <c r="K34" s="8">
        <f t="shared" si="6"/>
        <v>3</v>
      </c>
      <c r="L34" s="10">
        <f t="shared" si="2"/>
        <v>1.1295180722891566E-3</v>
      </c>
      <c r="M34" s="11"/>
      <c r="N34" s="11"/>
      <c r="O34" s="11"/>
      <c r="P34" s="11"/>
      <c r="Q34" s="11">
        <v>3</v>
      </c>
      <c r="R34" s="11"/>
      <c r="S34" s="11"/>
      <c r="T34" s="11"/>
      <c r="U34" s="11"/>
      <c r="V34" s="5">
        <v>20200515</v>
      </c>
      <c r="W34" s="5">
        <v>3</v>
      </c>
      <c r="X34" s="5" t="s">
        <v>227</v>
      </c>
      <c r="Y34" s="5" t="str">
        <f t="shared" si="5"/>
        <v>이형준</v>
      </c>
      <c r="Z34" s="5" t="s">
        <v>247</v>
      </c>
      <c r="AA34" s="13"/>
    </row>
    <row r="35" spans="1:27" s="14" customFormat="1" ht="19.149999999999999" customHeight="1" x14ac:dyDescent="0.3">
      <c r="A35" s="5">
        <v>31</v>
      </c>
      <c r="B35" s="6" t="str">
        <f t="shared" si="3"/>
        <v>5</v>
      </c>
      <c r="C35" s="6" t="str">
        <f t="shared" si="4"/>
        <v>15</v>
      </c>
      <c r="D35" s="7" t="s">
        <v>208</v>
      </c>
      <c r="E35" s="7" t="s">
        <v>204</v>
      </c>
      <c r="F35" s="7" t="s">
        <v>251</v>
      </c>
      <c r="G35" s="5" t="s">
        <v>224</v>
      </c>
      <c r="H35" s="5" t="s">
        <v>295</v>
      </c>
      <c r="I35" s="8">
        <f t="shared" si="0"/>
        <v>2310</v>
      </c>
      <c r="J35" s="9">
        <v>2306</v>
      </c>
      <c r="K35" s="8">
        <f t="shared" si="6"/>
        <v>4</v>
      </c>
      <c r="L35" s="10">
        <f t="shared" si="2"/>
        <v>1.7316017316017316E-3</v>
      </c>
      <c r="M35" s="11"/>
      <c r="N35" s="11"/>
      <c r="O35" s="11"/>
      <c r="P35" s="11"/>
      <c r="Q35" s="11"/>
      <c r="R35" s="11"/>
      <c r="S35" s="11"/>
      <c r="T35" s="11">
        <v>4</v>
      </c>
      <c r="U35" s="11"/>
      <c r="V35" s="5">
        <v>20200515</v>
      </c>
      <c r="W35" s="5">
        <v>6</v>
      </c>
      <c r="X35" s="5" t="s">
        <v>227</v>
      </c>
      <c r="Y35" s="5" t="str">
        <f t="shared" si="5"/>
        <v>이형준</v>
      </c>
      <c r="Z35" s="5" t="s">
        <v>247</v>
      </c>
      <c r="AA35" s="13"/>
    </row>
    <row r="36" spans="1:27" s="14" customFormat="1" ht="19.149999999999999" customHeight="1" x14ac:dyDescent="0.3">
      <c r="A36" s="5">
        <v>32</v>
      </c>
      <c r="B36" s="6" t="str">
        <f t="shared" si="3"/>
        <v>5</v>
      </c>
      <c r="C36" s="6" t="str">
        <f t="shared" si="4"/>
        <v>15</v>
      </c>
      <c r="D36" s="7" t="s">
        <v>214</v>
      </c>
      <c r="E36" s="16" t="s">
        <v>246</v>
      </c>
      <c r="F36" s="5" t="s">
        <v>252</v>
      </c>
      <c r="G36" s="5" t="s">
        <v>253</v>
      </c>
      <c r="H36" s="5" t="s">
        <v>295</v>
      </c>
      <c r="I36" s="8">
        <f t="shared" si="0"/>
        <v>880</v>
      </c>
      <c r="J36" s="9">
        <v>880</v>
      </c>
      <c r="K36" s="8">
        <f t="shared" si="6"/>
        <v>0</v>
      </c>
      <c r="L36" s="10">
        <f t="shared" si="2"/>
        <v>0</v>
      </c>
      <c r="M36" s="11"/>
      <c r="N36" s="11"/>
      <c r="O36" s="11"/>
      <c r="P36" s="11"/>
      <c r="Q36" s="11"/>
      <c r="R36" s="11"/>
      <c r="S36" s="11"/>
      <c r="T36" s="11"/>
      <c r="U36" s="11"/>
      <c r="V36" s="5">
        <v>20200515</v>
      </c>
      <c r="W36" s="5">
        <v>5</v>
      </c>
      <c r="X36" s="5" t="s">
        <v>215</v>
      </c>
      <c r="Y36" s="5" t="str">
        <f t="shared" si="5"/>
        <v>하선동</v>
      </c>
      <c r="Z36" s="5" t="s">
        <v>247</v>
      </c>
      <c r="AA36" s="13"/>
    </row>
    <row r="37" spans="1:27" s="14" customFormat="1" ht="19.149999999999999" customHeight="1" x14ac:dyDescent="0.3">
      <c r="A37" s="5">
        <v>33</v>
      </c>
      <c r="B37" s="6" t="str">
        <f t="shared" si="3"/>
        <v>5</v>
      </c>
      <c r="C37" s="6" t="str">
        <f t="shared" si="4"/>
        <v>15</v>
      </c>
      <c r="D37" s="7" t="s">
        <v>214</v>
      </c>
      <c r="E37" s="16" t="s">
        <v>246</v>
      </c>
      <c r="F37" s="5" t="s">
        <v>252</v>
      </c>
      <c r="G37" s="5" t="s">
        <v>253</v>
      </c>
      <c r="H37" s="5" t="s">
        <v>295</v>
      </c>
      <c r="I37" s="8">
        <f t="shared" si="0"/>
        <v>3120</v>
      </c>
      <c r="J37" s="9">
        <v>3120</v>
      </c>
      <c r="K37" s="8">
        <f t="shared" si="6"/>
        <v>0</v>
      </c>
      <c r="L37" s="10">
        <f t="shared" si="2"/>
        <v>0</v>
      </c>
      <c r="M37" s="11"/>
      <c r="N37" s="11"/>
      <c r="O37" s="11"/>
      <c r="P37" s="11"/>
      <c r="Q37" s="11"/>
      <c r="R37" s="11"/>
      <c r="S37" s="11"/>
      <c r="T37" s="11"/>
      <c r="U37" s="11"/>
      <c r="V37" s="5">
        <v>20200515</v>
      </c>
      <c r="W37" s="5">
        <v>5</v>
      </c>
      <c r="X37" s="5" t="s">
        <v>227</v>
      </c>
      <c r="Y37" s="5" t="str">
        <f t="shared" si="5"/>
        <v>이형준</v>
      </c>
      <c r="Z37" s="5" t="s">
        <v>247</v>
      </c>
      <c r="AA37" s="13"/>
    </row>
    <row r="38" spans="1:27" s="14" customFormat="1" ht="19.149999999999999" customHeight="1" x14ac:dyDescent="0.3">
      <c r="A38" s="12">
        <v>34</v>
      </c>
      <c r="B38" s="6" t="str">
        <f t="shared" si="3"/>
        <v>5</v>
      </c>
      <c r="C38" s="6" t="str">
        <f t="shared" si="4"/>
        <v>15</v>
      </c>
      <c r="D38" s="7" t="s">
        <v>208</v>
      </c>
      <c r="E38" s="7" t="s">
        <v>230</v>
      </c>
      <c r="F38" s="7" t="s">
        <v>233</v>
      </c>
      <c r="G38" s="5" t="s">
        <v>138</v>
      </c>
      <c r="H38" s="5" t="s">
        <v>295</v>
      </c>
      <c r="I38" s="8">
        <f t="shared" si="0"/>
        <v>35098</v>
      </c>
      <c r="J38" s="9">
        <v>35000</v>
      </c>
      <c r="K38" s="8">
        <f t="shared" si="6"/>
        <v>98</v>
      </c>
      <c r="L38" s="10">
        <f t="shared" si="2"/>
        <v>2.7921818907060232E-3</v>
      </c>
      <c r="M38" s="11"/>
      <c r="N38" s="11"/>
      <c r="O38" s="11"/>
      <c r="P38" s="11"/>
      <c r="Q38" s="11">
        <v>98</v>
      </c>
      <c r="R38" s="11"/>
      <c r="S38" s="11"/>
      <c r="T38" s="11"/>
      <c r="U38" s="11"/>
      <c r="V38" s="5">
        <v>20191107</v>
      </c>
      <c r="W38" s="5">
        <v>5</v>
      </c>
      <c r="X38" s="5" t="s">
        <v>215</v>
      </c>
      <c r="Y38" s="5" t="str">
        <f t="shared" si="5"/>
        <v>하선동</v>
      </c>
      <c r="Z38" s="5" t="s">
        <v>247</v>
      </c>
      <c r="AA38" s="13"/>
    </row>
    <row r="39" spans="1:27" s="14" customFormat="1" ht="19.149999999999999" customHeight="1" x14ac:dyDescent="0.3">
      <c r="A39" s="5">
        <v>35</v>
      </c>
      <c r="B39" s="6" t="str">
        <f t="shared" si="3"/>
        <v>5</v>
      </c>
      <c r="C39" s="6" t="str">
        <f t="shared" si="4"/>
        <v>15</v>
      </c>
      <c r="D39" s="7" t="s">
        <v>18</v>
      </c>
      <c r="E39" s="5" t="s">
        <v>229</v>
      </c>
      <c r="F39" s="5" t="s">
        <v>255</v>
      </c>
      <c r="G39" s="5" t="s">
        <v>234</v>
      </c>
      <c r="H39" s="5" t="s">
        <v>295</v>
      </c>
      <c r="I39" s="8">
        <f t="shared" si="0"/>
        <v>399</v>
      </c>
      <c r="J39" s="9">
        <v>395</v>
      </c>
      <c r="K39" s="8">
        <f t="shared" si="6"/>
        <v>4</v>
      </c>
      <c r="L39" s="10">
        <f t="shared" si="2"/>
        <v>1.0025062656641603E-2</v>
      </c>
      <c r="M39" s="11">
        <v>4</v>
      </c>
      <c r="N39" s="11"/>
      <c r="O39" s="11"/>
      <c r="P39" s="11"/>
      <c r="Q39" s="11"/>
      <c r="R39" s="11"/>
      <c r="S39" s="11"/>
      <c r="T39" s="11"/>
      <c r="U39" s="11"/>
      <c r="V39" s="5">
        <v>20200514</v>
      </c>
      <c r="W39" s="5">
        <v>7</v>
      </c>
      <c r="X39" s="5" t="s">
        <v>257</v>
      </c>
      <c r="Y39" s="5" t="str">
        <f t="shared" si="5"/>
        <v>이형준</v>
      </c>
      <c r="Z39" s="5" t="s">
        <v>254</v>
      </c>
      <c r="AA39" s="13"/>
    </row>
    <row r="40" spans="1:27" s="14" customFormat="1" ht="19.149999999999999" customHeight="1" x14ac:dyDescent="0.3">
      <c r="A40" s="5">
        <v>36</v>
      </c>
      <c r="B40" s="6" t="str">
        <f t="shared" si="3"/>
        <v>5</v>
      </c>
      <c r="C40" s="6" t="str">
        <f t="shared" si="4"/>
        <v>15</v>
      </c>
      <c r="D40" s="7" t="s">
        <v>18</v>
      </c>
      <c r="E40" s="5" t="s">
        <v>229</v>
      </c>
      <c r="F40" s="5" t="s">
        <v>255</v>
      </c>
      <c r="G40" s="5" t="s">
        <v>234</v>
      </c>
      <c r="H40" s="5" t="s">
        <v>295</v>
      </c>
      <c r="I40" s="8">
        <f t="shared" si="0"/>
        <v>2068</v>
      </c>
      <c r="J40" s="9">
        <v>2010</v>
      </c>
      <c r="K40" s="8">
        <f t="shared" si="6"/>
        <v>58</v>
      </c>
      <c r="L40" s="10">
        <f t="shared" si="2"/>
        <v>2.8046421663442941E-2</v>
      </c>
      <c r="M40" s="11">
        <v>43</v>
      </c>
      <c r="N40" s="11"/>
      <c r="O40" s="11"/>
      <c r="P40" s="11">
        <v>15</v>
      </c>
      <c r="Q40" s="11"/>
      <c r="R40" s="11"/>
      <c r="S40" s="11"/>
      <c r="T40" s="11"/>
      <c r="U40" s="11"/>
      <c r="V40" s="5">
        <v>20200515</v>
      </c>
      <c r="W40" s="5">
        <v>7</v>
      </c>
      <c r="X40" s="5" t="s">
        <v>259</v>
      </c>
      <c r="Y40" s="5" t="str">
        <f t="shared" si="5"/>
        <v>하선동</v>
      </c>
      <c r="Z40" s="5" t="s">
        <v>254</v>
      </c>
      <c r="AA40" s="13"/>
    </row>
    <row r="41" spans="1:27" s="14" customFormat="1" ht="19.149999999999999" customHeight="1" x14ac:dyDescent="0.3">
      <c r="A41" s="5">
        <v>37</v>
      </c>
      <c r="B41" s="6" t="str">
        <f t="shared" si="3"/>
        <v>5</v>
      </c>
      <c r="C41" s="6" t="str">
        <f t="shared" si="4"/>
        <v>15</v>
      </c>
      <c r="D41" s="7" t="s">
        <v>17</v>
      </c>
      <c r="E41" s="7" t="s">
        <v>230</v>
      </c>
      <c r="F41" s="7" t="s">
        <v>144</v>
      </c>
      <c r="G41" s="5" t="s">
        <v>235</v>
      </c>
      <c r="H41" s="5" t="s">
        <v>295</v>
      </c>
      <c r="I41" s="8">
        <f t="shared" si="0"/>
        <v>8600</v>
      </c>
      <c r="J41" s="9">
        <v>8450</v>
      </c>
      <c r="K41" s="8">
        <f t="shared" si="6"/>
        <v>150</v>
      </c>
      <c r="L41" s="10">
        <f t="shared" si="2"/>
        <v>1.7441860465116279E-2</v>
      </c>
      <c r="M41" s="11">
        <v>150</v>
      </c>
      <c r="N41" s="11"/>
      <c r="O41" s="11"/>
      <c r="P41" s="11"/>
      <c r="Q41" s="11"/>
      <c r="R41" s="11"/>
      <c r="S41" s="11"/>
      <c r="T41" s="11"/>
      <c r="U41" s="11"/>
      <c r="V41" s="5">
        <v>20200331</v>
      </c>
      <c r="W41" s="5">
        <v>6</v>
      </c>
      <c r="X41" s="5" t="s">
        <v>257</v>
      </c>
      <c r="Y41" s="5" t="str">
        <f t="shared" si="5"/>
        <v>이형준</v>
      </c>
      <c r="Z41" s="5" t="s">
        <v>254</v>
      </c>
      <c r="AA41" s="13"/>
    </row>
    <row r="42" spans="1:27" s="14" customFormat="1" ht="19.149999999999999" customHeight="1" x14ac:dyDescent="0.3">
      <c r="A42" s="12">
        <v>38</v>
      </c>
      <c r="B42" s="6" t="str">
        <f t="shared" si="3"/>
        <v>5</v>
      </c>
      <c r="C42" s="6" t="str">
        <f t="shared" si="4"/>
        <v>15</v>
      </c>
      <c r="D42" s="7" t="s">
        <v>17</v>
      </c>
      <c r="E42" s="7" t="s">
        <v>230</v>
      </c>
      <c r="F42" s="7" t="s">
        <v>144</v>
      </c>
      <c r="G42" s="5" t="s">
        <v>235</v>
      </c>
      <c r="H42" s="5" t="s">
        <v>295</v>
      </c>
      <c r="I42" s="8">
        <f t="shared" si="0"/>
        <v>20990</v>
      </c>
      <c r="J42" s="9">
        <v>20860</v>
      </c>
      <c r="K42" s="8">
        <f t="shared" si="6"/>
        <v>130</v>
      </c>
      <c r="L42" s="10">
        <f t="shared" si="2"/>
        <v>6.1934254406860413E-3</v>
      </c>
      <c r="M42" s="11"/>
      <c r="N42" s="11">
        <v>130</v>
      </c>
      <c r="O42" s="11"/>
      <c r="P42" s="11"/>
      <c r="Q42" s="11"/>
      <c r="R42" s="11"/>
      <c r="S42" s="11"/>
      <c r="T42" s="11"/>
      <c r="U42" s="11"/>
      <c r="V42" s="5">
        <v>20191208</v>
      </c>
      <c r="W42" s="5">
        <v>6</v>
      </c>
      <c r="X42" s="5" t="s">
        <v>259</v>
      </c>
      <c r="Y42" s="5" t="str">
        <f t="shared" si="5"/>
        <v>하선동</v>
      </c>
      <c r="Z42" s="5" t="s">
        <v>254</v>
      </c>
      <c r="AA42" s="13"/>
    </row>
    <row r="43" spans="1:27" s="14" customFormat="1" ht="19.149999999999999" customHeight="1" x14ac:dyDescent="0.3">
      <c r="A43" s="5">
        <v>39</v>
      </c>
      <c r="B43" s="6" t="str">
        <f t="shared" si="3"/>
        <v>5</v>
      </c>
      <c r="C43" s="6" t="str">
        <f t="shared" si="4"/>
        <v>15</v>
      </c>
      <c r="D43" s="7" t="s">
        <v>65</v>
      </c>
      <c r="E43" s="7" t="s">
        <v>199</v>
      </c>
      <c r="F43" s="7" t="s">
        <v>71</v>
      </c>
      <c r="G43" s="5" t="s">
        <v>26</v>
      </c>
      <c r="H43" s="5" t="s">
        <v>295</v>
      </c>
      <c r="I43" s="8">
        <f t="shared" si="0"/>
        <v>165</v>
      </c>
      <c r="J43" s="9">
        <v>165</v>
      </c>
      <c r="K43" s="8">
        <f t="shared" si="6"/>
        <v>0</v>
      </c>
      <c r="L43" s="10">
        <f t="shared" si="2"/>
        <v>0</v>
      </c>
      <c r="M43" s="11"/>
      <c r="N43" s="11"/>
      <c r="O43" s="11"/>
      <c r="P43" s="11"/>
      <c r="Q43" s="11"/>
      <c r="R43" s="11"/>
      <c r="S43" s="11"/>
      <c r="T43" s="11"/>
      <c r="U43" s="11"/>
      <c r="V43" s="5">
        <v>20200515</v>
      </c>
      <c r="W43" s="5">
        <v>5</v>
      </c>
      <c r="X43" s="5" t="s">
        <v>259</v>
      </c>
      <c r="Y43" s="5" t="str">
        <f t="shared" si="5"/>
        <v>하선동</v>
      </c>
      <c r="Z43" s="5" t="s">
        <v>254</v>
      </c>
      <c r="AA43" s="13"/>
    </row>
    <row r="44" spans="1:27" s="14" customFormat="1" ht="19.149999999999999" customHeight="1" x14ac:dyDescent="0.3">
      <c r="A44" s="5">
        <v>40</v>
      </c>
      <c r="B44" s="6" t="str">
        <f t="shared" si="3"/>
        <v>5</v>
      </c>
      <c r="C44" s="6" t="str">
        <f t="shared" si="4"/>
        <v>15</v>
      </c>
      <c r="D44" s="7" t="s">
        <v>65</v>
      </c>
      <c r="E44" s="5" t="s">
        <v>197</v>
      </c>
      <c r="F44" s="7" t="s">
        <v>73</v>
      </c>
      <c r="G44" s="5">
        <v>7301</v>
      </c>
      <c r="H44" s="5" t="s">
        <v>295</v>
      </c>
      <c r="I44" s="8">
        <f t="shared" si="0"/>
        <v>165</v>
      </c>
      <c r="J44" s="9">
        <v>165</v>
      </c>
      <c r="K44" s="8">
        <f t="shared" si="6"/>
        <v>0</v>
      </c>
      <c r="L44" s="10">
        <f t="shared" si="2"/>
        <v>0</v>
      </c>
      <c r="M44" s="11"/>
      <c r="N44" s="11"/>
      <c r="O44" s="11"/>
      <c r="P44" s="11"/>
      <c r="Q44" s="11"/>
      <c r="R44" s="11"/>
      <c r="S44" s="11"/>
      <c r="T44" s="11"/>
      <c r="U44" s="11"/>
      <c r="V44" s="5">
        <v>20200515</v>
      </c>
      <c r="W44" s="5">
        <v>4</v>
      </c>
      <c r="X44" s="5" t="s">
        <v>259</v>
      </c>
      <c r="Y44" s="30" t="str">
        <f>IF($X44="A","하선동",IF($X44="B","이형준",""))</f>
        <v>하선동</v>
      </c>
      <c r="Z44" s="5" t="s">
        <v>254</v>
      </c>
      <c r="AA44" s="13"/>
    </row>
    <row r="45" spans="1:27" s="14" customFormat="1" ht="19.149999999999999" customHeight="1" x14ac:dyDescent="0.3">
      <c r="A45" s="5">
        <v>41</v>
      </c>
      <c r="B45" s="6" t="str">
        <f t="shared" si="3"/>
        <v>5</v>
      </c>
      <c r="C45" s="6" t="str">
        <f t="shared" si="4"/>
        <v>15</v>
      </c>
      <c r="D45" s="7" t="s">
        <v>17</v>
      </c>
      <c r="E45" s="7" t="s">
        <v>45</v>
      </c>
      <c r="F45" s="7" t="s">
        <v>62</v>
      </c>
      <c r="G45" s="5" t="s">
        <v>68</v>
      </c>
      <c r="H45" s="5" t="s">
        <v>295</v>
      </c>
      <c r="I45" s="8">
        <f t="shared" si="0"/>
        <v>1091</v>
      </c>
      <c r="J45" s="9">
        <v>1090</v>
      </c>
      <c r="K45" s="8">
        <f t="shared" si="6"/>
        <v>1</v>
      </c>
      <c r="L45" s="10">
        <f t="shared" si="2"/>
        <v>9.1659028414298811E-4</v>
      </c>
      <c r="M45" s="11"/>
      <c r="N45" s="11"/>
      <c r="O45" s="11"/>
      <c r="P45" s="11"/>
      <c r="Q45" s="11"/>
      <c r="R45" s="11"/>
      <c r="S45" s="11"/>
      <c r="T45" s="18">
        <v>1</v>
      </c>
      <c r="U45" s="11"/>
      <c r="V45" s="5">
        <v>20200515</v>
      </c>
      <c r="W45" s="5">
        <v>6</v>
      </c>
      <c r="X45" s="5" t="s">
        <v>259</v>
      </c>
      <c r="Y45" s="5" t="str">
        <f t="shared" si="5"/>
        <v>하선동</v>
      </c>
      <c r="Z45" s="5" t="s">
        <v>254</v>
      </c>
      <c r="AA45" s="13"/>
    </row>
    <row r="46" spans="1:27" s="14" customFormat="1" ht="19.149999999999999" customHeight="1" x14ac:dyDescent="0.3">
      <c r="A46" s="12">
        <v>42</v>
      </c>
      <c r="B46" s="6" t="str">
        <f t="shared" si="3"/>
        <v>5</v>
      </c>
      <c r="C46" s="6" t="str">
        <f t="shared" si="4"/>
        <v>15</v>
      </c>
      <c r="D46" s="7" t="s">
        <v>17</v>
      </c>
      <c r="E46" s="5" t="s">
        <v>260</v>
      </c>
      <c r="F46" s="7" t="s">
        <v>250</v>
      </c>
      <c r="G46" s="5" t="s">
        <v>268</v>
      </c>
      <c r="H46" s="5" t="s">
        <v>295</v>
      </c>
      <c r="I46" s="8">
        <f t="shared" si="0"/>
        <v>2410</v>
      </c>
      <c r="J46" s="9">
        <v>2400</v>
      </c>
      <c r="K46" s="8">
        <f t="shared" si="6"/>
        <v>10</v>
      </c>
      <c r="L46" s="10">
        <f t="shared" si="2"/>
        <v>4.1493775933609959E-3</v>
      </c>
      <c r="M46" s="11"/>
      <c r="N46" s="11"/>
      <c r="O46" s="11"/>
      <c r="P46" s="11"/>
      <c r="Q46" s="11">
        <v>10</v>
      </c>
      <c r="R46" s="11"/>
      <c r="S46" s="11"/>
      <c r="T46" s="18"/>
      <c r="U46" s="11"/>
      <c r="V46" s="5">
        <v>20200515</v>
      </c>
      <c r="W46" s="5"/>
      <c r="X46" s="5"/>
      <c r="Y46" s="5" t="str">
        <f t="shared" si="5"/>
        <v/>
      </c>
      <c r="Z46" s="5" t="s">
        <v>272</v>
      </c>
      <c r="AA46" s="13"/>
    </row>
    <row r="47" spans="1:27" s="14" customFormat="1" ht="19.149999999999999" customHeight="1" x14ac:dyDescent="0.3">
      <c r="A47" s="5">
        <v>43</v>
      </c>
      <c r="B47" s="6" t="str">
        <f t="shared" si="3"/>
        <v>5</v>
      </c>
      <c r="C47" s="6" t="str">
        <f t="shared" si="4"/>
        <v>15</v>
      </c>
      <c r="D47" s="7" t="s">
        <v>17</v>
      </c>
      <c r="E47" s="5" t="s">
        <v>260</v>
      </c>
      <c r="F47" s="5" t="s">
        <v>251</v>
      </c>
      <c r="G47" s="5" t="s">
        <v>270</v>
      </c>
      <c r="H47" s="5" t="s">
        <v>295</v>
      </c>
      <c r="I47" s="8">
        <f t="shared" si="0"/>
        <v>2707</v>
      </c>
      <c r="J47" s="9">
        <v>2700</v>
      </c>
      <c r="K47" s="8">
        <f t="shared" si="6"/>
        <v>7</v>
      </c>
      <c r="L47" s="10">
        <f t="shared" si="2"/>
        <v>2.5858884373845584E-3</v>
      </c>
      <c r="M47" s="11">
        <v>2</v>
      </c>
      <c r="N47" s="11"/>
      <c r="O47" s="11"/>
      <c r="P47" s="11"/>
      <c r="Q47" s="11">
        <v>5</v>
      </c>
      <c r="R47" s="11"/>
      <c r="S47" s="11"/>
      <c r="T47" s="18"/>
      <c r="U47" s="11"/>
      <c r="V47" s="5">
        <v>20200515</v>
      </c>
      <c r="W47" s="5"/>
      <c r="X47" s="5"/>
      <c r="Y47" s="5" t="str">
        <f t="shared" si="5"/>
        <v/>
      </c>
      <c r="Z47" s="5" t="s">
        <v>272</v>
      </c>
      <c r="AA47" s="13"/>
    </row>
    <row r="48" spans="1:27" s="14" customFormat="1" ht="19.149999999999999" customHeight="1" x14ac:dyDescent="0.3">
      <c r="A48" s="5">
        <v>44</v>
      </c>
      <c r="B48" s="6" t="str">
        <f t="shared" si="3"/>
        <v>5</v>
      </c>
      <c r="C48" s="6" t="str">
        <f t="shared" si="4"/>
        <v>15</v>
      </c>
      <c r="D48" s="7" t="s">
        <v>17</v>
      </c>
      <c r="E48" s="5" t="s">
        <v>261</v>
      </c>
      <c r="F48" s="5" t="s">
        <v>269</v>
      </c>
      <c r="G48" s="5" t="s">
        <v>270</v>
      </c>
      <c r="H48" s="5" t="s">
        <v>295</v>
      </c>
      <c r="I48" s="8">
        <f t="shared" si="0"/>
        <v>2480</v>
      </c>
      <c r="J48" s="9">
        <v>2480</v>
      </c>
      <c r="K48" s="8">
        <f t="shared" si="6"/>
        <v>0</v>
      </c>
      <c r="L48" s="10">
        <f t="shared" si="2"/>
        <v>0</v>
      </c>
      <c r="M48" s="11"/>
      <c r="N48" s="11"/>
      <c r="O48" s="11"/>
      <c r="P48" s="11"/>
      <c r="Q48" s="11"/>
      <c r="R48" s="11"/>
      <c r="S48" s="11"/>
      <c r="T48" s="11"/>
      <c r="U48" s="11"/>
      <c r="V48" s="5">
        <v>20200515</v>
      </c>
      <c r="W48" s="5"/>
      <c r="X48" s="5"/>
      <c r="Y48" s="5" t="str">
        <f t="shared" si="5"/>
        <v/>
      </c>
      <c r="Z48" s="5" t="s">
        <v>272</v>
      </c>
      <c r="AA48" s="13"/>
    </row>
    <row r="49" spans="1:27" s="14" customFormat="1" ht="19.149999999999999" customHeight="1" x14ac:dyDescent="0.3">
      <c r="A49" s="5">
        <v>45</v>
      </c>
      <c r="B49" s="6" t="str">
        <f t="shared" si="3"/>
        <v>5</v>
      </c>
      <c r="C49" s="6" t="str">
        <f t="shared" si="4"/>
        <v>15</v>
      </c>
      <c r="D49" s="7" t="s">
        <v>18</v>
      </c>
      <c r="E49" s="5" t="s">
        <v>262</v>
      </c>
      <c r="F49" s="7" t="s">
        <v>265</v>
      </c>
      <c r="G49" s="5">
        <v>7301</v>
      </c>
      <c r="H49" s="5" t="s">
        <v>295</v>
      </c>
      <c r="I49" s="8">
        <f t="shared" ref="I49:I54" si="7">J49+K49</f>
        <v>820</v>
      </c>
      <c r="J49" s="9">
        <v>820</v>
      </c>
      <c r="K49" s="8">
        <f t="shared" ref="K49:K54" si="8">SUM(M49:U49)</f>
        <v>0</v>
      </c>
      <c r="L49" s="10">
        <f t="shared" ref="L49:L54" si="9">K49/I49</f>
        <v>0</v>
      </c>
      <c r="M49" s="11"/>
      <c r="N49" s="11"/>
      <c r="O49" s="11"/>
      <c r="P49" s="11"/>
      <c r="Q49" s="11"/>
      <c r="R49" s="11"/>
      <c r="S49" s="11"/>
      <c r="T49" s="11"/>
      <c r="U49" s="11"/>
      <c r="V49" s="5">
        <v>20200429</v>
      </c>
      <c r="W49" s="5"/>
      <c r="X49" s="5"/>
      <c r="Y49" s="30" t="str">
        <f>IF($X49="A","하선동",IF($X49="B","이형준",""))</f>
        <v/>
      </c>
      <c r="Z49" s="5" t="s">
        <v>272</v>
      </c>
      <c r="AA49" s="13"/>
    </row>
    <row r="50" spans="1:27" s="14" customFormat="1" ht="19.149999999999999" customHeight="1" x14ac:dyDescent="0.3">
      <c r="A50" s="5">
        <v>46</v>
      </c>
      <c r="B50" s="6" t="str">
        <f t="shared" si="3"/>
        <v>5</v>
      </c>
      <c r="C50" s="6" t="str">
        <f t="shared" si="4"/>
        <v>15</v>
      </c>
      <c r="D50" s="7" t="s">
        <v>18</v>
      </c>
      <c r="E50" s="5" t="s">
        <v>263</v>
      </c>
      <c r="F50" s="5" t="s">
        <v>266</v>
      </c>
      <c r="G50" s="5">
        <v>7301</v>
      </c>
      <c r="H50" s="5" t="s">
        <v>295</v>
      </c>
      <c r="I50" s="8">
        <f t="shared" si="7"/>
        <v>1060</v>
      </c>
      <c r="J50" s="9">
        <v>1060</v>
      </c>
      <c r="K50" s="8">
        <f t="shared" si="8"/>
        <v>0</v>
      </c>
      <c r="L50" s="10">
        <f t="shared" si="9"/>
        <v>0</v>
      </c>
      <c r="M50" s="11"/>
      <c r="N50" s="11"/>
      <c r="O50" s="11"/>
      <c r="P50" s="11"/>
      <c r="Q50" s="11"/>
      <c r="R50" s="11"/>
      <c r="S50" s="11"/>
      <c r="T50" s="11"/>
      <c r="U50" s="11"/>
      <c r="V50" s="5">
        <v>20200429</v>
      </c>
      <c r="W50" s="5"/>
      <c r="X50" s="5"/>
      <c r="Y50" s="30" t="str">
        <f t="shared" si="5"/>
        <v/>
      </c>
      <c r="Z50" s="5" t="s">
        <v>272</v>
      </c>
      <c r="AA50" s="13"/>
    </row>
    <row r="51" spans="1:27" s="14" customFormat="1" ht="19.149999999999999" customHeight="1" x14ac:dyDescent="0.3">
      <c r="A51" s="5">
        <v>47</v>
      </c>
      <c r="B51" s="6" t="str">
        <f t="shared" si="3"/>
        <v>5</v>
      </c>
      <c r="C51" s="6" t="str">
        <f t="shared" si="4"/>
        <v>15</v>
      </c>
      <c r="D51" s="7" t="s">
        <v>18</v>
      </c>
      <c r="E51" s="5" t="s">
        <v>263</v>
      </c>
      <c r="F51" s="5" t="s">
        <v>267</v>
      </c>
      <c r="G51" s="5">
        <v>7301</v>
      </c>
      <c r="H51" s="5" t="s">
        <v>295</v>
      </c>
      <c r="I51" s="8">
        <f t="shared" si="7"/>
        <v>1080</v>
      </c>
      <c r="J51" s="9">
        <v>1080</v>
      </c>
      <c r="K51" s="8">
        <f t="shared" si="8"/>
        <v>0</v>
      </c>
      <c r="L51" s="10">
        <f t="shared" si="9"/>
        <v>0</v>
      </c>
      <c r="M51" s="11"/>
      <c r="N51" s="11"/>
      <c r="O51" s="11"/>
      <c r="P51" s="11"/>
      <c r="Q51" s="11"/>
      <c r="R51" s="11"/>
      <c r="S51" s="11"/>
      <c r="T51" s="11"/>
      <c r="U51" s="11"/>
      <c r="V51" s="5">
        <v>20200429</v>
      </c>
      <c r="W51" s="5"/>
      <c r="X51" s="5"/>
      <c r="Y51" s="30" t="str">
        <f t="shared" si="5"/>
        <v/>
      </c>
      <c r="Z51" s="5" t="s">
        <v>272</v>
      </c>
      <c r="AA51" s="13"/>
    </row>
    <row r="52" spans="1:27" s="14" customFormat="1" ht="19.149999999999999" customHeight="1" x14ac:dyDescent="0.3">
      <c r="A52" s="5">
        <v>48</v>
      </c>
      <c r="B52" s="6" t="str">
        <f t="shared" si="3"/>
        <v>5</v>
      </c>
      <c r="C52" s="6" t="str">
        <f t="shared" si="4"/>
        <v>15</v>
      </c>
      <c r="D52" s="7" t="s">
        <v>17</v>
      </c>
      <c r="E52" s="5" t="s">
        <v>264</v>
      </c>
      <c r="F52" s="5" t="s">
        <v>248</v>
      </c>
      <c r="G52" s="5" t="s">
        <v>26</v>
      </c>
      <c r="H52" s="5" t="s">
        <v>295</v>
      </c>
      <c r="I52" s="8">
        <f t="shared" si="7"/>
        <v>840</v>
      </c>
      <c r="J52" s="9">
        <v>840</v>
      </c>
      <c r="K52" s="8">
        <f t="shared" si="8"/>
        <v>0</v>
      </c>
      <c r="L52" s="10">
        <f t="shared" si="9"/>
        <v>0</v>
      </c>
      <c r="M52" s="11"/>
      <c r="N52" s="11"/>
      <c r="O52" s="11"/>
      <c r="P52" s="11"/>
      <c r="Q52" s="11"/>
      <c r="R52" s="11"/>
      <c r="S52" s="11"/>
      <c r="T52" s="11"/>
      <c r="U52" s="11"/>
      <c r="V52" s="5">
        <v>20200515</v>
      </c>
      <c r="W52" s="5"/>
      <c r="X52" s="5"/>
      <c r="Y52" s="30" t="str">
        <f t="shared" si="5"/>
        <v/>
      </c>
      <c r="Z52" s="5" t="s">
        <v>272</v>
      </c>
      <c r="AA52" s="13"/>
    </row>
    <row r="53" spans="1:27" s="14" customFormat="1" ht="19.149999999999999" customHeight="1" x14ac:dyDescent="0.3">
      <c r="A53" s="5">
        <v>49</v>
      </c>
      <c r="B53" s="6" t="str">
        <f t="shared" si="3"/>
        <v>5</v>
      </c>
      <c r="C53" s="6" t="str">
        <f t="shared" si="4"/>
        <v>15</v>
      </c>
      <c r="D53" s="5"/>
      <c r="E53" s="5"/>
      <c r="F53" s="5"/>
      <c r="G53" s="5"/>
      <c r="H53" s="5"/>
      <c r="I53" s="8">
        <f t="shared" si="7"/>
        <v>0</v>
      </c>
      <c r="J53" s="9"/>
      <c r="K53" s="8">
        <f t="shared" si="8"/>
        <v>0</v>
      </c>
      <c r="L53" s="10" t="e">
        <f t="shared" si="9"/>
        <v>#DIV/0!</v>
      </c>
      <c r="M53" s="11"/>
      <c r="N53" s="11"/>
      <c r="O53" s="11"/>
      <c r="P53" s="11"/>
      <c r="Q53" s="11"/>
      <c r="R53" s="11"/>
      <c r="S53" s="11"/>
      <c r="T53" s="11"/>
      <c r="U53" s="11"/>
      <c r="V53" s="5"/>
      <c r="W53" s="5"/>
      <c r="X53" s="5"/>
      <c r="Y53" s="30" t="str">
        <f t="shared" si="5"/>
        <v/>
      </c>
      <c r="Z53" s="5"/>
      <c r="AA53" s="13"/>
    </row>
    <row r="54" spans="1:27" s="14" customFormat="1" ht="19.149999999999999" customHeight="1" x14ac:dyDescent="0.3">
      <c r="A54" s="5">
        <v>50</v>
      </c>
      <c r="B54" s="6" t="str">
        <f t="shared" si="3"/>
        <v>5</v>
      </c>
      <c r="C54" s="6" t="str">
        <f t="shared" si="4"/>
        <v>15</v>
      </c>
      <c r="D54" s="5"/>
      <c r="E54" s="5"/>
      <c r="F54" s="5"/>
      <c r="G54" s="5"/>
      <c r="H54" s="5"/>
      <c r="I54" s="8">
        <f t="shared" si="7"/>
        <v>0</v>
      </c>
      <c r="J54" s="9"/>
      <c r="K54" s="8">
        <f t="shared" si="8"/>
        <v>0</v>
      </c>
      <c r="L54" s="10" t="e">
        <f t="shared" si="9"/>
        <v>#DIV/0!</v>
      </c>
      <c r="M54" s="11"/>
      <c r="N54" s="11"/>
      <c r="O54" s="11"/>
      <c r="P54" s="11"/>
      <c r="Q54" s="11"/>
      <c r="R54" s="11"/>
      <c r="S54" s="11"/>
      <c r="T54" s="11"/>
      <c r="U54" s="11"/>
      <c r="V54" s="5"/>
      <c r="W54" s="5"/>
      <c r="X54" s="5"/>
      <c r="Y54" s="30" t="str">
        <f t="shared" si="5"/>
        <v/>
      </c>
      <c r="Z54" s="5"/>
      <c r="AA54" s="13"/>
    </row>
    <row r="55" spans="1:27" s="22" customFormat="1" x14ac:dyDescent="0.3">
      <c r="A55" s="39"/>
      <c r="B55" s="40"/>
      <c r="C55" s="40"/>
      <c r="D55" s="40"/>
      <c r="E55" s="40"/>
      <c r="F55" s="40"/>
      <c r="G55" s="40"/>
      <c r="H55" s="40"/>
      <c r="I55" s="41">
        <f>SUM(I7:I54)</f>
        <v>151199</v>
      </c>
      <c r="J55" s="41">
        <f t="shared" ref="J55:K55" si="10">SUM(J7:J54)</f>
        <v>148629</v>
      </c>
      <c r="K55" s="41">
        <f t="shared" si="10"/>
        <v>2570</v>
      </c>
      <c r="L55" s="42"/>
      <c r="M55" s="20"/>
      <c r="N55" s="20"/>
      <c r="O55" s="20"/>
      <c r="P55" s="20"/>
      <c r="Q55" s="20"/>
      <c r="R55" s="20"/>
      <c r="S55" s="20"/>
      <c r="T55" s="20"/>
      <c r="U55" s="21"/>
      <c r="V55" s="43"/>
      <c r="W55" s="44"/>
      <c r="X55" s="44"/>
      <c r="Y55" s="44"/>
      <c r="Z55" s="44"/>
      <c r="AA55" s="44"/>
    </row>
    <row r="56" spans="1:27" s="22" customFormat="1" x14ac:dyDescent="0.3">
      <c r="A56" s="39"/>
      <c r="B56" s="40"/>
      <c r="C56" s="40"/>
      <c r="D56" s="40"/>
      <c r="E56" s="40"/>
      <c r="F56" s="40"/>
      <c r="G56" s="40"/>
      <c r="H56" s="40"/>
      <c r="I56" s="41"/>
      <c r="J56" s="41"/>
      <c r="K56" s="41"/>
      <c r="L56" s="42"/>
      <c r="M56" s="23"/>
      <c r="N56" s="23"/>
      <c r="O56" s="23"/>
      <c r="P56" s="23"/>
      <c r="Q56" s="23"/>
      <c r="R56" s="23"/>
      <c r="S56" s="23"/>
      <c r="T56" s="23"/>
      <c r="U56" s="24"/>
      <c r="V56" s="44"/>
      <c r="W56" s="44"/>
      <c r="X56" s="44"/>
      <c r="Y56" s="44"/>
      <c r="Z56" s="44"/>
      <c r="AA56" s="44"/>
    </row>
  </sheetData>
  <mergeCells count="26">
    <mergeCell ref="V55:AA56"/>
    <mergeCell ref="L5:L6"/>
    <mergeCell ref="M5:U5"/>
    <mergeCell ref="V5:X5"/>
    <mergeCell ref="Y5:Y6"/>
    <mergeCell ref="Z5:Z6"/>
    <mergeCell ref="AA5:AA6"/>
    <mergeCell ref="A55:H56"/>
    <mergeCell ref="I55:I56"/>
    <mergeCell ref="J55:J56"/>
    <mergeCell ref="K55:K56"/>
    <mergeCell ref="L55:L56"/>
    <mergeCell ref="H5:H6"/>
    <mergeCell ref="I5:I6"/>
    <mergeCell ref="J5:J6"/>
    <mergeCell ref="K5:K6"/>
    <mergeCell ref="E1:AA3"/>
    <mergeCell ref="A4:AA4"/>
    <mergeCell ref="A1:D3"/>
    <mergeCell ref="F5:F6"/>
    <mergeCell ref="G5:G6"/>
    <mergeCell ref="A5:A6"/>
    <mergeCell ref="B5:B6"/>
    <mergeCell ref="C5:C6"/>
    <mergeCell ref="D5:D6"/>
    <mergeCell ref="E5:E6"/>
  </mergeCells>
  <phoneticPr fontId="3" type="noConversion"/>
  <conditionalFormatting sqref="A7:AA54">
    <cfRule type="expression" dxfId="3" priority="21">
      <formula>$L7&gt;0.15</formula>
    </cfRule>
    <cfRule type="expression" dxfId="2" priority="22">
      <formula>AND($L7&gt;0.08,$L7&lt;0.15)</formula>
    </cfRule>
  </conditionalFormatting>
  <dataValidations count="2">
    <dataValidation type="whole" allowBlank="1" showInputMessage="1" showErrorMessage="1" errorTitle="입력값이 올바르지 않습니다." error="숫자만 쓰세요!" sqref="J25:J30 M7:U54" xr:uid="{94375392-A1CF-4794-8BC8-5CF481A03818}">
      <formula1>0</formula1>
      <formula2>20000</formula2>
    </dataValidation>
    <dataValidation allowBlank="1" showInputMessage="1" showErrorMessage="1" prompt="수식 계산_x000a_수치 입력 금지" sqref="K7:K54" xr:uid="{EEB8BE53-776B-4287-ADCF-31D432AFA71E}"/>
  </dataValidations>
  <pageMargins left="0.7" right="0.7" top="0.75" bottom="0.75" header="0.3" footer="0.3"/>
  <pageSetup paperSize="9" scale="46" orientation="landscape" r:id="rId1"/>
  <rowBreaks count="1" manualBreakCount="1">
    <brk id="37" max="26" man="1"/>
  </rowBreaks>
  <colBreaks count="2" manualBreakCount="2">
    <brk id="7" max="55" man="1"/>
    <brk id="19" max="55" man="1"/>
  </colBreaks>
  <ignoredErrors>
    <ignoredError sqref="L5:L6 L32:L48" evalError="1"/>
    <ignoredError sqref="L7:L15 L16:L31 I16:I38 I48 L49:L54 I39 I40 I41 I42 I43 I44 I45 I46 I47" evalError="1" unlockedFormula="1"/>
    <ignoredError sqref="I55:J56 I7:I15 Y7:Y43 I53:J54 Y45:Y48 I49 I50 I51 I52" unlockedFormula="1"/>
    <ignoredError sqref="K48 K47 K46 K45 K44 K43 K42 K41 K40 K39 K32:K38 K16:K31" evalError="1" formulaRange="1" unlockedFormula="1"/>
    <ignoredError sqref="K52 K51 K50 K49 K53:K54 K7:K15 K55:K56" formulaRange="1" unlockedFormula="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CAA72-F283-44C1-B2DF-265C2F11FB07}">
  <dimension ref="A1:AA56"/>
  <sheetViews>
    <sheetView zoomScale="85" zoomScaleNormal="85" workbookViewId="0">
      <pane ySplit="6" topLeftCell="A7" activePane="bottomLeft" state="frozen"/>
      <selection pane="bottomLeft" activeCell="I29" sqref="I29"/>
    </sheetView>
  </sheetViews>
  <sheetFormatPr defaultRowHeight="16.5" x14ac:dyDescent="0.3"/>
  <cols>
    <col min="1" max="1" width="6.75" style="25" customWidth="1"/>
    <col min="2" max="2" width="6.25" style="25" customWidth="1"/>
    <col min="3" max="3" width="6.75" style="25" customWidth="1"/>
    <col min="4" max="4" width="8.125" style="25" customWidth="1"/>
    <col min="5" max="5" width="19" style="25" customWidth="1"/>
    <col min="6" max="6" width="22.75" style="25" customWidth="1"/>
    <col min="7" max="8" width="7.875" style="25" customWidth="1"/>
    <col min="9" max="9" width="6.625" style="25" customWidth="1"/>
    <col min="10" max="10" width="7.5" style="25" bestFit="1" customWidth="1"/>
    <col min="11" max="11" width="6.625" style="25" customWidth="1"/>
    <col min="12" max="12" width="7.875" style="26" customWidth="1"/>
    <col min="13" max="21" width="5.875" style="25" customWidth="1"/>
    <col min="22" max="22" width="9.875" style="25" customWidth="1"/>
    <col min="23" max="24" width="5.375" style="25" customWidth="1"/>
    <col min="25" max="25" width="9" style="25" customWidth="1"/>
    <col min="26" max="26" width="10.25" style="25" customWidth="1"/>
    <col min="27" max="27" width="33.75" style="25" bestFit="1" customWidth="1"/>
    <col min="28" max="16384" width="9" style="25"/>
  </cols>
  <sheetData>
    <row r="1" spans="1:27" s="3" customFormat="1" ht="13.5" customHeight="1" x14ac:dyDescent="0.3">
      <c r="A1" s="53" t="s">
        <v>195</v>
      </c>
      <c r="B1" s="54"/>
      <c r="C1" s="54"/>
      <c r="D1" s="54"/>
      <c r="E1" s="61" t="s">
        <v>113</v>
      </c>
      <c r="F1" s="61"/>
      <c r="G1" s="61"/>
      <c r="H1" s="61"/>
      <c r="I1" s="61"/>
      <c r="J1" s="61"/>
      <c r="K1" s="61"/>
      <c r="L1" s="61"/>
      <c r="M1" s="61"/>
      <c r="N1" s="61"/>
      <c r="O1" s="61"/>
      <c r="P1" s="61"/>
      <c r="Q1" s="61"/>
      <c r="R1" s="61"/>
      <c r="S1" s="61"/>
      <c r="T1" s="61"/>
      <c r="U1" s="61"/>
      <c r="V1" s="61"/>
      <c r="W1" s="61"/>
      <c r="X1" s="61"/>
      <c r="Y1" s="61"/>
      <c r="Z1" s="61"/>
      <c r="AA1" s="62"/>
    </row>
    <row r="2" spans="1:27" s="3" customFormat="1" ht="13.5" customHeight="1" x14ac:dyDescent="0.3">
      <c r="A2" s="55"/>
      <c r="B2" s="56"/>
      <c r="C2" s="56"/>
      <c r="D2" s="56"/>
      <c r="E2" s="63"/>
      <c r="F2" s="63"/>
      <c r="G2" s="63"/>
      <c r="H2" s="63"/>
      <c r="I2" s="63"/>
      <c r="J2" s="63"/>
      <c r="K2" s="63"/>
      <c r="L2" s="63"/>
      <c r="M2" s="63"/>
      <c r="N2" s="63"/>
      <c r="O2" s="63"/>
      <c r="P2" s="63"/>
      <c r="Q2" s="63"/>
      <c r="R2" s="63"/>
      <c r="S2" s="63"/>
      <c r="T2" s="63"/>
      <c r="U2" s="63"/>
      <c r="V2" s="63"/>
      <c r="W2" s="63"/>
      <c r="X2" s="63"/>
      <c r="Y2" s="63"/>
      <c r="Z2" s="63"/>
      <c r="AA2" s="64"/>
    </row>
    <row r="3" spans="1:27" s="3" customFormat="1" ht="13.5" customHeight="1" x14ac:dyDescent="0.3">
      <c r="A3" s="57"/>
      <c r="B3" s="58"/>
      <c r="C3" s="58"/>
      <c r="D3" s="58"/>
      <c r="E3" s="65"/>
      <c r="F3" s="65"/>
      <c r="G3" s="65"/>
      <c r="H3" s="65"/>
      <c r="I3" s="65"/>
      <c r="J3" s="65"/>
      <c r="K3" s="65"/>
      <c r="L3" s="65"/>
      <c r="M3" s="65"/>
      <c r="N3" s="65"/>
      <c r="O3" s="65"/>
      <c r="P3" s="65"/>
      <c r="Q3" s="65"/>
      <c r="R3" s="65"/>
      <c r="S3" s="65"/>
      <c r="T3" s="65"/>
      <c r="U3" s="65"/>
      <c r="V3" s="65"/>
      <c r="W3" s="65"/>
      <c r="X3" s="65"/>
      <c r="Y3" s="65"/>
      <c r="Z3" s="65"/>
      <c r="AA3" s="66"/>
    </row>
    <row r="4" spans="1:27" s="3" customFormat="1" ht="9.9499999999999993" customHeight="1" thickBot="1" x14ac:dyDescent="0.35">
      <c r="A4" s="50" t="s">
        <v>0</v>
      </c>
      <c r="B4" s="51"/>
      <c r="C4" s="51"/>
      <c r="D4" s="51"/>
      <c r="E4" s="51"/>
      <c r="F4" s="51"/>
      <c r="G4" s="51"/>
      <c r="H4" s="51"/>
      <c r="I4" s="51"/>
      <c r="J4" s="51"/>
      <c r="K4" s="51"/>
      <c r="L4" s="51"/>
      <c r="M4" s="51"/>
      <c r="N4" s="51"/>
      <c r="O4" s="51"/>
      <c r="P4" s="51"/>
      <c r="Q4" s="51"/>
      <c r="R4" s="51"/>
      <c r="S4" s="51"/>
      <c r="T4" s="51"/>
      <c r="U4" s="51"/>
      <c r="V4" s="51"/>
      <c r="W4" s="51"/>
      <c r="X4" s="51"/>
      <c r="Y4" s="51"/>
      <c r="Z4" s="51"/>
      <c r="AA4" s="52"/>
    </row>
    <row r="5" spans="1:27" s="4" customFormat="1" ht="17.25" thickTop="1" x14ac:dyDescent="0.3">
      <c r="A5" s="59" t="s">
        <v>1</v>
      </c>
      <c r="B5" s="67" t="str">
        <f>MID($A$1,2,1)</f>
        <v>월</v>
      </c>
      <c r="C5" s="67" t="str">
        <f>RIGHT($A$1,1)</f>
        <v>일</v>
      </c>
      <c r="D5" s="59" t="s">
        <v>114</v>
      </c>
      <c r="E5" s="59" t="s">
        <v>115</v>
      </c>
      <c r="F5" s="59" t="s">
        <v>116</v>
      </c>
      <c r="G5" s="59" t="s">
        <v>117</v>
      </c>
      <c r="H5" s="69" t="s">
        <v>2</v>
      </c>
      <c r="I5" s="59" t="s">
        <v>118</v>
      </c>
      <c r="J5" s="59" t="s">
        <v>119</v>
      </c>
      <c r="K5" s="59" t="s">
        <v>120</v>
      </c>
      <c r="L5" s="45" t="s">
        <v>121</v>
      </c>
      <c r="M5" s="47" t="s">
        <v>122</v>
      </c>
      <c r="N5" s="47"/>
      <c r="O5" s="47"/>
      <c r="P5" s="47"/>
      <c r="Q5" s="47"/>
      <c r="R5" s="47"/>
      <c r="S5" s="47"/>
      <c r="T5" s="47"/>
      <c r="U5" s="47"/>
      <c r="V5" s="47" t="s">
        <v>123</v>
      </c>
      <c r="W5" s="47"/>
      <c r="X5" s="47"/>
      <c r="Y5" s="47" t="s">
        <v>124</v>
      </c>
      <c r="Z5" s="47" t="s">
        <v>125</v>
      </c>
      <c r="AA5" s="49" t="s">
        <v>126</v>
      </c>
    </row>
    <row r="6" spans="1:27" s="4" customFormat="1" ht="17.25" thickBot="1" x14ac:dyDescent="0.35">
      <c r="A6" s="60"/>
      <c r="B6" s="68"/>
      <c r="C6" s="68"/>
      <c r="D6" s="60"/>
      <c r="E6" s="60"/>
      <c r="F6" s="60"/>
      <c r="G6" s="60"/>
      <c r="H6" s="60"/>
      <c r="I6" s="60"/>
      <c r="J6" s="60"/>
      <c r="K6" s="60"/>
      <c r="L6" s="46"/>
      <c r="M6" s="28" t="s">
        <v>3</v>
      </c>
      <c r="N6" s="28" t="s">
        <v>4</v>
      </c>
      <c r="O6" s="28" t="s">
        <v>127</v>
      </c>
      <c r="P6" s="28" t="s">
        <v>5</v>
      </c>
      <c r="Q6" s="28" t="s">
        <v>6</v>
      </c>
      <c r="R6" s="2" t="s">
        <v>10</v>
      </c>
      <c r="S6" s="28" t="s">
        <v>7</v>
      </c>
      <c r="T6" s="2" t="s">
        <v>8</v>
      </c>
      <c r="U6" s="28" t="s">
        <v>128</v>
      </c>
      <c r="V6" s="28" t="s">
        <v>129</v>
      </c>
      <c r="W6" s="28" t="s">
        <v>130</v>
      </c>
      <c r="X6" s="28" t="s">
        <v>131</v>
      </c>
      <c r="Y6" s="48"/>
      <c r="Z6" s="48"/>
      <c r="AA6" s="48"/>
    </row>
    <row r="7" spans="1:27" s="14" customFormat="1" ht="19.5" customHeight="1" thickTop="1" x14ac:dyDescent="0.3">
      <c r="A7" s="5">
        <v>1</v>
      </c>
      <c r="B7" s="6" t="str">
        <f>LEFT($A$1,1)</f>
        <v>5</v>
      </c>
      <c r="C7" s="6" t="str">
        <f>MID($A$1,4,2)</f>
        <v>16</v>
      </c>
      <c r="D7" s="7" t="s">
        <v>282</v>
      </c>
      <c r="E7" s="7" t="s">
        <v>15</v>
      </c>
      <c r="F7" s="7">
        <v>3159001</v>
      </c>
      <c r="G7" s="5">
        <v>7301</v>
      </c>
      <c r="H7" s="5" t="s">
        <v>9</v>
      </c>
      <c r="I7" s="31">
        <f t="shared" ref="I7:I54" si="0">J7+K7</f>
        <v>368</v>
      </c>
      <c r="J7" s="32">
        <v>70</v>
      </c>
      <c r="K7" s="31">
        <f t="shared" ref="K7:K29" si="1">SUM(M7:U7)</f>
        <v>298</v>
      </c>
      <c r="L7" s="33">
        <f t="shared" ref="L7:L54" si="2">K7/I7</f>
        <v>0.80978260869565222</v>
      </c>
      <c r="M7" s="34">
        <v>7</v>
      </c>
      <c r="N7" s="34"/>
      <c r="O7" s="34"/>
      <c r="P7" s="34"/>
      <c r="Q7" s="34"/>
      <c r="R7" s="34"/>
      <c r="S7" s="34"/>
      <c r="T7" s="34">
        <v>291</v>
      </c>
      <c r="U7" s="34"/>
      <c r="V7" s="30">
        <v>20200303</v>
      </c>
      <c r="W7" s="30">
        <v>14</v>
      </c>
      <c r="X7" s="6" t="s">
        <v>258</v>
      </c>
      <c r="Y7" s="30" t="str">
        <f>IF($X7="A","하선동",IF($X7="B","이형준",""))</f>
        <v>하선동</v>
      </c>
      <c r="Z7" s="5" t="s">
        <v>69</v>
      </c>
      <c r="AA7" s="13" t="s">
        <v>273</v>
      </c>
    </row>
    <row r="8" spans="1:27" s="14" customFormat="1" ht="19.5" customHeight="1" x14ac:dyDescent="0.3">
      <c r="A8" s="12">
        <v>2</v>
      </c>
      <c r="B8" s="6" t="str">
        <f t="shared" ref="B8:B54" si="3">LEFT($A$1,1)</f>
        <v>5</v>
      </c>
      <c r="C8" s="6" t="str">
        <f t="shared" ref="C8:C54" si="4">MID($A$1,4,2)</f>
        <v>16</v>
      </c>
      <c r="D8" s="7" t="s">
        <v>282</v>
      </c>
      <c r="E8" s="7" t="s">
        <v>15</v>
      </c>
      <c r="F8" s="7">
        <v>3159001</v>
      </c>
      <c r="G8" s="5">
        <v>7301</v>
      </c>
      <c r="H8" s="5" t="s">
        <v>9</v>
      </c>
      <c r="I8" s="31">
        <f t="shared" si="0"/>
        <v>321</v>
      </c>
      <c r="J8" s="32">
        <v>310</v>
      </c>
      <c r="K8" s="31">
        <f t="shared" si="1"/>
        <v>11</v>
      </c>
      <c r="L8" s="33">
        <f t="shared" si="2"/>
        <v>3.4267912772585667E-2</v>
      </c>
      <c r="M8" s="34">
        <v>11</v>
      </c>
      <c r="N8" s="34"/>
      <c r="O8" s="34"/>
      <c r="P8" s="34"/>
      <c r="Q8" s="34"/>
      <c r="R8" s="34"/>
      <c r="S8" s="34"/>
      <c r="T8" s="34"/>
      <c r="U8" s="34"/>
      <c r="V8" s="30">
        <v>20200516</v>
      </c>
      <c r="W8" s="30">
        <v>4</v>
      </c>
      <c r="X8" s="6" t="s">
        <v>258</v>
      </c>
      <c r="Y8" s="30" t="str">
        <f t="shared" ref="Y8:Y54" si="5">IF($X8="A","하선동",IF($X8="B","이형준",""))</f>
        <v>하선동</v>
      </c>
      <c r="Z8" s="5" t="s">
        <v>69</v>
      </c>
      <c r="AA8" s="13" t="s">
        <v>273</v>
      </c>
    </row>
    <row r="9" spans="1:27" s="14" customFormat="1" ht="19.5" customHeight="1" x14ac:dyDescent="0.3">
      <c r="A9" s="5">
        <v>3</v>
      </c>
      <c r="B9" s="6" t="str">
        <f t="shared" si="3"/>
        <v>5</v>
      </c>
      <c r="C9" s="6" t="str">
        <f t="shared" si="4"/>
        <v>16</v>
      </c>
      <c r="D9" s="7" t="s">
        <v>282</v>
      </c>
      <c r="E9" s="7" t="s">
        <v>274</v>
      </c>
      <c r="F9" s="7" t="s">
        <v>275</v>
      </c>
      <c r="G9" s="5">
        <v>7301</v>
      </c>
      <c r="H9" s="5" t="s">
        <v>9</v>
      </c>
      <c r="I9" s="31">
        <f t="shared" si="0"/>
        <v>270</v>
      </c>
      <c r="J9" s="32">
        <v>270</v>
      </c>
      <c r="K9" s="31">
        <f t="shared" si="1"/>
        <v>0</v>
      </c>
      <c r="L9" s="33">
        <f t="shared" si="2"/>
        <v>0</v>
      </c>
      <c r="M9" s="34"/>
      <c r="N9" s="34"/>
      <c r="O9" s="34"/>
      <c r="P9" s="34"/>
      <c r="Q9" s="34"/>
      <c r="R9" s="34"/>
      <c r="S9" s="34"/>
      <c r="T9" s="34"/>
      <c r="U9" s="34"/>
      <c r="V9" s="30">
        <v>20200516</v>
      </c>
      <c r="W9" s="6">
        <v>15</v>
      </c>
      <c r="X9" s="6" t="s">
        <v>258</v>
      </c>
      <c r="Y9" s="30" t="str">
        <f t="shared" si="5"/>
        <v>하선동</v>
      </c>
      <c r="Z9" s="5" t="s">
        <v>69</v>
      </c>
      <c r="AA9" s="13"/>
    </row>
    <row r="10" spans="1:27" s="14" customFormat="1" ht="19.5" customHeight="1" x14ac:dyDescent="0.3">
      <c r="A10" s="12">
        <v>4</v>
      </c>
      <c r="B10" s="6" t="str">
        <f t="shared" si="3"/>
        <v>5</v>
      </c>
      <c r="C10" s="6" t="str">
        <f t="shared" si="4"/>
        <v>16</v>
      </c>
      <c r="D10" s="7" t="s">
        <v>283</v>
      </c>
      <c r="E10" s="7" t="s">
        <v>216</v>
      </c>
      <c r="F10" s="7" t="s">
        <v>276</v>
      </c>
      <c r="G10" s="5" t="s">
        <v>280</v>
      </c>
      <c r="H10" s="5" t="s">
        <v>9</v>
      </c>
      <c r="I10" s="31">
        <f t="shared" si="0"/>
        <v>101</v>
      </c>
      <c r="J10" s="32">
        <v>100</v>
      </c>
      <c r="K10" s="31">
        <f t="shared" si="1"/>
        <v>1</v>
      </c>
      <c r="L10" s="33">
        <f t="shared" si="2"/>
        <v>9.9009900990099011E-3</v>
      </c>
      <c r="M10" s="34"/>
      <c r="N10" s="34"/>
      <c r="O10" s="34"/>
      <c r="P10" s="34"/>
      <c r="Q10" s="34"/>
      <c r="R10" s="34"/>
      <c r="S10" s="34"/>
      <c r="T10" s="34">
        <v>1</v>
      </c>
      <c r="U10" s="34"/>
      <c r="V10" s="30">
        <v>20200516</v>
      </c>
      <c r="W10" s="30">
        <v>15</v>
      </c>
      <c r="X10" s="6" t="s">
        <v>258</v>
      </c>
      <c r="Y10" s="30" t="str">
        <f t="shared" si="5"/>
        <v>하선동</v>
      </c>
      <c r="Z10" s="5" t="s">
        <v>69</v>
      </c>
      <c r="AA10" s="13" t="s">
        <v>72</v>
      </c>
    </row>
    <row r="11" spans="1:27" s="14" customFormat="1" ht="19.5" customHeight="1" x14ac:dyDescent="0.3">
      <c r="A11" s="5">
        <v>5</v>
      </c>
      <c r="B11" s="6" t="str">
        <f t="shared" si="3"/>
        <v>5</v>
      </c>
      <c r="C11" s="6" t="str">
        <f t="shared" si="4"/>
        <v>16</v>
      </c>
      <c r="D11" s="7" t="s">
        <v>283</v>
      </c>
      <c r="E11" s="7" t="s">
        <v>16</v>
      </c>
      <c r="F11" s="7" t="s">
        <v>277</v>
      </c>
      <c r="G11" s="5" t="s">
        <v>280</v>
      </c>
      <c r="H11" s="5" t="s">
        <v>9</v>
      </c>
      <c r="I11" s="31">
        <f t="shared" si="0"/>
        <v>257</v>
      </c>
      <c r="J11" s="32">
        <v>85</v>
      </c>
      <c r="K11" s="31">
        <f t="shared" si="1"/>
        <v>172</v>
      </c>
      <c r="L11" s="33">
        <f t="shared" si="2"/>
        <v>0.66926070038910501</v>
      </c>
      <c r="M11" s="34"/>
      <c r="N11" s="34"/>
      <c r="O11" s="34"/>
      <c r="P11" s="34">
        <v>3</v>
      </c>
      <c r="Q11" s="34"/>
      <c r="R11" s="34"/>
      <c r="S11" s="34"/>
      <c r="T11" s="34"/>
      <c r="U11" s="34">
        <v>169</v>
      </c>
      <c r="V11" s="30">
        <v>20200515</v>
      </c>
      <c r="W11" s="30">
        <v>15</v>
      </c>
      <c r="X11" s="6" t="s">
        <v>258</v>
      </c>
      <c r="Y11" s="30" t="str">
        <f t="shared" si="5"/>
        <v>하선동</v>
      </c>
      <c r="Z11" s="5" t="s">
        <v>69</v>
      </c>
      <c r="AA11" s="13" t="s">
        <v>72</v>
      </c>
    </row>
    <row r="12" spans="1:27" s="14" customFormat="1" ht="19.5" customHeight="1" x14ac:dyDescent="0.3">
      <c r="A12" s="5">
        <v>6</v>
      </c>
      <c r="B12" s="6" t="str">
        <f t="shared" si="3"/>
        <v>5</v>
      </c>
      <c r="C12" s="6" t="str">
        <f t="shared" si="4"/>
        <v>16</v>
      </c>
      <c r="D12" s="7" t="s">
        <v>283</v>
      </c>
      <c r="E12" s="7" t="s">
        <v>107</v>
      </c>
      <c r="F12" s="7" t="s">
        <v>278</v>
      </c>
      <c r="G12" s="5" t="s">
        <v>29</v>
      </c>
      <c r="H12" s="5" t="s">
        <v>281</v>
      </c>
      <c r="I12" s="31">
        <f t="shared" si="0"/>
        <v>101</v>
      </c>
      <c r="J12" s="32">
        <v>100</v>
      </c>
      <c r="K12" s="31">
        <f t="shared" si="1"/>
        <v>1</v>
      </c>
      <c r="L12" s="33">
        <f t="shared" si="2"/>
        <v>9.9009900990099011E-3</v>
      </c>
      <c r="M12" s="34"/>
      <c r="N12" s="34"/>
      <c r="O12" s="34"/>
      <c r="P12" s="34"/>
      <c r="Q12" s="34">
        <v>1</v>
      </c>
      <c r="R12" s="34"/>
      <c r="S12" s="34"/>
      <c r="T12" s="34"/>
      <c r="U12" s="34"/>
      <c r="V12" s="30">
        <v>20200516</v>
      </c>
      <c r="W12" s="30">
        <v>12</v>
      </c>
      <c r="X12" s="6" t="s">
        <v>258</v>
      </c>
      <c r="Y12" s="30" t="str">
        <f t="shared" si="5"/>
        <v>하선동</v>
      </c>
      <c r="Z12" s="5" t="s">
        <v>69</v>
      </c>
      <c r="AA12" s="13" t="s">
        <v>72</v>
      </c>
    </row>
    <row r="13" spans="1:27" s="14" customFormat="1" ht="19.5" customHeight="1" x14ac:dyDescent="0.3">
      <c r="A13" s="12">
        <v>7</v>
      </c>
      <c r="B13" s="6" t="str">
        <f t="shared" si="3"/>
        <v>5</v>
      </c>
      <c r="C13" s="6" t="str">
        <f t="shared" si="4"/>
        <v>16</v>
      </c>
      <c r="D13" s="7" t="s">
        <v>283</v>
      </c>
      <c r="E13" s="7" t="s">
        <v>107</v>
      </c>
      <c r="F13" s="7" t="s">
        <v>279</v>
      </c>
      <c r="G13" s="5" t="s">
        <v>29</v>
      </c>
      <c r="H13" s="5" t="s">
        <v>281</v>
      </c>
      <c r="I13" s="31">
        <f t="shared" si="0"/>
        <v>101</v>
      </c>
      <c r="J13" s="35">
        <v>100</v>
      </c>
      <c r="K13" s="31">
        <f t="shared" si="1"/>
        <v>1</v>
      </c>
      <c r="L13" s="33">
        <f t="shared" si="2"/>
        <v>9.9009900990099011E-3</v>
      </c>
      <c r="M13" s="34"/>
      <c r="N13" s="34"/>
      <c r="O13" s="34"/>
      <c r="P13" s="34"/>
      <c r="Q13" s="34">
        <v>1</v>
      </c>
      <c r="R13" s="34"/>
      <c r="S13" s="34"/>
      <c r="T13" s="34"/>
      <c r="U13" s="34"/>
      <c r="V13" s="30">
        <v>20200515</v>
      </c>
      <c r="W13" s="30">
        <v>12</v>
      </c>
      <c r="X13" s="6" t="s">
        <v>256</v>
      </c>
      <c r="Y13" s="30" t="str">
        <f t="shared" si="5"/>
        <v>이형준</v>
      </c>
      <c r="Z13" s="5" t="s">
        <v>69</v>
      </c>
      <c r="AA13" s="13" t="s">
        <v>72</v>
      </c>
    </row>
    <row r="14" spans="1:27" s="14" customFormat="1" ht="19.5" customHeight="1" x14ac:dyDescent="0.3">
      <c r="A14" s="5">
        <v>10</v>
      </c>
      <c r="B14" s="6" t="str">
        <f t="shared" si="3"/>
        <v>5</v>
      </c>
      <c r="C14" s="6" t="str">
        <f t="shared" si="4"/>
        <v>16</v>
      </c>
      <c r="D14" s="7" t="s">
        <v>287</v>
      </c>
      <c r="E14" s="7" t="s">
        <v>16</v>
      </c>
      <c r="F14" s="7" t="s">
        <v>284</v>
      </c>
      <c r="G14" s="5" t="s">
        <v>28</v>
      </c>
      <c r="H14" s="5" t="s">
        <v>9</v>
      </c>
      <c r="I14" s="31">
        <f t="shared" si="0"/>
        <v>1729</v>
      </c>
      <c r="J14" s="32">
        <v>1690</v>
      </c>
      <c r="K14" s="31">
        <f t="shared" si="1"/>
        <v>39</v>
      </c>
      <c r="L14" s="33">
        <f t="shared" si="2"/>
        <v>2.2556390977443608E-2</v>
      </c>
      <c r="M14" s="34">
        <v>19</v>
      </c>
      <c r="N14" s="34"/>
      <c r="O14" s="34">
        <v>20</v>
      </c>
      <c r="P14" s="34"/>
      <c r="Q14" s="34"/>
      <c r="R14" s="34"/>
      <c r="S14" s="34"/>
      <c r="T14" s="34"/>
      <c r="U14" s="34"/>
      <c r="V14" s="30">
        <v>20191002</v>
      </c>
      <c r="W14" s="30">
        <v>5</v>
      </c>
      <c r="X14" s="6" t="s">
        <v>20</v>
      </c>
      <c r="Y14" s="30" t="str">
        <f t="shared" si="5"/>
        <v>하선동</v>
      </c>
      <c r="Z14" s="5" t="s">
        <v>289</v>
      </c>
      <c r="AA14" s="13"/>
    </row>
    <row r="15" spans="1:27" s="14" customFormat="1" ht="19.5" customHeight="1" x14ac:dyDescent="0.3">
      <c r="A15" s="5">
        <v>11</v>
      </c>
      <c r="B15" s="6" t="str">
        <f t="shared" si="3"/>
        <v>5</v>
      </c>
      <c r="C15" s="6" t="str">
        <f t="shared" si="4"/>
        <v>16</v>
      </c>
      <c r="D15" s="7" t="s">
        <v>288</v>
      </c>
      <c r="E15" s="7" t="s">
        <v>33</v>
      </c>
      <c r="F15" s="29" t="s">
        <v>285</v>
      </c>
      <c r="G15" s="5" t="s">
        <v>286</v>
      </c>
      <c r="H15" s="5" t="s">
        <v>281</v>
      </c>
      <c r="I15" s="31">
        <f t="shared" si="0"/>
        <v>2346</v>
      </c>
      <c r="J15" s="32">
        <v>2320</v>
      </c>
      <c r="K15" s="31">
        <f t="shared" si="1"/>
        <v>26</v>
      </c>
      <c r="L15" s="33">
        <f t="shared" si="2"/>
        <v>1.1082693947144074E-2</v>
      </c>
      <c r="M15" s="34"/>
      <c r="N15" s="34">
        <v>5</v>
      </c>
      <c r="O15" s="34"/>
      <c r="P15" s="34"/>
      <c r="Q15" s="34"/>
      <c r="R15" s="34"/>
      <c r="S15" s="34">
        <v>18</v>
      </c>
      <c r="T15" s="34">
        <v>3</v>
      </c>
      <c r="U15" s="34"/>
      <c r="V15" s="30">
        <v>20200516</v>
      </c>
      <c r="W15" s="30">
        <v>10</v>
      </c>
      <c r="X15" s="6" t="s">
        <v>21</v>
      </c>
      <c r="Y15" s="30" t="str">
        <f t="shared" si="5"/>
        <v>이형준</v>
      </c>
      <c r="Z15" s="5" t="s">
        <v>289</v>
      </c>
      <c r="AA15" s="13"/>
    </row>
    <row r="16" spans="1:27" s="14" customFormat="1" ht="19.5" customHeight="1" x14ac:dyDescent="0.3">
      <c r="A16" s="12">
        <v>12</v>
      </c>
      <c r="B16" s="6" t="str">
        <f t="shared" si="3"/>
        <v>5</v>
      </c>
      <c r="C16" s="6" t="str">
        <f t="shared" si="4"/>
        <v>16</v>
      </c>
      <c r="D16" s="7" t="s">
        <v>282</v>
      </c>
      <c r="E16" s="7" t="s">
        <v>16</v>
      </c>
      <c r="F16" s="7" t="s">
        <v>226</v>
      </c>
      <c r="G16" s="5">
        <v>7301</v>
      </c>
      <c r="H16" s="5" t="s">
        <v>9</v>
      </c>
      <c r="I16" s="31">
        <f t="shared" si="0"/>
        <v>2851</v>
      </c>
      <c r="J16" s="32">
        <v>2850</v>
      </c>
      <c r="K16" s="31">
        <f t="shared" si="1"/>
        <v>1</v>
      </c>
      <c r="L16" s="33">
        <f t="shared" si="2"/>
        <v>3.5075412136092597E-4</v>
      </c>
      <c r="M16" s="34"/>
      <c r="N16" s="34"/>
      <c r="O16" s="34"/>
      <c r="P16" s="34"/>
      <c r="Q16" s="34">
        <v>1</v>
      </c>
      <c r="R16" s="34"/>
      <c r="S16" s="34"/>
      <c r="T16" s="34"/>
      <c r="U16" s="34"/>
      <c r="V16" s="30">
        <v>20200516</v>
      </c>
      <c r="W16" s="30">
        <v>13</v>
      </c>
      <c r="X16" s="6" t="s">
        <v>21</v>
      </c>
      <c r="Y16" s="30" t="str">
        <f t="shared" si="5"/>
        <v>이형준</v>
      </c>
      <c r="Z16" s="5" t="s">
        <v>289</v>
      </c>
      <c r="AA16" s="13"/>
    </row>
    <row r="17" spans="1:27" s="14" customFormat="1" ht="19.5" customHeight="1" x14ac:dyDescent="0.3">
      <c r="A17" s="5">
        <v>13</v>
      </c>
      <c r="B17" s="6" t="str">
        <f t="shared" si="3"/>
        <v>5</v>
      </c>
      <c r="C17" s="6" t="str">
        <f t="shared" si="4"/>
        <v>16</v>
      </c>
      <c r="D17" s="7" t="s">
        <v>282</v>
      </c>
      <c r="E17" s="7" t="s">
        <v>76</v>
      </c>
      <c r="F17" s="7" t="s">
        <v>62</v>
      </c>
      <c r="G17" s="5" t="s">
        <v>224</v>
      </c>
      <c r="H17" s="5" t="s">
        <v>9</v>
      </c>
      <c r="I17" s="31">
        <f t="shared" si="0"/>
        <v>3007</v>
      </c>
      <c r="J17" s="32">
        <v>3005</v>
      </c>
      <c r="K17" s="31">
        <f t="shared" si="1"/>
        <v>2</v>
      </c>
      <c r="L17" s="33">
        <f t="shared" si="2"/>
        <v>6.6511473229132021E-4</v>
      </c>
      <c r="M17" s="34"/>
      <c r="N17" s="34"/>
      <c r="O17" s="34"/>
      <c r="P17" s="34">
        <v>2</v>
      </c>
      <c r="Q17" s="34"/>
      <c r="R17" s="34"/>
      <c r="S17" s="34"/>
      <c r="T17" s="34"/>
      <c r="U17" s="34"/>
      <c r="V17" s="30">
        <v>20200516</v>
      </c>
      <c r="W17" s="30">
        <v>6</v>
      </c>
      <c r="X17" s="6" t="s">
        <v>21</v>
      </c>
      <c r="Y17" s="30" t="str">
        <f t="shared" si="5"/>
        <v>이형준</v>
      </c>
      <c r="Z17" s="5" t="s">
        <v>289</v>
      </c>
      <c r="AA17" s="13"/>
    </row>
    <row r="18" spans="1:27" s="14" customFormat="1" ht="19.5" customHeight="1" x14ac:dyDescent="0.3">
      <c r="A18" s="12">
        <v>14</v>
      </c>
      <c r="B18" s="6" t="str">
        <f t="shared" si="3"/>
        <v>5</v>
      </c>
      <c r="C18" s="6" t="str">
        <f t="shared" si="4"/>
        <v>16</v>
      </c>
      <c r="D18" s="7" t="s">
        <v>282</v>
      </c>
      <c r="E18" s="7" t="s">
        <v>16</v>
      </c>
      <c r="F18" s="7" t="s">
        <v>290</v>
      </c>
      <c r="G18" s="5">
        <v>7301</v>
      </c>
      <c r="H18" s="5" t="s">
        <v>9</v>
      </c>
      <c r="I18" s="31">
        <f t="shared" si="0"/>
        <v>2072</v>
      </c>
      <c r="J18" s="32">
        <v>1718</v>
      </c>
      <c r="K18" s="31">
        <f t="shared" si="1"/>
        <v>354</v>
      </c>
      <c r="L18" s="33">
        <f t="shared" si="2"/>
        <v>0.17084942084942084</v>
      </c>
      <c r="M18" s="34"/>
      <c r="N18" s="34"/>
      <c r="O18" s="34"/>
      <c r="P18" s="34">
        <v>354</v>
      </c>
      <c r="Q18" s="34"/>
      <c r="R18" s="34"/>
      <c r="S18" s="34"/>
      <c r="T18" s="34"/>
      <c r="U18" s="34"/>
      <c r="V18" s="30">
        <v>20200516</v>
      </c>
      <c r="W18" s="30">
        <v>14</v>
      </c>
      <c r="X18" s="6" t="s">
        <v>258</v>
      </c>
      <c r="Y18" s="30" t="str">
        <f t="shared" si="5"/>
        <v>하선동</v>
      </c>
      <c r="Z18" s="5" t="s">
        <v>31</v>
      </c>
      <c r="AA18" s="13"/>
    </row>
    <row r="19" spans="1:27" s="14" customFormat="1" ht="19.5" customHeight="1" x14ac:dyDescent="0.3">
      <c r="A19" s="5">
        <v>15</v>
      </c>
      <c r="B19" s="6" t="str">
        <f t="shared" si="3"/>
        <v>5</v>
      </c>
      <c r="C19" s="6" t="str">
        <f t="shared" si="4"/>
        <v>16</v>
      </c>
      <c r="D19" s="7" t="s">
        <v>282</v>
      </c>
      <c r="E19" s="7" t="s">
        <v>15</v>
      </c>
      <c r="F19" s="7" t="s">
        <v>291</v>
      </c>
      <c r="G19" s="5" t="s">
        <v>26</v>
      </c>
      <c r="H19" s="5" t="s">
        <v>9</v>
      </c>
      <c r="I19" s="31">
        <f t="shared" si="0"/>
        <v>1805</v>
      </c>
      <c r="J19" s="32">
        <v>1805</v>
      </c>
      <c r="K19" s="31">
        <f t="shared" si="1"/>
        <v>0</v>
      </c>
      <c r="L19" s="33">
        <f t="shared" si="2"/>
        <v>0</v>
      </c>
      <c r="M19" s="34"/>
      <c r="N19" s="34"/>
      <c r="O19" s="34"/>
      <c r="P19" s="34"/>
      <c r="Q19" s="34"/>
      <c r="R19" s="34"/>
      <c r="S19" s="34"/>
      <c r="T19" s="34"/>
      <c r="U19" s="34"/>
      <c r="V19" s="30">
        <v>20200516</v>
      </c>
      <c r="W19" s="30">
        <v>4</v>
      </c>
      <c r="X19" s="6" t="s">
        <v>258</v>
      </c>
      <c r="Y19" s="30" t="str">
        <f t="shared" si="5"/>
        <v>하선동</v>
      </c>
      <c r="Z19" s="5" t="s">
        <v>31</v>
      </c>
      <c r="AA19" s="13"/>
    </row>
    <row r="20" spans="1:27" s="14" customFormat="1" ht="19.5" customHeight="1" x14ac:dyDescent="0.3">
      <c r="A20" s="5">
        <v>16</v>
      </c>
      <c r="B20" s="6" t="str">
        <f t="shared" si="3"/>
        <v>5</v>
      </c>
      <c r="C20" s="6" t="str">
        <f t="shared" si="4"/>
        <v>16</v>
      </c>
      <c r="D20" s="7" t="s">
        <v>288</v>
      </c>
      <c r="E20" s="7" t="s">
        <v>15</v>
      </c>
      <c r="F20" s="7" t="s">
        <v>292</v>
      </c>
      <c r="G20" s="5" t="s">
        <v>29</v>
      </c>
      <c r="H20" s="5" t="s">
        <v>9</v>
      </c>
      <c r="I20" s="31">
        <f t="shared" si="0"/>
        <v>665</v>
      </c>
      <c r="J20" s="32">
        <v>665</v>
      </c>
      <c r="K20" s="31">
        <f t="shared" si="1"/>
        <v>0</v>
      </c>
      <c r="L20" s="33">
        <f t="shared" si="2"/>
        <v>0</v>
      </c>
      <c r="M20" s="34"/>
      <c r="N20" s="34"/>
      <c r="O20" s="34"/>
      <c r="P20" s="34"/>
      <c r="Q20" s="34"/>
      <c r="R20" s="34"/>
      <c r="S20" s="34"/>
      <c r="T20" s="34"/>
      <c r="U20" s="34"/>
      <c r="V20" s="30">
        <v>20200516</v>
      </c>
      <c r="W20" s="30">
        <v>8</v>
      </c>
      <c r="X20" s="6" t="s">
        <v>258</v>
      </c>
      <c r="Y20" s="30" t="str">
        <f t="shared" si="5"/>
        <v>하선동</v>
      </c>
      <c r="Z20" s="5" t="s">
        <v>31</v>
      </c>
      <c r="AA20" s="13"/>
    </row>
    <row r="21" spans="1:27" s="14" customFormat="1" ht="19.5" customHeight="1" x14ac:dyDescent="0.3">
      <c r="A21" s="12">
        <v>17</v>
      </c>
      <c r="B21" s="6" t="str">
        <f t="shared" si="3"/>
        <v>5</v>
      </c>
      <c r="C21" s="6" t="str">
        <f t="shared" si="4"/>
        <v>16</v>
      </c>
      <c r="D21" s="7" t="s">
        <v>288</v>
      </c>
      <c r="E21" s="7" t="s">
        <v>33</v>
      </c>
      <c r="F21" s="7" t="s">
        <v>285</v>
      </c>
      <c r="G21" s="5" t="s">
        <v>286</v>
      </c>
      <c r="H21" s="5" t="s">
        <v>36</v>
      </c>
      <c r="I21" s="31">
        <f t="shared" si="0"/>
        <v>1087</v>
      </c>
      <c r="J21" s="32">
        <v>1084</v>
      </c>
      <c r="K21" s="31">
        <f t="shared" si="1"/>
        <v>3</v>
      </c>
      <c r="L21" s="33">
        <f t="shared" si="2"/>
        <v>2.7598896044158236E-3</v>
      </c>
      <c r="M21" s="34"/>
      <c r="N21" s="34"/>
      <c r="O21" s="34"/>
      <c r="P21" s="34"/>
      <c r="Q21" s="34"/>
      <c r="R21" s="34"/>
      <c r="S21" s="34">
        <v>3</v>
      </c>
      <c r="T21" s="34"/>
      <c r="U21" s="34"/>
      <c r="V21" s="30">
        <v>20200516</v>
      </c>
      <c r="W21" s="30">
        <v>10</v>
      </c>
      <c r="X21" s="6" t="s">
        <v>258</v>
      </c>
      <c r="Y21" s="30" t="str">
        <f t="shared" si="5"/>
        <v>하선동</v>
      </c>
      <c r="Z21" s="5" t="s">
        <v>31</v>
      </c>
      <c r="AA21" s="13"/>
    </row>
    <row r="22" spans="1:27" s="14" customFormat="1" ht="19.5" customHeight="1" x14ac:dyDescent="0.3">
      <c r="A22" s="5">
        <v>18</v>
      </c>
      <c r="B22" s="6" t="str">
        <f t="shared" si="3"/>
        <v>5</v>
      </c>
      <c r="C22" s="6" t="str">
        <f t="shared" si="4"/>
        <v>16</v>
      </c>
      <c r="D22" s="7" t="s">
        <v>288</v>
      </c>
      <c r="E22" s="7" t="s">
        <v>15</v>
      </c>
      <c r="F22" s="7" t="s">
        <v>292</v>
      </c>
      <c r="G22" s="5" t="s">
        <v>29</v>
      </c>
      <c r="H22" s="5" t="s">
        <v>9</v>
      </c>
      <c r="I22" s="31">
        <f t="shared" si="0"/>
        <v>2855</v>
      </c>
      <c r="J22" s="32">
        <v>2855</v>
      </c>
      <c r="K22" s="31">
        <f t="shared" si="1"/>
        <v>0</v>
      </c>
      <c r="L22" s="33">
        <f t="shared" si="2"/>
        <v>0</v>
      </c>
      <c r="M22" s="34"/>
      <c r="N22" s="34"/>
      <c r="O22" s="34"/>
      <c r="P22" s="34"/>
      <c r="Q22" s="34"/>
      <c r="R22" s="34"/>
      <c r="S22" s="34"/>
      <c r="T22" s="34"/>
      <c r="U22" s="34"/>
      <c r="V22" s="30">
        <v>20200516</v>
      </c>
      <c r="W22" s="30">
        <v>8</v>
      </c>
      <c r="X22" s="6" t="s">
        <v>256</v>
      </c>
      <c r="Y22" s="30" t="str">
        <f t="shared" si="5"/>
        <v>이형준</v>
      </c>
      <c r="Z22" s="5" t="s">
        <v>293</v>
      </c>
      <c r="AA22" s="13"/>
    </row>
    <row r="23" spans="1:27" s="14" customFormat="1" ht="19.5" customHeight="1" x14ac:dyDescent="0.3">
      <c r="A23" s="12">
        <v>19</v>
      </c>
      <c r="B23" s="6" t="str">
        <f t="shared" si="3"/>
        <v>5</v>
      </c>
      <c r="C23" s="6" t="str">
        <f t="shared" si="4"/>
        <v>16</v>
      </c>
      <c r="D23" s="7" t="s">
        <v>282</v>
      </c>
      <c r="E23" s="7" t="s">
        <v>45</v>
      </c>
      <c r="F23" s="29" t="s">
        <v>300</v>
      </c>
      <c r="G23" s="5" t="s">
        <v>28</v>
      </c>
      <c r="H23" s="5" t="s">
        <v>9</v>
      </c>
      <c r="I23" s="31">
        <f t="shared" si="0"/>
        <v>2010</v>
      </c>
      <c r="J23" s="32">
        <v>1842</v>
      </c>
      <c r="K23" s="31">
        <f t="shared" si="1"/>
        <v>168</v>
      </c>
      <c r="L23" s="33">
        <f t="shared" si="2"/>
        <v>8.3582089552238809E-2</v>
      </c>
      <c r="M23" s="34">
        <v>7</v>
      </c>
      <c r="N23" s="34"/>
      <c r="O23" s="34"/>
      <c r="P23" s="34"/>
      <c r="Q23" s="34">
        <v>56</v>
      </c>
      <c r="R23" s="34"/>
      <c r="S23" s="34"/>
      <c r="T23" s="34">
        <v>105</v>
      </c>
      <c r="U23" s="34"/>
      <c r="V23" s="30">
        <v>20200516</v>
      </c>
      <c r="W23" s="30">
        <v>3</v>
      </c>
      <c r="X23" s="6" t="s">
        <v>256</v>
      </c>
      <c r="Y23" s="30" t="str">
        <f t="shared" si="5"/>
        <v>이형준</v>
      </c>
      <c r="Z23" s="5" t="s">
        <v>293</v>
      </c>
      <c r="AA23" s="13"/>
    </row>
    <row r="24" spans="1:27" s="14" customFormat="1" ht="19.5" customHeight="1" x14ac:dyDescent="0.3">
      <c r="A24" s="5">
        <v>20</v>
      </c>
      <c r="B24" s="6" t="str">
        <f t="shared" si="3"/>
        <v>5</v>
      </c>
      <c r="C24" s="6" t="str">
        <f t="shared" si="4"/>
        <v>16</v>
      </c>
      <c r="D24" s="7" t="s">
        <v>282</v>
      </c>
      <c r="E24" s="7" t="s">
        <v>274</v>
      </c>
      <c r="F24" s="7" t="s">
        <v>275</v>
      </c>
      <c r="G24" s="5">
        <v>7301</v>
      </c>
      <c r="H24" s="5" t="s">
        <v>9</v>
      </c>
      <c r="I24" s="31">
        <f t="shared" si="0"/>
        <v>3000</v>
      </c>
      <c r="J24" s="32">
        <v>3000</v>
      </c>
      <c r="K24" s="31">
        <f t="shared" si="1"/>
        <v>0</v>
      </c>
      <c r="L24" s="33">
        <f t="shared" si="2"/>
        <v>0</v>
      </c>
      <c r="M24" s="34"/>
      <c r="N24" s="34"/>
      <c r="O24" s="34"/>
      <c r="P24" s="34"/>
      <c r="Q24" s="34"/>
      <c r="R24" s="34"/>
      <c r="S24" s="34"/>
      <c r="T24" s="34"/>
      <c r="U24" s="34"/>
      <c r="V24" s="30">
        <v>20200516</v>
      </c>
      <c r="W24" s="30">
        <v>15</v>
      </c>
      <c r="X24" s="6" t="s">
        <v>256</v>
      </c>
      <c r="Y24" s="30" t="str">
        <f t="shared" si="5"/>
        <v>이형준</v>
      </c>
      <c r="Z24" s="5" t="s">
        <v>293</v>
      </c>
      <c r="AA24" s="13"/>
    </row>
    <row r="25" spans="1:27" s="14" customFormat="1" ht="19.149999999999999" customHeight="1" x14ac:dyDescent="0.3">
      <c r="A25" s="5">
        <v>21</v>
      </c>
      <c r="B25" s="6" t="str">
        <f t="shared" si="3"/>
        <v>5</v>
      </c>
      <c r="C25" s="6" t="str">
        <f t="shared" si="4"/>
        <v>16</v>
      </c>
      <c r="D25" s="7" t="s">
        <v>282</v>
      </c>
      <c r="E25" s="7" t="s">
        <v>45</v>
      </c>
      <c r="F25" s="7" t="s">
        <v>251</v>
      </c>
      <c r="G25" s="5" t="s">
        <v>224</v>
      </c>
      <c r="H25" s="5" t="s">
        <v>9</v>
      </c>
      <c r="I25" s="31">
        <f t="shared" si="0"/>
        <v>3454</v>
      </c>
      <c r="J25" s="34">
        <v>3452</v>
      </c>
      <c r="K25" s="31">
        <f t="shared" si="1"/>
        <v>2</v>
      </c>
      <c r="L25" s="33">
        <f t="shared" si="2"/>
        <v>5.7903879559930511E-4</v>
      </c>
      <c r="M25" s="34"/>
      <c r="N25" s="34"/>
      <c r="O25" s="34"/>
      <c r="P25" s="34"/>
      <c r="Q25" s="34"/>
      <c r="R25" s="34"/>
      <c r="S25" s="34"/>
      <c r="T25" s="34">
        <v>2</v>
      </c>
      <c r="U25" s="34"/>
      <c r="V25" s="30">
        <v>20200516</v>
      </c>
      <c r="W25" s="30">
        <v>6</v>
      </c>
      <c r="X25" s="6" t="s">
        <v>256</v>
      </c>
      <c r="Y25" s="30" t="str">
        <f t="shared" si="5"/>
        <v>이형준</v>
      </c>
      <c r="Z25" s="5" t="s">
        <v>293</v>
      </c>
      <c r="AA25" s="13"/>
    </row>
    <row r="26" spans="1:27" s="14" customFormat="1" ht="19.149999999999999" customHeight="1" x14ac:dyDescent="0.3">
      <c r="A26" s="12">
        <v>22</v>
      </c>
      <c r="B26" s="6" t="str">
        <f t="shared" si="3"/>
        <v>5</v>
      </c>
      <c r="C26" s="6" t="str">
        <f t="shared" si="4"/>
        <v>16</v>
      </c>
      <c r="D26" s="7" t="s">
        <v>282</v>
      </c>
      <c r="E26" s="7" t="s">
        <v>16</v>
      </c>
      <c r="F26" s="7" t="s">
        <v>290</v>
      </c>
      <c r="G26" s="5">
        <v>7301</v>
      </c>
      <c r="H26" s="5" t="s">
        <v>9</v>
      </c>
      <c r="I26" s="31">
        <f t="shared" si="0"/>
        <v>3649</v>
      </c>
      <c r="J26" s="34">
        <v>2956</v>
      </c>
      <c r="K26" s="31">
        <f t="shared" si="1"/>
        <v>693</v>
      </c>
      <c r="L26" s="33">
        <f t="shared" si="2"/>
        <v>0.18991504521786792</v>
      </c>
      <c r="M26" s="34"/>
      <c r="N26" s="34"/>
      <c r="O26" s="34"/>
      <c r="P26" s="34">
        <v>693</v>
      </c>
      <c r="Q26" s="34"/>
      <c r="R26" s="34"/>
      <c r="S26" s="34"/>
      <c r="T26" s="34"/>
      <c r="U26" s="34"/>
      <c r="V26" s="30">
        <v>20200516</v>
      </c>
      <c r="W26" s="30">
        <v>14</v>
      </c>
      <c r="X26" s="6" t="s">
        <v>256</v>
      </c>
      <c r="Y26" s="30" t="str">
        <f t="shared" si="5"/>
        <v>이형준</v>
      </c>
      <c r="Z26" s="5" t="s">
        <v>293</v>
      </c>
      <c r="AA26" s="13"/>
    </row>
    <row r="27" spans="1:27" s="14" customFormat="1" ht="19.149999999999999" customHeight="1" x14ac:dyDescent="0.3">
      <c r="A27" s="5">
        <v>23</v>
      </c>
      <c r="B27" s="6" t="str">
        <f t="shared" si="3"/>
        <v>5</v>
      </c>
      <c r="C27" s="6" t="str">
        <f t="shared" si="4"/>
        <v>16</v>
      </c>
      <c r="D27" s="7" t="s">
        <v>283</v>
      </c>
      <c r="E27" s="5" t="s">
        <v>19</v>
      </c>
      <c r="F27" s="7" t="s">
        <v>255</v>
      </c>
      <c r="G27" s="5" t="s">
        <v>234</v>
      </c>
      <c r="H27" s="5" t="s">
        <v>9</v>
      </c>
      <c r="I27" s="31">
        <f t="shared" si="0"/>
        <v>1512</v>
      </c>
      <c r="J27" s="34">
        <v>1367</v>
      </c>
      <c r="K27" s="31">
        <f t="shared" si="1"/>
        <v>145</v>
      </c>
      <c r="L27" s="33">
        <f t="shared" si="2"/>
        <v>9.5899470899470901E-2</v>
      </c>
      <c r="M27" s="34">
        <v>95</v>
      </c>
      <c r="N27" s="34"/>
      <c r="O27" s="34">
        <v>22</v>
      </c>
      <c r="P27" s="34">
        <v>27</v>
      </c>
      <c r="Q27" s="34">
        <v>1</v>
      </c>
      <c r="R27" s="34"/>
      <c r="S27" s="34"/>
      <c r="T27" s="34"/>
      <c r="U27" s="34"/>
      <c r="V27" s="30">
        <v>20200516</v>
      </c>
      <c r="W27" s="30">
        <v>7</v>
      </c>
      <c r="X27" s="6" t="s">
        <v>256</v>
      </c>
      <c r="Y27" s="30" t="str">
        <f t="shared" si="5"/>
        <v>이형준</v>
      </c>
      <c r="Z27" s="5" t="s">
        <v>293</v>
      </c>
      <c r="AA27" s="13"/>
    </row>
    <row r="28" spans="1:27" s="14" customFormat="1" ht="19.149999999999999" customHeight="1" x14ac:dyDescent="0.3">
      <c r="A28" s="5">
        <v>24</v>
      </c>
      <c r="B28" s="6" t="str">
        <f t="shared" si="3"/>
        <v>5</v>
      </c>
      <c r="C28" s="6" t="str">
        <f t="shared" si="4"/>
        <v>16</v>
      </c>
      <c r="D28" s="7" t="s">
        <v>282</v>
      </c>
      <c r="E28" s="7" t="s">
        <v>79</v>
      </c>
      <c r="F28" s="7" t="s">
        <v>233</v>
      </c>
      <c r="G28" s="5" t="s">
        <v>138</v>
      </c>
      <c r="H28" s="5" t="s">
        <v>9</v>
      </c>
      <c r="I28" s="31">
        <f t="shared" si="0"/>
        <v>30000</v>
      </c>
      <c r="J28" s="38">
        <v>30000</v>
      </c>
      <c r="K28" s="31">
        <f t="shared" si="1"/>
        <v>0</v>
      </c>
      <c r="L28" s="33">
        <f t="shared" si="2"/>
        <v>0</v>
      </c>
      <c r="M28" s="34"/>
      <c r="N28" s="34"/>
      <c r="O28" s="34"/>
      <c r="P28" s="34"/>
      <c r="Q28" s="34"/>
      <c r="R28" s="34"/>
      <c r="S28" s="34"/>
      <c r="T28" s="34"/>
      <c r="U28" s="34"/>
      <c r="V28" s="30">
        <v>20191108</v>
      </c>
      <c r="W28" s="30">
        <v>5</v>
      </c>
      <c r="X28" s="6" t="s">
        <v>258</v>
      </c>
      <c r="Y28" s="30" t="str">
        <f t="shared" si="5"/>
        <v>하선동</v>
      </c>
      <c r="Z28" s="5" t="s">
        <v>293</v>
      </c>
      <c r="AA28" s="13"/>
    </row>
    <row r="29" spans="1:27" s="14" customFormat="1" ht="19.149999999999999" customHeight="1" x14ac:dyDescent="0.3">
      <c r="A29" s="5">
        <v>25</v>
      </c>
      <c r="B29" s="6" t="str">
        <f t="shared" si="3"/>
        <v>5</v>
      </c>
      <c r="C29" s="6" t="str">
        <f t="shared" si="4"/>
        <v>16</v>
      </c>
      <c r="D29" s="7" t="s">
        <v>282</v>
      </c>
      <c r="E29" s="7" t="s">
        <v>45</v>
      </c>
      <c r="F29" s="7" t="s">
        <v>251</v>
      </c>
      <c r="G29" s="5" t="s">
        <v>224</v>
      </c>
      <c r="H29" s="5" t="s">
        <v>9</v>
      </c>
      <c r="I29" s="31">
        <f t="shared" si="0"/>
        <v>1356</v>
      </c>
      <c r="J29" s="34">
        <v>1355</v>
      </c>
      <c r="K29" s="31">
        <f t="shared" si="1"/>
        <v>1</v>
      </c>
      <c r="L29" s="33">
        <f t="shared" si="2"/>
        <v>7.3746312684365781E-4</v>
      </c>
      <c r="M29" s="34"/>
      <c r="N29" s="34"/>
      <c r="O29" s="34"/>
      <c r="P29" s="34"/>
      <c r="Q29" s="34"/>
      <c r="R29" s="34"/>
      <c r="S29" s="34"/>
      <c r="T29" s="34">
        <v>1</v>
      </c>
      <c r="U29" s="34"/>
      <c r="V29" s="30">
        <v>20200516</v>
      </c>
      <c r="W29" s="30">
        <v>6</v>
      </c>
      <c r="X29" s="6" t="s">
        <v>258</v>
      </c>
      <c r="Y29" s="30" t="str">
        <f t="shared" si="5"/>
        <v>하선동</v>
      </c>
      <c r="Z29" s="5" t="s">
        <v>297</v>
      </c>
      <c r="AA29" s="13"/>
    </row>
    <row r="30" spans="1:27" s="14" customFormat="1" ht="19.149999999999999" customHeight="1" x14ac:dyDescent="0.3">
      <c r="A30" s="12">
        <v>26</v>
      </c>
      <c r="B30" s="6" t="str">
        <f t="shared" si="3"/>
        <v>5</v>
      </c>
      <c r="C30" s="6" t="str">
        <f t="shared" si="4"/>
        <v>16</v>
      </c>
      <c r="D30" s="7" t="s">
        <v>287</v>
      </c>
      <c r="E30" s="7" t="s">
        <v>218</v>
      </c>
      <c r="F30" s="7" t="s">
        <v>296</v>
      </c>
      <c r="G30" s="5">
        <v>8301</v>
      </c>
      <c r="H30" s="5">
        <v>8301</v>
      </c>
      <c r="I30" s="31">
        <f t="shared" si="0"/>
        <v>1532</v>
      </c>
      <c r="J30" s="34">
        <v>1405</v>
      </c>
      <c r="K30" s="31">
        <f t="shared" ref="K30:K54" si="6">SUM(M30:U30)</f>
        <v>127</v>
      </c>
      <c r="L30" s="33">
        <f t="shared" si="2"/>
        <v>8.2898172323759789E-2</v>
      </c>
      <c r="M30" s="34">
        <v>5</v>
      </c>
      <c r="N30" s="34"/>
      <c r="O30" s="34"/>
      <c r="P30" s="34"/>
      <c r="Q30" s="34">
        <v>12</v>
      </c>
      <c r="R30" s="34"/>
      <c r="S30" s="34">
        <v>110</v>
      </c>
      <c r="T30" s="34"/>
      <c r="U30" s="34"/>
      <c r="V30" s="30">
        <v>20200516</v>
      </c>
      <c r="W30" s="30">
        <v>1</v>
      </c>
      <c r="X30" s="6" t="s">
        <v>258</v>
      </c>
      <c r="Y30" s="30" t="str">
        <f t="shared" si="5"/>
        <v>하선동</v>
      </c>
      <c r="Z30" s="5" t="s">
        <v>297</v>
      </c>
      <c r="AA30" s="13"/>
    </row>
    <row r="31" spans="1:27" s="14" customFormat="1" ht="19.149999999999999" customHeight="1" x14ac:dyDescent="0.3">
      <c r="A31" s="5">
        <v>27</v>
      </c>
      <c r="B31" s="6" t="str">
        <f t="shared" si="3"/>
        <v>5</v>
      </c>
      <c r="C31" s="6" t="str">
        <f t="shared" si="4"/>
        <v>16</v>
      </c>
      <c r="D31" s="7" t="s">
        <v>283</v>
      </c>
      <c r="E31" s="5" t="s">
        <v>19</v>
      </c>
      <c r="F31" s="7" t="s">
        <v>255</v>
      </c>
      <c r="G31" s="5" t="s">
        <v>234</v>
      </c>
      <c r="H31" s="5" t="s">
        <v>9</v>
      </c>
      <c r="I31" s="31">
        <f t="shared" si="0"/>
        <v>1921</v>
      </c>
      <c r="J31" s="32">
        <v>1855</v>
      </c>
      <c r="K31" s="31">
        <f t="shared" si="6"/>
        <v>66</v>
      </c>
      <c r="L31" s="33">
        <f t="shared" si="2"/>
        <v>3.4357105674128058E-2</v>
      </c>
      <c r="M31" s="34">
        <v>50</v>
      </c>
      <c r="N31" s="34"/>
      <c r="O31" s="34"/>
      <c r="P31" s="34">
        <v>16</v>
      </c>
      <c r="Q31" s="34"/>
      <c r="R31" s="34"/>
      <c r="S31" s="34"/>
      <c r="T31" s="34"/>
      <c r="U31" s="34"/>
      <c r="V31" s="30">
        <v>20200516</v>
      </c>
      <c r="W31" s="30">
        <v>7</v>
      </c>
      <c r="X31" s="6" t="s">
        <v>258</v>
      </c>
      <c r="Y31" s="30" t="str">
        <f t="shared" si="5"/>
        <v>하선동</v>
      </c>
      <c r="Z31" s="5" t="s">
        <v>297</v>
      </c>
      <c r="AA31" s="37"/>
    </row>
    <row r="32" spans="1:27" s="14" customFormat="1" ht="19.149999999999999" customHeight="1" x14ac:dyDescent="0.3">
      <c r="A32" s="5">
        <v>28</v>
      </c>
      <c r="B32" s="6" t="str">
        <f t="shared" si="3"/>
        <v>5</v>
      </c>
      <c r="C32" s="6" t="str">
        <f t="shared" si="4"/>
        <v>16</v>
      </c>
      <c r="D32" s="7" t="s">
        <v>288</v>
      </c>
      <c r="E32" s="7" t="s">
        <v>33</v>
      </c>
      <c r="F32" s="7" t="s">
        <v>285</v>
      </c>
      <c r="G32" s="5" t="s">
        <v>286</v>
      </c>
      <c r="H32" s="5" t="s">
        <v>9</v>
      </c>
      <c r="I32" s="31">
        <f t="shared" si="0"/>
        <v>933</v>
      </c>
      <c r="J32" s="32">
        <v>825</v>
      </c>
      <c r="K32" s="31">
        <f t="shared" si="6"/>
        <v>108</v>
      </c>
      <c r="L32" s="33">
        <f t="shared" si="2"/>
        <v>0.1157556270096463</v>
      </c>
      <c r="M32" s="34"/>
      <c r="N32" s="34"/>
      <c r="O32" s="34"/>
      <c r="P32" s="34"/>
      <c r="Q32" s="34">
        <v>98</v>
      </c>
      <c r="R32" s="34"/>
      <c r="S32" s="34">
        <v>8</v>
      </c>
      <c r="T32" s="34">
        <v>2</v>
      </c>
      <c r="U32" s="34"/>
      <c r="V32" s="30">
        <v>20200516</v>
      </c>
      <c r="W32" s="30">
        <v>10</v>
      </c>
      <c r="X32" s="6" t="s">
        <v>258</v>
      </c>
      <c r="Y32" s="30" t="str">
        <f t="shared" si="5"/>
        <v>하선동</v>
      </c>
      <c r="Z32" s="5" t="s">
        <v>297</v>
      </c>
      <c r="AA32" s="13"/>
    </row>
    <row r="33" spans="1:27" s="14" customFormat="1" ht="19.149999999999999" customHeight="1" x14ac:dyDescent="0.3">
      <c r="A33" s="5">
        <v>29</v>
      </c>
      <c r="B33" s="6" t="str">
        <f t="shared" si="3"/>
        <v>5</v>
      </c>
      <c r="C33" s="6" t="str">
        <f t="shared" si="4"/>
        <v>16</v>
      </c>
      <c r="D33" s="7" t="s">
        <v>282</v>
      </c>
      <c r="E33" s="7" t="s">
        <v>45</v>
      </c>
      <c r="F33" s="7" t="s">
        <v>251</v>
      </c>
      <c r="G33" s="5" t="s">
        <v>224</v>
      </c>
      <c r="H33" s="5" t="s">
        <v>9</v>
      </c>
      <c r="I33" s="31">
        <f t="shared" si="0"/>
        <v>460</v>
      </c>
      <c r="J33" s="32">
        <v>460</v>
      </c>
      <c r="K33" s="31">
        <f t="shared" si="6"/>
        <v>0</v>
      </c>
      <c r="L33" s="33">
        <f t="shared" si="2"/>
        <v>0</v>
      </c>
      <c r="M33" s="34"/>
      <c r="N33" s="34"/>
      <c r="O33" s="34"/>
      <c r="P33" s="34"/>
      <c r="Q33" s="34"/>
      <c r="R33" s="34"/>
      <c r="S33" s="34"/>
      <c r="T33" s="34"/>
      <c r="U33" s="34"/>
      <c r="V33" s="30">
        <v>20200516</v>
      </c>
      <c r="W33" s="30">
        <v>6</v>
      </c>
      <c r="X33" s="6" t="s">
        <v>258</v>
      </c>
      <c r="Y33" s="30" t="str">
        <f t="shared" si="5"/>
        <v>하선동</v>
      </c>
      <c r="Z33" s="5" t="s">
        <v>271</v>
      </c>
      <c r="AA33" s="13"/>
    </row>
    <row r="34" spans="1:27" s="14" customFormat="1" ht="19.149999999999999" customHeight="1" x14ac:dyDescent="0.3">
      <c r="A34" s="12">
        <v>30</v>
      </c>
      <c r="B34" s="6" t="str">
        <f t="shared" si="3"/>
        <v>5</v>
      </c>
      <c r="C34" s="6" t="str">
        <f t="shared" si="4"/>
        <v>16</v>
      </c>
      <c r="D34" s="7" t="s">
        <v>282</v>
      </c>
      <c r="E34" s="7" t="s">
        <v>16</v>
      </c>
      <c r="F34" s="7" t="s">
        <v>226</v>
      </c>
      <c r="G34" s="5">
        <v>7301</v>
      </c>
      <c r="H34" s="5" t="s">
        <v>9</v>
      </c>
      <c r="I34" s="31">
        <f t="shared" si="0"/>
        <v>2400</v>
      </c>
      <c r="J34" s="32">
        <v>2400</v>
      </c>
      <c r="K34" s="31">
        <f t="shared" si="6"/>
        <v>0</v>
      </c>
      <c r="L34" s="33">
        <f t="shared" si="2"/>
        <v>0</v>
      </c>
      <c r="M34" s="34"/>
      <c r="N34" s="34"/>
      <c r="O34" s="34"/>
      <c r="P34" s="34"/>
      <c r="Q34" s="34"/>
      <c r="R34" s="34"/>
      <c r="S34" s="34"/>
      <c r="T34" s="34"/>
      <c r="U34" s="34"/>
      <c r="V34" s="30">
        <v>20200516</v>
      </c>
      <c r="W34" s="30">
        <v>13</v>
      </c>
      <c r="X34" s="6" t="s">
        <v>258</v>
      </c>
      <c r="Y34" s="30" t="str">
        <f t="shared" si="5"/>
        <v>하선동</v>
      </c>
      <c r="Z34" s="5" t="s">
        <v>271</v>
      </c>
      <c r="AA34" s="13"/>
    </row>
    <row r="35" spans="1:27" s="14" customFormat="1" ht="19.149999999999999" customHeight="1" x14ac:dyDescent="0.3">
      <c r="A35" s="5">
        <v>31</v>
      </c>
      <c r="B35" s="6" t="str">
        <f t="shared" si="3"/>
        <v>5</v>
      </c>
      <c r="C35" s="6" t="str">
        <f t="shared" si="4"/>
        <v>16</v>
      </c>
      <c r="D35" s="7" t="s">
        <v>282</v>
      </c>
      <c r="E35" s="7" t="s">
        <v>76</v>
      </c>
      <c r="F35" s="7" t="s">
        <v>62</v>
      </c>
      <c r="G35" s="5" t="s">
        <v>224</v>
      </c>
      <c r="H35" s="5" t="s">
        <v>9</v>
      </c>
      <c r="I35" s="31">
        <f t="shared" si="0"/>
        <v>1802</v>
      </c>
      <c r="J35" s="32">
        <v>1800</v>
      </c>
      <c r="K35" s="31">
        <f t="shared" si="6"/>
        <v>2</v>
      </c>
      <c r="L35" s="33">
        <f t="shared" si="2"/>
        <v>1.1098779134295228E-3</v>
      </c>
      <c r="M35" s="34">
        <v>2</v>
      </c>
      <c r="N35" s="34"/>
      <c r="O35" s="34"/>
      <c r="P35" s="34"/>
      <c r="Q35" s="34"/>
      <c r="R35" s="34"/>
      <c r="S35" s="34"/>
      <c r="T35" s="34"/>
      <c r="U35" s="34"/>
      <c r="V35" s="30">
        <v>20200516</v>
      </c>
      <c r="W35" s="30">
        <v>6</v>
      </c>
      <c r="X35" s="6" t="s">
        <v>258</v>
      </c>
      <c r="Y35" s="30" t="str">
        <f t="shared" si="5"/>
        <v>하선동</v>
      </c>
      <c r="Z35" s="5" t="s">
        <v>271</v>
      </c>
      <c r="AA35" s="13"/>
    </row>
    <row r="36" spans="1:27" s="14" customFormat="1" ht="19.149999999999999" customHeight="1" x14ac:dyDescent="0.3">
      <c r="A36" s="5">
        <v>32</v>
      </c>
      <c r="B36" s="6" t="str">
        <f t="shared" si="3"/>
        <v>5</v>
      </c>
      <c r="C36" s="6" t="str">
        <f t="shared" si="4"/>
        <v>16</v>
      </c>
      <c r="D36" s="7" t="s">
        <v>283</v>
      </c>
      <c r="E36" s="16" t="s">
        <v>298</v>
      </c>
      <c r="F36" s="5" t="s">
        <v>299</v>
      </c>
      <c r="G36" s="5" t="s">
        <v>253</v>
      </c>
      <c r="H36" s="5" t="s">
        <v>9</v>
      </c>
      <c r="I36" s="31">
        <f t="shared" si="0"/>
        <v>4500</v>
      </c>
      <c r="J36" s="32">
        <v>4500</v>
      </c>
      <c r="K36" s="31">
        <f t="shared" si="6"/>
        <v>0</v>
      </c>
      <c r="L36" s="33">
        <f t="shared" si="2"/>
        <v>0</v>
      </c>
      <c r="M36" s="34"/>
      <c r="N36" s="34"/>
      <c r="O36" s="34"/>
      <c r="P36" s="34"/>
      <c r="Q36" s="34"/>
      <c r="R36" s="34"/>
      <c r="S36" s="34"/>
      <c r="T36" s="34"/>
      <c r="U36" s="34"/>
      <c r="V36" s="30">
        <v>20200516</v>
      </c>
      <c r="W36" s="30">
        <v>5</v>
      </c>
      <c r="X36" s="6" t="s">
        <v>258</v>
      </c>
      <c r="Y36" s="30" t="str">
        <f t="shared" si="5"/>
        <v>하선동</v>
      </c>
      <c r="Z36" s="5" t="s">
        <v>271</v>
      </c>
      <c r="AA36" s="13"/>
    </row>
    <row r="37" spans="1:27" s="14" customFormat="1" ht="19.149999999999999" customHeight="1" x14ac:dyDescent="0.3">
      <c r="A37" s="5">
        <v>33</v>
      </c>
      <c r="B37" s="6" t="str">
        <f t="shared" si="3"/>
        <v>5</v>
      </c>
      <c r="C37" s="6" t="str">
        <f t="shared" si="4"/>
        <v>16</v>
      </c>
      <c r="D37" s="7" t="s">
        <v>282</v>
      </c>
      <c r="E37" s="7" t="s">
        <v>45</v>
      </c>
      <c r="F37" s="5" t="s">
        <v>300</v>
      </c>
      <c r="G37" s="5" t="s">
        <v>28</v>
      </c>
      <c r="H37" s="5" t="s">
        <v>9</v>
      </c>
      <c r="I37" s="31">
        <f t="shared" si="0"/>
        <v>2104</v>
      </c>
      <c r="J37" s="32">
        <v>2100</v>
      </c>
      <c r="K37" s="31">
        <f t="shared" si="6"/>
        <v>4</v>
      </c>
      <c r="L37" s="33">
        <f t="shared" si="2"/>
        <v>1.9011406844106464E-3</v>
      </c>
      <c r="M37" s="34"/>
      <c r="N37" s="34"/>
      <c r="O37" s="34"/>
      <c r="P37" s="34"/>
      <c r="Q37" s="34">
        <v>4</v>
      </c>
      <c r="R37" s="34"/>
      <c r="S37" s="34"/>
      <c r="T37" s="34"/>
      <c r="U37" s="34"/>
      <c r="V37" s="30">
        <v>20200516</v>
      </c>
      <c r="W37" s="30">
        <v>3</v>
      </c>
      <c r="X37" s="6" t="s">
        <v>258</v>
      </c>
      <c r="Y37" s="30" t="str">
        <f t="shared" si="5"/>
        <v>하선동</v>
      </c>
      <c r="Z37" s="5" t="s">
        <v>271</v>
      </c>
      <c r="AA37" s="13"/>
    </row>
    <row r="38" spans="1:27" s="14" customFormat="1" ht="19.149999999999999" customHeight="1" x14ac:dyDescent="0.3">
      <c r="A38" s="12">
        <v>34</v>
      </c>
      <c r="B38" s="6" t="str">
        <f t="shared" si="3"/>
        <v>5</v>
      </c>
      <c r="C38" s="6" t="str">
        <f t="shared" si="4"/>
        <v>16</v>
      </c>
      <c r="D38" s="7"/>
      <c r="E38" s="7"/>
      <c r="F38" s="7"/>
      <c r="G38" s="5"/>
      <c r="H38" s="5"/>
      <c r="I38" s="31">
        <f t="shared" si="0"/>
        <v>0</v>
      </c>
      <c r="J38" s="32"/>
      <c r="K38" s="31">
        <f t="shared" si="6"/>
        <v>0</v>
      </c>
      <c r="L38" s="33" t="e">
        <f t="shared" si="2"/>
        <v>#DIV/0!</v>
      </c>
      <c r="M38" s="34"/>
      <c r="N38" s="34"/>
      <c r="O38" s="34"/>
      <c r="P38" s="34"/>
      <c r="Q38" s="34"/>
      <c r="R38" s="34"/>
      <c r="S38" s="34"/>
      <c r="T38" s="34"/>
      <c r="U38" s="34"/>
      <c r="V38" s="30"/>
      <c r="W38" s="30"/>
      <c r="X38" s="6"/>
      <c r="Y38" s="30" t="str">
        <f t="shared" si="5"/>
        <v/>
      </c>
      <c r="Z38" s="5"/>
      <c r="AA38" s="13"/>
    </row>
    <row r="39" spans="1:27" s="14" customFormat="1" ht="19.149999999999999" customHeight="1" x14ac:dyDescent="0.3">
      <c r="A39" s="5">
        <v>35</v>
      </c>
      <c r="B39" s="6" t="str">
        <f t="shared" si="3"/>
        <v>5</v>
      </c>
      <c r="C39" s="6" t="str">
        <f t="shared" si="4"/>
        <v>16</v>
      </c>
      <c r="D39" s="7"/>
      <c r="E39" s="5"/>
      <c r="F39" s="5"/>
      <c r="G39" s="5"/>
      <c r="H39" s="5"/>
      <c r="I39" s="31">
        <f t="shared" si="0"/>
        <v>0</v>
      </c>
      <c r="J39" s="32"/>
      <c r="K39" s="31">
        <f t="shared" si="6"/>
        <v>0</v>
      </c>
      <c r="L39" s="33" t="e">
        <f t="shared" si="2"/>
        <v>#DIV/0!</v>
      </c>
      <c r="M39" s="34"/>
      <c r="N39" s="34"/>
      <c r="O39" s="34"/>
      <c r="P39" s="34"/>
      <c r="Q39" s="34"/>
      <c r="R39" s="34"/>
      <c r="S39" s="34"/>
      <c r="T39" s="34"/>
      <c r="U39" s="34"/>
      <c r="V39" s="30"/>
      <c r="W39" s="30"/>
      <c r="X39" s="6"/>
      <c r="Y39" s="30" t="str">
        <f t="shared" si="5"/>
        <v/>
      </c>
      <c r="Z39" s="5"/>
      <c r="AA39" s="13"/>
    </row>
    <row r="40" spans="1:27" s="14" customFormat="1" ht="19.149999999999999" customHeight="1" x14ac:dyDescent="0.3">
      <c r="A40" s="5">
        <v>36</v>
      </c>
      <c r="B40" s="6" t="str">
        <f t="shared" si="3"/>
        <v>5</v>
      </c>
      <c r="C40" s="6" t="str">
        <f t="shared" si="4"/>
        <v>16</v>
      </c>
      <c r="D40" s="7"/>
      <c r="E40" s="5"/>
      <c r="F40" s="5"/>
      <c r="G40" s="5"/>
      <c r="H40" s="5"/>
      <c r="I40" s="31">
        <f t="shared" si="0"/>
        <v>0</v>
      </c>
      <c r="J40" s="32"/>
      <c r="K40" s="31">
        <f t="shared" si="6"/>
        <v>0</v>
      </c>
      <c r="L40" s="33" t="e">
        <f t="shared" si="2"/>
        <v>#DIV/0!</v>
      </c>
      <c r="M40" s="34"/>
      <c r="N40" s="34"/>
      <c r="O40" s="34"/>
      <c r="P40" s="34"/>
      <c r="Q40" s="34"/>
      <c r="R40" s="34"/>
      <c r="S40" s="34"/>
      <c r="T40" s="34"/>
      <c r="U40" s="34"/>
      <c r="V40" s="30"/>
      <c r="W40" s="30"/>
      <c r="X40" s="6"/>
      <c r="Y40" s="30" t="str">
        <f t="shared" si="5"/>
        <v/>
      </c>
      <c r="Z40" s="5"/>
      <c r="AA40" s="13"/>
    </row>
    <row r="41" spans="1:27" s="14" customFormat="1" ht="19.149999999999999" customHeight="1" x14ac:dyDescent="0.3">
      <c r="A41" s="5">
        <v>37</v>
      </c>
      <c r="B41" s="6" t="str">
        <f t="shared" si="3"/>
        <v>5</v>
      </c>
      <c r="C41" s="6" t="str">
        <f t="shared" si="4"/>
        <v>16</v>
      </c>
      <c r="D41" s="7"/>
      <c r="E41" s="7"/>
      <c r="F41" s="7"/>
      <c r="G41" s="5"/>
      <c r="H41" s="5"/>
      <c r="I41" s="31">
        <f t="shared" si="0"/>
        <v>0</v>
      </c>
      <c r="J41" s="32"/>
      <c r="K41" s="31">
        <f t="shared" si="6"/>
        <v>0</v>
      </c>
      <c r="L41" s="33" t="e">
        <f t="shared" si="2"/>
        <v>#DIV/0!</v>
      </c>
      <c r="M41" s="34"/>
      <c r="N41" s="34"/>
      <c r="O41" s="34"/>
      <c r="P41" s="34"/>
      <c r="Q41" s="34"/>
      <c r="R41" s="34"/>
      <c r="S41" s="34"/>
      <c r="T41" s="34"/>
      <c r="U41" s="34"/>
      <c r="V41" s="30"/>
      <c r="W41" s="30"/>
      <c r="X41" s="6"/>
      <c r="Y41" s="30" t="str">
        <f t="shared" si="5"/>
        <v/>
      </c>
      <c r="Z41" s="5"/>
      <c r="AA41" s="13"/>
    </row>
    <row r="42" spans="1:27" s="14" customFormat="1" ht="19.149999999999999" customHeight="1" x14ac:dyDescent="0.3">
      <c r="A42" s="12">
        <v>38</v>
      </c>
      <c r="B42" s="6" t="str">
        <f t="shared" si="3"/>
        <v>5</v>
      </c>
      <c r="C42" s="6" t="str">
        <f t="shared" si="4"/>
        <v>16</v>
      </c>
      <c r="D42" s="7"/>
      <c r="E42" s="7"/>
      <c r="F42" s="7"/>
      <c r="G42" s="5"/>
      <c r="H42" s="5"/>
      <c r="I42" s="31">
        <f t="shared" si="0"/>
        <v>0</v>
      </c>
      <c r="J42" s="32"/>
      <c r="K42" s="31">
        <f t="shared" si="6"/>
        <v>0</v>
      </c>
      <c r="L42" s="33" t="e">
        <f t="shared" si="2"/>
        <v>#DIV/0!</v>
      </c>
      <c r="M42" s="34"/>
      <c r="N42" s="34"/>
      <c r="O42" s="34"/>
      <c r="P42" s="34"/>
      <c r="Q42" s="34"/>
      <c r="R42" s="34"/>
      <c r="S42" s="34"/>
      <c r="T42" s="34"/>
      <c r="U42" s="34"/>
      <c r="V42" s="30"/>
      <c r="W42" s="30"/>
      <c r="X42" s="6"/>
      <c r="Y42" s="30" t="str">
        <f t="shared" si="5"/>
        <v/>
      </c>
      <c r="Z42" s="5"/>
      <c r="AA42" s="13"/>
    </row>
    <row r="43" spans="1:27" s="14" customFormat="1" ht="19.149999999999999" customHeight="1" x14ac:dyDescent="0.3">
      <c r="A43" s="5">
        <v>39</v>
      </c>
      <c r="B43" s="6" t="str">
        <f t="shared" si="3"/>
        <v>5</v>
      </c>
      <c r="C43" s="6" t="str">
        <f t="shared" si="4"/>
        <v>16</v>
      </c>
      <c r="D43" s="7"/>
      <c r="E43" s="7"/>
      <c r="F43" s="7"/>
      <c r="G43" s="5"/>
      <c r="H43" s="5"/>
      <c r="I43" s="31">
        <f t="shared" si="0"/>
        <v>0</v>
      </c>
      <c r="J43" s="32"/>
      <c r="K43" s="31">
        <f t="shared" si="6"/>
        <v>0</v>
      </c>
      <c r="L43" s="33" t="e">
        <f t="shared" si="2"/>
        <v>#DIV/0!</v>
      </c>
      <c r="M43" s="34"/>
      <c r="N43" s="34"/>
      <c r="O43" s="34"/>
      <c r="P43" s="34"/>
      <c r="Q43" s="34"/>
      <c r="R43" s="34"/>
      <c r="S43" s="34"/>
      <c r="T43" s="34"/>
      <c r="U43" s="34"/>
      <c r="V43" s="30"/>
      <c r="W43" s="30"/>
      <c r="X43" s="6"/>
      <c r="Y43" s="30" t="str">
        <f t="shared" si="5"/>
        <v/>
      </c>
      <c r="Z43" s="5"/>
      <c r="AA43" s="13"/>
    </row>
    <row r="44" spans="1:27" s="14" customFormat="1" ht="19.149999999999999" customHeight="1" x14ac:dyDescent="0.3">
      <c r="A44" s="5">
        <v>40</v>
      </c>
      <c r="B44" s="6" t="str">
        <f t="shared" si="3"/>
        <v>5</v>
      </c>
      <c r="C44" s="6" t="str">
        <f t="shared" si="4"/>
        <v>16</v>
      </c>
      <c r="D44" s="7"/>
      <c r="E44" s="5"/>
      <c r="F44" s="7"/>
      <c r="G44" s="5"/>
      <c r="H44" s="5"/>
      <c r="I44" s="31">
        <f t="shared" si="0"/>
        <v>0</v>
      </c>
      <c r="J44" s="32"/>
      <c r="K44" s="31">
        <f t="shared" si="6"/>
        <v>0</v>
      </c>
      <c r="L44" s="33" t="e">
        <f t="shared" si="2"/>
        <v>#DIV/0!</v>
      </c>
      <c r="M44" s="34"/>
      <c r="N44" s="34"/>
      <c r="O44" s="34"/>
      <c r="P44" s="34"/>
      <c r="Q44" s="34"/>
      <c r="R44" s="34"/>
      <c r="S44" s="34"/>
      <c r="T44" s="34"/>
      <c r="U44" s="34"/>
      <c r="V44" s="30"/>
      <c r="W44" s="30"/>
      <c r="X44" s="6"/>
      <c r="Y44" s="30" t="str">
        <f>IF($X44="A","하선동",IF($X44="B","이형준",""))</f>
        <v/>
      </c>
      <c r="Z44" s="5"/>
      <c r="AA44" s="13"/>
    </row>
    <row r="45" spans="1:27" s="14" customFormat="1" ht="19.149999999999999" customHeight="1" x14ac:dyDescent="0.3">
      <c r="A45" s="5">
        <v>41</v>
      </c>
      <c r="B45" s="6" t="str">
        <f t="shared" si="3"/>
        <v>5</v>
      </c>
      <c r="C45" s="6" t="str">
        <f t="shared" si="4"/>
        <v>16</v>
      </c>
      <c r="D45" s="7"/>
      <c r="E45" s="7"/>
      <c r="F45" s="7"/>
      <c r="G45" s="5"/>
      <c r="H45" s="5"/>
      <c r="I45" s="31">
        <f t="shared" si="0"/>
        <v>0</v>
      </c>
      <c r="J45" s="32"/>
      <c r="K45" s="31">
        <f t="shared" si="6"/>
        <v>0</v>
      </c>
      <c r="L45" s="33" t="e">
        <f t="shared" si="2"/>
        <v>#DIV/0!</v>
      </c>
      <c r="M45" s="34"/>
      <c r="N45" s="34"/>
      <c r="O45" s="34"/>
      <c r="P45" s="34"/>
      <c r="Q45" s="34"/>
      <c r="R45" s="34"/>
      <c r="S45" s="34"/>
      <c r="T45" s="36"/>
      <c r="U45" s="34"/>
      <c r="V45" s="30"/>
      <c r="W45" s="30"/>
      <c r="X45" s="6"/>
      <c r="Y45" s="30" t="str">
        <f t="shared" si="5"/>
        <v/>
      </c>
      <c r="Z45" s="5"/>
      <c r="AA45" s="13"/>
    </row>
    <row r="46" spans="1:27" s="14" customFormat="1" ht="19.149999999999999" customHeight="1" x14ac:dyDescent="0.3">
      <c r="A46" s="12">
        <v>42</v>
      </c>
      <c r="B46" s="6" t="str">
        <f t="shared" si="3"/>
        <v>5</v>
      </c>
      <c r="C46" s="6" t="str">
        <f t="shared" si="4"/>
        <v>16</v>
      </c>
      <c r="D46" s="7"/>
      <c r="E46" s="5"/>
      <c r="F46" s="7"/>
      <c r="G46" s="5"/>
      <c r="H46" s="5"/>
      <c r="I46" s="31">
        <f t="shared" si="0"/>
        <v>0</v>
      </c>
      <c r="J46" s="32"/>
      <c r="K46" s="31">
        <f t="shared" si="6"/>
        <v>0</v>
      </c>
      <c r="L46" s="33" t="e">
        <f t="shared" si="2"/>
        <v>#DIV/0!</v>
      </c>
      <c r="M46" s="34"/>
      <c r="N46" s="34"/>
      <c r="O46" s="34"/>
      <c r="P46" s="34"/>
      <c r="Q46" s="34"/>
      <c r="R46" s="34"/>
      <c r="S46" s="34"/>
      <c r="T46" s="36"/>
      <c r="U46" s="34"/>
      <c r="V46" s="30"/>
      <c r="W46" s="30"/>
      <c r="X46" s="6"/>
      <c r="Y46" s="30" t="str">
        <f t="shared" si="5"/>
        <v/>
      </c>
      <c r="Z46" s="5"/>
      <c r="AA46" s="13"/>
    </row>
    <row r="47" spans="1:27" s="14" customFormat="1" ht="19.149999999999999" customHeight="1" x14ac:dyDescent="0.3">
      <c r="A47" s="5">
        <v>43</v>
      </c>
      <c r="B47" s="6" t="str">
        <f t="shared" si="3"/>
        <v>5</v>
      </c>
      <c r="C47" s="6" t="str">
        <f t="shared" si="4"/>
        <v>16</v>
      </c>
      <c r="D47" s="7"/>
      <c r="E47" s="5"/>
      <c r="F47" s="5"/>
      <c r="G47" s="5"/>
      <c r="H47" s="5"/>
      <c r="I47" s="31">
        <f t="shared" si="0"/>
        <v>0</v>
      </c>
      <c r="J47" s="32"/>
      <c r="K47" s="31">
        <f t="shared" si="6"/>
        <v>0</v>
      </c>
      <c r="L47" s="33" t="e">
        <f t="shared" si="2"/>
        <v>#DIV/0!</v>
      </c>
      <c r="M47" s="34"/>
      <c r="N47" s="34"/>
      <c r="O47" s="34"/>
      <c r="P47" s="34"/>
      <c r="Q47" s="34"/>
      <c r="R47" s="34"/>
      <c r="S47" s="34"/>
      <c r="T47" s="36"/>
      <c r="U47" s="34"/>
      <c r="V47" s="30"/>
      <c r="W47" s="30"/>
      <c r="X47" s="6"/>
      <c r="Y47" s="30" t="str">
        <f t="shared" si="5"/>
        <v/>
      </c>
      <c r="Z47" s="5"/>
      <c r="AA47" s="13"/>
    </row>
    <row r="48" spans="1:27" s="14" customFormat="1" ht="19.149999999999999" customHeight="1" x14ac:dyDescent="0.3">
      <c r="A48" s="5">
        <v>44</v>
      </c>
      <c r="B48" s="6" t="str">
        <f t="shared" si="3"/>
        <v>5</v>
      </c>
      <c r="C48" s="6" t="str">
        <f t="shared" si="4"/>
        <v>16</v>
      </c>
      <c r="D48" s="7"/>
      <c r="E48" s="5"/>
      <c r="F48" s="5"/>
      <c r="G48" s="5"/>
      <c r="H48" s="5"/>
      <c r="I48" s="31">
        <f t="shared" si="0"/>
        <v>0</v>
      </c>
      <c r="J48" s="32"/>
      <c r="K48" s="31">
        <f t="shared" si="6"/>
        <v>0</v>
      </c>
      <c r="L48" s="33" t="e">
        <f t="shared" si="2"/>
        <v>#DIV/0!</v>
      </c>
      <c r="M48" s="34"/>
      <c r="N48" s="34"/>
      <c r="O48" s="34"/>
      <c r="P48" s="34"/>
      <c r="Q48" s="34"/>
      <c r="R48" s="34"/>
      <c r="S48" s="34"/>
      <c r="T48" s="34"/>
      <c r="U48" s="34"/>
      <c r="V48" s="30"/>
      <c r="W48" s="30"/>
      <c r="X48" s="6"/>
      <c r="Y48" s="30" t="str">
        <f t="shared" si="5"/>
        <v/>
      </c>
      <c r="Z48" s="5"/>
      <c r="AA48" s="13"/>
    </row>
    <row r="49" spans="1:27" s="14" customFormat="1" ht="19.149999999999999" customHeight="1" x14ac:dyDescent="0.3">
      <c r="A49" s="5">
        <v>45</v>
      </c>
      <c r="B49" s="6" t="str">
        <f t="shared" si="3"/>
        <v>5</v>
      </c>
      <c r="C49" s="6" t="str">
        <f t="shared" si="4"/>
        <v>16</v>
      </c>
      <c r="D49" s="7"/>
      <c r="E49" s="5"/>
      <c r="F49" s="7"/>
      <c r="G49" s="5"/>
      <c r="H49" s="5"/>
      <c r="I49" s="31">
        <f t="shared" si="0"/>
        <v>0</v>
      </c>
      <c r="J49" s="32"/>
      <c r="K49" s="31">
        <f t="shared" si="6"/>
        <v>0</v>
      </c>
      <c r="L49" s="33" t="e">
        <f t="shared" si="2"/>
        <v>#DIV/0!</v>
      </c>
      <c r="M49" s="34"/>
      <c r="N49" s="34"/>
      <c r="O49" s="34"/>
      <c r="P49" s="34"/>
      <c r="Q49" s="34"/>
      <c r="R49" s="34"/>
      <c r="S49" s="34"/>
      <c r="T49" s="34"/>
      <c r="U49" s="34"/>
      <c r="V49" s="30"/>
      <c r="W49" s="30"/>
      <c r="X49" s="6"/>
      <c r="Y49" s="30" t="str">
        <f>IF($X49="A","하선동",IF($X49="B","이형준",""))</f>
        <v/>
      </c>
      <c r="Z49" s="5"/>
      <c r="AA49" s="13"/>
    </row>
    <row r="50" spans="1:27" s="14" customFormat="1" ht="19.149999999999999" customHeight="1" x14ac:dyDescent="0.3">
      <c r="A50" s="5">
        <v>46</v>
      </c>
      <c r="B50" s="6" t="str">
        <f t="shared" si="3"/>
        <v>5</v>
      </c>
      <c r="C50" s="6" t="str">
        <f t="shared" si="4"/>
        <v>16</v>
      </c>
      <c r="D50" s="7"/>
      <c r="E50" s="5"/>
      <c r="F50" s="5"/>
      <c r="G50" s="5"/>
      <c r="H50" s="5"/>
      <c r="I50" s="31">
        <f t="shared" si="0"/>
        <v>0</v>
      </c>
      <c r="J50" s="32"/>
      <c r="K50" s="31">
        <f t="shared" si="6"/>
        <v>0</v>
      </c>
      <c r="L50" s="33" t="e">
        <f t="shared" si="2"/>
        <v>#DIV/0!</v>
      </c>
      <c r="M50" s="34"/>
      <c r="N50" s="34"/>
      <c r="O50" s="34"/>
      <c r="P50" s="34"/>
      <c r="Q50" s="34"/>
      <c r="R50" s="34"/>
      <c r="S50" s="34"/>
      <c r="T50" s="34"/>
      <c r="U50" s="34"/>
      <c r="V50" s="30"/>
      <c r="W50" s="30"/>
      <c r="X50" s="6"/>
      <c r="Y50" s="30" t="str">
        <f t="shared" si="5"/>
        <v/>
      </c>
      <c r="Z50" s="5"/>
      <c r="AA50" s="13"/>
    </row>
    <row r="51" spans="1:27" s="14" customFormat="1" ht="19.149999999999999" customHeight="1" x14ac:dyDescent="0.3">
      <c r="A51" s="5">
        <v>47</v>
      </c>
      <c r="B51" s="6" t="str">
        <f t="shared" si="3"/>
        <v>5</v>
      </c>
      <c r="C51" s="6" t="str">
        <f t="shared" si="4"/>
        <v>16</v>
      </c>
      <c r="D51" s="7"/>
      <c r="E51" s="5"/>
      <c r="F51" s="5"/>
      <c r="G51" s="5"/>
      <c r="H51" s="5"/>
      <c r="I51" s="31">
        <f t="shared" si="0"/>
        <v>0</v>
      </c>
      <c r="J51" s="32"/>
      <c r="K51" s="31">
        <f t="shared" si="6"/>
        <v>0</v>
      </c>
      <c r="L51" s="33" t="e">
        <f t="shared" si="2"/>
        <v>#DIV/0!</v>
      </c>
      <c r="M51" s="34"/>
      <c r="N51" s="34"/>
      <c r="O51" s="34"/>
      <c r="P51" s="34"/>
      <c r="Q51" s="34"/>
      <c r="R51" s="34"/>
      <c r="S51" s="34"/>
      <c r="T51" s="34"/>
      <c r="U51" s="34"/>
      <c r="V51" s="30"/>
      <c r="W51" s="30"/>
      <c r="X51" s="6"/>
      <c r="Y51" s="30" t="str">
        <f t="shared" si="5"/>
        <v/>
      </c>
      <c r="Z51" s="5"/>
      <c r="AA51" s="13"/>
    </row>
    <row r="52" spans="1:27" s="14" customFormat="1" ht="19.149999999999999" customHeight="1" x14ac:dyDescent="0.3">
      <c r="A52" s="5">
        <v>48</v>
      </c>
      <c r="B52" s="6" t="str">
        <f t="shared" si="3"/>
        <v>5</v>
      </c>
      <c r="C52" s="6" t="str">
        <f t="shared" si="4"/>
        <v>16</v>
      </c>
      <c r="D52" s="7"/>
      <c r="E52" s="5"/>
      <c r="F52" s="5"/>
      <c r="G52" s="5"/>
      <c r="H52" s="5"/>
      <c r="I52" s="31">
        <f t="shared" si="0"/>
        <v>0</v>
      </c>
      <c r="J52" s="32"/>
      <c r="K52" s="31">
        <f t="shared" si="6"/>
        <v>0</v>
      </c>
      <c r="L52" s="33" t="e">
        <f t="shared" si="2"/>
        <v>#DIV/0!</v>
      </c>
      <c r="M52" s="34"/>
      <c r="N52" s="34"/>
      <c r="O52" s="34"/>
      <c r="P52" s="34"/>
      <c r="Q52" s="34"/>
      <c r="R52" s="34"/>
      <c r="S52" s="34"/>
      <c r="T52" s="34"/>
      <c r="U52" s="34"/>
      <c r="V52" s="30"/>
      <c r="W52" s="30"/>
      <c r="X52" s="6"/>
      <c r="Y52" s="30" t="str">
        <f t="shared" si="5"/>
        <v/>
      </c>
      <c r="Z52" s="5"/>
      <c r="AA52" s="13"/>
    </row>
    <row r="53" spans="1:27" s="14" customFormat="1" ht="19.149999999999999" customHeight="1" x14ac:dyDescent="0.3">
      <c r="A53" s="5">
        <v>49</v>
      </c>
      <c r="B53" s="6" t="str">
        <f t="shared" si="3"/>
        <v>5</v>
      </c>
      <c r="C53" s="6" t="str">
        <f t="shared" si="4"/>
        <v>16</v>
      </c>
      <c r="D53" s="7"/>
      <c r="E53" s="5"/>
      <c r="F53" s="5"/>
      <c r="G53" s="5"/>
      <c r="H53" s="5"/>
      <c r="I53" s="31">
        <f t="shared" si="0"/>
        <v>0</v>
      </c>
      <c r="J53" s="32"/>
      <c r="K53" s="31">
        <f t="shared" si="6"/>
        <v>0</v>
      </c>
      <c r="L53" s="33" t="e">
        <f t="shared" si="2"/>
        <v>#DIV/0!</v>
      </c>
      <c r="M53" s="34"/>
      <c r="N53" s="34"/>
      <c r="O53" s="34"/>
      <c r="P53" s="34"/>
      <c r="Q53" s="34"/>
      <c r="R53" s="34"/>
      <c r="S53" s="34"/>
      <c r="T53" s="34"/>
      <c r="U53" s="34"/>
      <c r="V53" s="30"/>
      <c r="W53" s="30"/>
      <c r="X53" s="6"/>
      <c r="Y53" s="30" t="str">
        <f t="shared" si="5"/>
        <v/>
      </c>
      <c r="Z53" s="5"/>
      <c r="AA53" s="13"/>
    </row>
    <row r="54" spans="1:27" s="14" customFormat="1" ht="19.149999999999999" customHeight="1" x14ac:dyDescent="0.3">
      <c r="A54" s="5">
        <v>50</v>
      </c>
      <c r="B54" s="6" t="str">
        <f t="shared" si="3"/>
        <v>5</v>
      </c>
      <c r="C54" s="6" t="str">
        <f t="shared" si="4"/>
        <v>16</v>
      </c>
      <c r="D54" s="7"/>
      <c r="E54" s="5"/>
      <c r="F54" s="5"/>
      <c r="G54" s="5"/>
      <c r="H54" s="5"/>
      <c r="I54" s="31">
        <f t="shared" si="0"/>
        <v>0</v>
      </c>
      <c r="J54" s="32"/>
      <c r="K54" s="31">
        <f t="shared" si="6"/>
        <v>0</v>
      </c>
      <c r="L54" s="33" t="e">
        <f t="shared" si="2"/>
        <v>#DIV/0!</v>
      </c>
      <c r="M54" s="34"/>
      <c r="N54" s="34"/>
      <c r="O54" s="34"/>
      <c r="P54" s="34"/>
      <c r="Q54" s="34"/>
      <c r="R54" s="34"/>
      <c r="S54" s="34"/>
      <c r="T54" s="34"/>
      <c r="U54" s="34"/>
      <c r="V54" s="30"/>
      <c r="W54" s="30"/>
      <c r="X54" s="6"/>
      <c r="Y54" s="30" t="str">
        <f t="shared" si="5"/>
        <v/>
      </c>
      <c r="Z54" s="5"/>
      <c r="AA54" s="13"/>
    </row>
    <row r="55" spans="1:27" s="22" customFormat="1" x14ac:dyDescent="0.3">
      <c r="A55" s="39"/>
      <c r="B55" s="40"/>
      <c r="C55" s="40"/>
      <c r="D55" s="40"/>
      <c r="E55" s="40"/>
      <c r="F55" s="40"/>
      <c r="G55" s="40"/>
      <c r="H55" s="40"/>
      <c r="I55" s="41">
        <f>SUM(I7:I54)</f>
        <v>80569</v>
      </c>
      <c r="J55" s="41">
        <f t="shared" ref="J55:K55" si="7">SUM(J7:J54)</f>
        <v>78344</v>
      </c>
      <c r="K55" s="41">
        <f t="shared" si="7"/>
        <v>2225</v>
      </c>
      <c r="L55" s="42"/>
      <c r="M55" s="20"/>
      <c r="N55" s="20"/>
      <c r="O55" s="20"/>
      <c r="P55" s="20"/>
      <c r="Q55" s="20"/>
      <c r="R55" s="20"/>
      <c r="S55" s="20"/>
      <c r="T55" s="20"/>
      <c r="U55" s="21"/>
      <c r="V55" s="43"/>
      <c r="W55" s="44"/>
      <c r="X55" s="44"/>
      <c r="Y55" s="44"/>
      <c r="Z55" s="44"/>
      <c r="AA55" s="44"/>
    </row>
    <row r="56" spans="1:27" s="22" customFormat="1" x14ac:dyDescent="0.3">
      <c r="A56" s="39"/>
      <c r="B56" s="40"/>
      <c r="C56" s="40"/>
      <c r="D56" s="40"/>
      <c r="E56" s="40"/>
      <c r="F56" s="40"/>
      <c r="G56" s="40"/>
      <c r="H56" s="40"/>
      <c r="I56" s="41"/>
      <c r="J56" s="41"/>
      <c r="K56" s="41"/>
      <c r="L56" s="42"/>
      <c r="M56" s="27"/>
      <c r="N56" s="27"/>
      <c r="O56" s="27"/>
      <c r="P56" s="27"/>
      <c r="Q56" s="27"/>
      <c r="R56" s="27"/>
      <c r="S56" s="27"/>
      <c r="T56" s="27"/>
      <c r="U56" s="24"/>
      <c r="V56" s="44"/>
      <c r="W56" s="44"/>
      <c r="X56" s="44"/>
      <c r="Y56" s="44"/>
      <c r="Z56" s="44"/>
      <c r="AA56" s="44"/>
    </row>
  </sheetData>
  <dataConsolidate/>
  <mergeCells count="26">
    <mergeCell ref="A1:D3"/>
    <mergeCell ref="E1:AA3"/>
    <mergeCell ref="A4:AA4"/>
    <mergeCell ref="A5:A6"/>
    <mergeCell ref="B5:B6"/>
    <mergeCell ref="C5:C6"/>
    <mergeCell ref="D5:D6"/>
    <mergeCell ref="E5:E6"/>
    <mergeCell ref="F5:F6"/>
    <mergeCell ref="G5:G6"/>
    <mergeCell ref="V5:X5"/>
    <mergeCell ref="Y5:Y6"/>
    <mergeCell ref="Z5:Z6"/>
    <mergeCell ref="AA5:AA6"/>
    <mergeCell ref="V55:AA56"/>
    <mergeCell ref="H5:H6"/>
    <mergeCell ref="I5:I6"/>
    <mergeCell ref="J5:J6"/>
    <mergeCell ref="K5:K6"/>
    <mergeCell ref="L5:L6"/>
    <mergeCell ref="M5:U5"/>
    <mergeCell ref="A55:H56"/>
    <mergeCell ref="I55:I56"/>
    <mergeCell ref="J55:J56"/>
    <mergeCell ref="K55:K56"/>
    <mergeCell ref="L55:L56"/>
  </mergeCells>
  <phoneticPr fontId="3" type="noConversion"/>
  <conditionalFormatting sqref="A7:AA54">
    <cfRule type="expression" dxfId="1" priority="23">
      <formula>$L7&gt;0.15</formula>
    </cfRule>
    <cfRule type="expression" dxfId="0" priority="24">
      <formula>AND($L7&gt;0.08,$L7&lt;0.15)</formula>
    </cfRule>
  </conditionalFormatting>
  <dataValidations count="5">
    <dataValidation allowBlank="1" showInputMessage="1" showErrorMessage="1" prompt="수식 계산_x000a_수치 입력 금지" sqref="K7:K54" xr:uid="{BD96324C-78C4-46C7-8A0E-2B4F4317118E}"/>
    <dataValidation type="whole" allowBlank="1" showInputMessage="1" showErrorMessage="1" errorTitle="입력값이 올바르지 않습니다." error="숫자만 쓰세요!" sqref="J29:J30 J25:J27 M7:U54" xr:uid="{2B2853F1-7EDD-4A29-B30A-9B2E628C5856}">
      <formula1>0</formula1>
      <formula2>20000</formula2>
    </dataValidation>
    <dataValidation type="list" allowBlank="1" showInputMessage="1" showErrorMessage="1" sqref="Z7:Z54" xr:uid="{4C8D465C-2BF9-4928-AF33-BD3C4C6434A3}">
      <formula1>"지아, 수연, 김선화, 박소연, 김춘화, 이은실, 김다연"</formula1>
    </dataValidation>
    <dataValidation type="list" allowBlank="1" showInputMessage="1" showErrorMessage="1" sqref="X7:X54" xr:uid="{CCCC00A0-58E0-42D5-87E2-E8933153A7BE}">
      <formula1>"A, B"</formula1>
    </dataValidation>
    <dataValidation type="list" allowBlank="1" showInputMessage="1" showErrorMessage="1" sqref="D7:D54" xr:uid="{E4317875-E9CF-4BA5-9D38-32DB0297F19E}">
      <formula1>"MCS, SST, HIC, AYE, NEXT, 메카텍, 테스트메카, 오킨스"</formula1>
    </dataValidation>
  </dataValidations>
  <pageMargins left="0.7" right="0.7" top="0.75" bottom="0.75" header="0.3" footer="0.3"/>
  <pageSetup paperSize="9" scale="46" orientation="landscape" r:id="rId1"/>
  <rowBreaks count="1" manualBreakCount="1">
    <brk id="37" max="26" man="1"/>
  </rowBreaks>
  <colBreaks count="2" manualBreakCount="2">
    <brk id="7" max="55" man="1"/>
    <brk id="19" max="5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6</vt:i4>
      </vt:variant>
    </vt:vector>
  </HeadingPairs>
  <TitlesOfParts>
    <vt:vector size="12" baseType="lpstr">
      <vt:lpstr>05월11일 </vt:lpstr>
      <vt:lpstr>05월12일</vt:lpstr>
      <vt:lpstr>05월13일</vt:lpstr>
      <vt:lpstr>05월14일</vt:lpstr>
      <vt:lpstr>05월15일</vt:lpstr>
      <vt:lpstr>05월16일</vt:lpstr>
      <vt:lpstr>'05월11일 '!Print_Area</vt:lpstr>
      <vt:lpstr>'05월12일'!Print_Area</vt:lpstr>
      <vt:lpstr>'05월13일'!Print_Area</vt:lpstr>
      <vt:lpstr>'05월14일'!Print_Area</vt:lpstr>
      <vt:lpstr>'05월15일'!Print_Area</vt:lpstr>
      <vt:lpstr>'05월16일'!Print_Area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이춘애</dc:creator>
  <cp:lastModifiedBy>이여진</cp:lastModifiedBy>
  <cp:lastPrinted>2020-05-02T04:38:55Z</cp:lastPrinted>
  <dcterms:created xsi:type="dcterms:W3CDTF">2019-12-02T07:46:45Z</dcterms:created>
  <dcterms:modified xsi:type="dcterms:W3CDTF">2020-05-20T03:25:52Z</dcterms:modified>
</cp:coreProperties>
</file>