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5월\"/>
    </mc:Choice>
  </mc:AlternateContent>
  <xr:revisionPtr revIDLastSave="0" documentId="13_ncr:1_{70A129FF-8422-41BF-B666-BD6A7F4B7F34}" xr6:coauthVersionLast="45" xr6:coauthVersionMax="45" xr10:uidLastSave="{00000000-0000-0000-0000-000000000000}"/>
  <bookViews>
    <workbookView xWindow="-120" yWindow="-120" windowWidth="29040" windowHeight="15840" firstSheet="1" activeTab="5" xr2:uid="{21FFE287-FE9A-4716-B369-21326942D532}"/>
  </bookViews>
  <sheets>
    <sheet name="데이터" sheetId="124" state="hidden" r:id="rId1"/>
    <sheet name="05월18일" sheetId="117" r:id="rId2"/>
    <sheet name="05월19일" sheetId="118" r:id="rId3"/>
    <sheet name="05월20일" sheetId="120" r:id="rId4"/>
    <sheet name="05월21일" sheetId="122" r:id="rId5"/>
    <sheet name="05월22일" sheetId="123" r:id="rId6"/>
  </sheets>
  <externalReferences>
    <externalReference r:id="rId7"/>
  </externalReferences>
  <definedNames>
    <definedName name="_xlnm.Print_Area" localSheetId="1">'05월18일'!$A$1:$AA$56</definedName>
    <definedName name="_xlnm.Print_Area" localSheetId="2">'05월19일'!$A$1:$AA$56</definedName>
    <definedName name="_xlnm.Print_Area" localSheetId="3">'05월20일'!$A$1:$AA$56</definedName>
    <definedName name="_xlnm.Print_Area" localSheetId="4">'05월21일'!$A$1:$AA$56</definedName>
    <definedName name="_xlnm.Print_Area" localSheetId="5">'05월22일'!$A$1:$AA$56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120" l="1"/>
  <c r="Y27" i="120"/>
  <c r="Y28" i="120"/>
  <c r="J55" i="123" l="1"/>
  <c r="Y54" i="123"/>
  <c r="K54" i="123"/>
  <c r="I54" i="123"/>
  <c r="L54" i="123" s="1"/>
  <c r="C54" i="123"/>
  <c r="B54" i="123"/>
  <c r="Y53" i="123"/>
  <c r="L53" i="123"/>
  <c r="K53" i="123"/>
  <c r="I53" i="123"/>
  <c r="C53" i="123"/>
  <c r="B53" i="123"/>
  <c r="Y52" i="123"/>
  <c r="K52" i="123"/>
  <c r="I52" i="123" s="1"/>
  <c r="L52" i="123" s="1"/>
  <c r="C52" i="123"/>
  <c r="B52" i="123"/>
  <c r="Y51" i="123"/>
  <c r="K51" i="123"/>
  <c r="I51" i="123" s="1"/>
  <c r="C51" i="123"/>
  <c r="B51" i="123"/>
  <c r="Y50" i="123"/>
  <c r="K50" i="123"/>
  <c r="I50" i="123"/>
  <c r="L50" i="123" s="1"/>
  <c r="C50" i="123"/>
  <c r="B50" i="123"/>
  <c r="Y49" i="123"/>
  <c r="K49" i="123"/>
  <c r="I49" i="123"/>
  <c r="L49" i="123" s="1"/>
  <c r="C49" i="123"/>
  <c r="B49" i="123"/>
  <c r="Y48" i="123"/>
  <c r="K48" i="123"/>
  <c r="I48" i="123" s="1"/>
  <c r="L48" i="123" s="1"/>
  <c r="C48" i="123"/>
  <c r="B48" i="123"/>
  <c r="Y47" i="123"/>
  <c r="K47" i="123"/>
  <c r="C47" i="123"/>
  <c r="B47" i="123"/>
  <c r="Y46" i="123"/>
  <c r="K46" i="123"/>
  <c r="I46" i="123" s="1"/>
  <c r="L46" i="123" s="1"/>
  <c r="C46" i="123"/>
  <c r="B46" i="123"/>
  <c r="Y45" i="123"/>
  <c r="K45" i="123"/>
  <c r="C45" i="123"/>
  <c r="B45" i="123"/>
  <c r="Y44" i="123"/>
  <c r="K44" i="123"/>
  <c r="I44" i="123" s="1"/>
  <c r="L44" i="123" s="1"/>
  <c r="C44" i="123"/>
  <c r="B44" i="123"/>
  <c r="Y43" i="123"/>
  <c r="K43" i="123"/>
  <c r="I43" i="123" s="1"/>
  <c r="C43" i="123"/>
  <c r="B43" i="123"/>
  <c r="Y42" i="123"/>
  <c r="K42" i="123"/>
  <c r="I42" i="123"/>
  <c r="L42" i="123" s="1"/>
  <c r="C42" i="123"/>
  <c r="B42" i="123"/>
  <c r="Y41" i="123"/>
  <c r="K41" i="123"/>
  <c r="I41" i="123" s="1"/>
  <c r="L41" i="123" s="1"/>
  <c r="C41" i="123"/>
  <c r="B41" i="123"/>
  <c r="Y40" i="123"/>
  <c r="K40" i="123"/>
  <c r="I40" i="123" s="1"/>
  <c r="L40" i="123" s="1"/>
  <c r="C40" i="123"/>
  <c r="B40" i="123"/>
  <c r="Y39" i="123"/>
  <c r="K39" i="123"/>
  <c r="C39" i="123"/>
  <c r="B39" i="123"/>
  <c r="Y38" i="123"/>
  <c r="K38" i="123"/>
  <c r="I38" i="123"/>
  <c r="L38" i="123" s="1"/>
  <c r="C38" i="123"/>
  <c r="B38" i="123"/>
  <c r="Y37" i="123"/>
  <c r="K37" i="123"/>
  <c r="I37" i="123"/>
  <c r="C37" i="123"/>
  <c r="B37" i="123"/>
  <c r="Y36" i="123"/>
  <c r="K36" i="123"/>
  <c r="I36" i="123" s="1"/>
  <c r="L36" i="123" s="1"/>
  <c r="C36" i="123"/>
  <c r="B36" i="123"/>
  <c r="Y35" i="123"/>
  <c r="K35" i="123"/>
  <c r="I35" i="123" s="1"/>
  <c r="C35" i="123"/>
  <c r="B35" i="123"/>
  <c r="Y34" i="123"/>
  <c r="K34" i="123"/>
  <c r="I34" i="123" s="1"/>
  <c r="L34" i="123" s="1"/>
  <c r="C34" i="123"/>
  <c r="B34" i="123"/>
  <c r="Y33" i="123"/>
  <c r="K33" i="123"/>
  <c r="I33" i="123"/>
  <c r="L33" i="123" s="1"/>
  <c r="C33" i="123"/>
  <c r="B33" i="123"/>
  <c r="Y32" i="123"/>
  <c r="K32" i="123"/>
  <c r="I32" i="123" s="1"/>
  <c r="L32" i="123" s="1"/>
  <c r="C32" i="123"/>
  <c r="B32" i="123"/>
  <c r="Y31" i="123"/>
  <c r="K31" i="123"/>
  <c r="I31" i="123"/>
  <c r="L31" i="123" s="1"/>
  <c r="C31" i="123"/>
  <c r="B31" i="123"/>
  <c r="Y30" i="123"/>
  <c r="K30" i="123"/>
  <c r="I30" i="123"/>
  <c r="L30" i="123" s="1"/>
  <c r="C30" i="123"/>
  <c r="B30" i="123"/>
  <c r="Y29" i="123"/>
  <c r="K29" i="123"/>
  <c r="I29" i="123" s="1"/>
  <c r="C29" i="123"/>
  <c r="B29" i="123"/>
  <c r="Y28" i="123"/>
  <c r="K28" i="123"/>
  <c r="I28" i="123" s="1"/>
  <c r="L28" i="123" s="1"/>
  <c r="C28" i="123"/>
  <c r="B28" i="123"/>
  <c r="Y27" i="123"/>
  <c r="K27" i="123"/>
  <c r="I27" i="123" s="1"/>
  <c r="C27" i="123"/>
  <c r="B27" i="123"/>
  <c r="Y26" i="123"/>
  <c r="K26" i="123"/>
  <c r="I26" i="123"/>
  <c r="L26" i="123" s="1"/>
  <c r="C26" i="123"/>
  <c r="B26" i="123"/>
  <c r="Y25" i="123"/>
  <c r="K25" i="123"/>
  <c r="I25" i="123"/>
  <c r="L25" i="123" s="1"/>
  <c r="C25" i="123"/>
  <c r="B25" i="123"/>
  <c r="Y24" i="123"/>
  <c r="K24" i="123"/>
  <c r="I24" i="123"/>
  <c r="L24" i="123" s="1"/>
  <c r="C24" i="123"/>
  <c r="B24" i="123"/>
  <c r="Y23" i="123"/>
  <c r="K23" i="123"/>
  <c r="I23" i="123"/>
  <c r="L23" i="123" s="1"/>
  <c r="C23" i="123"/>
  <c r="B23" i="123"/>
  <c r="Y22" i="123"/>
  <c r="K22" i="123"/>
  <c r="I22" i="123" s="1"/>
  <c r="L22" i="123" s="1"/>
  <c r="C22" i="123"/>
  <c r="B22" i="123"/>
  <c r="Y21" i="123"/>
  <c r="K21" i="123"/>
  <c r="I21" i="123" s="1"/>
  <c r="L21" i="123" s="1"/>
  <c r="C21" i="123"/>
  <c r="B21" i="123"/>
  <c r="Y20" i="123"/>
  <c r="K20" i="123"/>
  <c r="I20" i="123" s="1"/>
  <c r="L20" i="123" s="1"/>
  <c r="C20" i="123"/>
  <c r="B20" i="123"/>
  <c r="Y19" i="123"/>
  <c r="K19" i="123"/>
  <c r="I19" i="123"/>
  <c r="L19" i="123" s="1"/>
  <c r="C19" i="123"/>
  <c r="B19" i="123"/>
  <c r="Y18" i="123"/>
  <c r="K18" i="123"/>
  <c r="I18" i="123" s="1"/>
  <c r="L18" i="123" s="1"/>
  <c r="C18" i="123"/>
  <c r="B18" i="123"/>
  <c r="Y17" i="123"/>
  <c r="K17" i="123"/>
  <c r="I17" i="123" s="1"/>
  <c r="L17" i="123" s="1"/>
  <c r="C17" i="123"/>
  <c r="B17" i="123"/>
  <c r="Y16" i="123"/>
  <c r="K16" i="123"/>
  <c r="I16" i="123"/>
  <c r="L16" i="123" s="1"/>
  <c r="C16" i="123"/>
  <c r="B16" i="123"/>
  <c r="Y15" i="123"/>
  <c r="L15" i="123"/>
  <c r="K15" i="123"/>
  <c r="I15" i="123"/>
  <c r="C15" i="123"/>
  <c r="B15" i="123"/>
  <c r="Y14" i="123"/>
  <c r="K14" i="123"/>
  <c r="I14" i="123"/>
  <c r="L14" i="123" s="1"/>
  <c r="C14" i="123"/>
  <c r="B14" i="123"/>
  <c r="Y13" i="123"/>
  <c r="K13" i="123"/>
  <c r="I13" i="123"/>
  <c r="L13" i="123" s="1"/>
  <c r="C13" i="123"/>
  <c r="B13" i="123"/>
  <c r="Y12" i="123"/>
  <c r="K12" i="123"/>
  <c r="I12" i="123"/>
  <c r="L12" i="123" s="1"/>
  <c r="C12" i="123"/>
  <c r="B12" i="123"/>
  <c r="Y11" i="123"/>
  <c r="K11" i="123"/>
  <c r="I11" i="123" s="1"/>
  <c r="L11" i="123" s="1"/>
  <c r="C11" i="123"/>
  <c r="B11" i="123"/>
  <c r="Y10" i="123"/>
  <c r="K10" i="123"/>
  <c r="I10" i="123"/>
  <c r="L10" i="123" s="1"/>
  <c r="C10" i="123"/>
  <c r="B10" i="123"/>
  <c r="Y9" i="123"/>
  <c r="K9" i="123"/>
  <c r="I9" i="123"/>
  <c r="L9" i="123" s="1"/>
  <c r="C9" i="123"/>
  <c r="B9" i="123"/>
  <c r="Y8" i="123"/>
  <c r="K8" i="123"/>
  <c r="I8" i="123"/>
  <c r="L8" i="123" s="1"/>
  <c r="C8" i="123"/>
  <c r="B8" i="123"/>
  <c r="Y7" i="123"/>
  <c r="L7" i="123"/>
  <c r="K7" i="123"/>
  <c r="I7" i="123"/>
  <c r="C7" i="123"/>
  <c r="B7" i="123"/>
  <c r="C5" i="123"/>
  <c r="B5" i="123"/>
  <c r="J55" i="122"/>
  <c r="Y54" i="122"/>
  <c r="K54" i="122"/>
  <c r="C54" i="122"/>
  <c r="B54" i="122"/>
  <c r="Y53" i="122"/>
  <c r="K53" i="122"/>
  <c r="I53" i="122" s="1"/>
  <c r="C53" i="122"/>
  <c r="B53" i="122"/>
  <c r="Y52" i="122"/>
  <c r="K52" i="122"/>
  <c r="C52" i="122"/>
  <c r="B52" i="122"/>
  <c r="Y51" i="122"/>
  <c r="K51" i="122"/>
  <c r="I51" i="122" s="1"/>
  <c r="C51" i="122"/>
  <c r="B51" i="122"/>
  <c r="Y50" i="122"/>
  <c r="K50" i="122"/>
  <c r="C50" i="122"/>
  <c r="B50" i="122"/>
  <c r="Y49" i="122"/>
  <c r="K49" i="122"/>
  <c r="I49" i="122" s="1"/>
  <c r="C49" i="122"/>
  <c r="B49" i="122"/>
  <c r="Y48" i="122"/>
  <c r="K48" i="122"/>
  <c r="C48" i="122"/>
  <c r="B48" i="122"/>
  <c r="Y47" i="122"/>
  <c r="K47" i="122"/>
  <c r="I47" i="122" s="1"/>
  <c r="C47" i="122"/>
  <c r="B47" i="122"/>
  <c r="Y46" i="122"/>
  <c r="K46" i="122"/>
  <c r="C46" i="122"/>
  <c r="B46" i="122"/>
  <c r="Y45" i="122"/>
  <c r="K45" i="122"/>
  <c r="I45" i="122" s="1"/>
  <c r="C45" i="122"/>
  <c r="B45" i="122"/>
  <c r="Y44" i="122"/>
  <c r="K44" i="122"/>
  <c r="C44" i="122"/>
  <c r="B44" i="122"/>
  <c r="Y43" i="122"/>
  <c r="K43" i="122"/>
  <c r="I43" i="122" s="1"/>
  <c r="C43" i="122"/>
  <c r="B43" i="122"/>
  <c r="Y42" i="122"/>
  <c r="K42" i="122"/>
  <c r="C42" i="122"/>
  <c r="B42" i="122"/>
  <c r="Y41" i="122"/>
  <c r="K41" i="122"/>
  <c r="I41" i="122" s="1"/>
  <c r="C41" i="122"/>
  <c r="B41" i="122"/>
  <c r="Y40" i="122"/>
  <c r="K40" i="122"/>
  <c r="C40" i="122"/>
  <c r="B40" i="122"/>
  <c r="Y39" i="122"/>
  <c r="K39" i="122"/>
  <c r="I39" i="122" s="1"/>
  <c r="C39" i="122"/>
  <c r="B39" i="122"/>
  <c r="Y38" i="122"/>
  <c r="K38" i="122"/>
  <c r="C38" i="122"/>
  <c r="B38" i="122"/>
  <c r="Y37" i="122"/>
  <c r="K37" i="122"/>
  <c r="I37" i="122" s="1"/>
  <c r="C37" i="122"/>
  <c r="B37" i="122"/>
  <c r="Y36" i="122"/>
  <c r="K36" i="122"/>
  <c r="C36" i="122"/>
  <c r="B36" i="122"/>
  <c r="Y35" i="122"/>
  <c r="K35" i="122"/>
  <c r="I35" i="122" s="1"/>
  <c r="C35" i="122"/>
  <c r="B35" i="122"/>
  <c r="Y34" i="122"/>
  <c r="K34" i="122"/>
  <c r="C34" i="122"/>
  <c r="B34" i="122"/>
  <c r="Y33" i="122"/>
  <c r="K33" i="122"/>
  <c r="I33" i="122" s="1"/>
  <c r="C33" i="122"/>
  <c r="B33" i="122"/>
  <c r="Y32" i="122"/>
  <c r="K32" i="122"/>
  <c r="C32" i="122"/>
  <c r="B32" i="122"/>
  <c r="Y31" i="122"/>
  <c r="K31" i="122"/>
  <c r="I31" i="122" s="1"/>
  <c r="C31" i="122"/>
  <c r="B31" i="122"/>
  <c r="Y30" i="122"/>
  <c r="K30" i="122"/>
  <c r="C30" i="122"/>
  <c r="B30" i="122"/>
  <c r="Y29" i="122"/>
  <c r="K29" i="122"/>
  <c r="I29" i="122" s="1"/>
  <c r="C29" i="122"/>
  <c r="B29" i="122"/>
  <c r="Y28" i="122"/>
  <c r="K28" i="122"/>
  <c r="C28" i="122"/>
  <c r="B28" i="122"/>
  <c r="Y27" i="122"/>
  <c r="K27" i="122"/>
  <c r="I27" i="122" s="1"/>
  <c r="C27" i="122"/>
  <c r="B27" i="122"/>
  <c r="Y26" i="122"/>
  <c r="K26" i="122"/>
  <c r="C26" i="122"/>
  <c r="B26" i="122"/>
  <c r="Y25" i="122"/>
  <c r="K25" i="122"/>
  <c r="I25" i="122" s="1"/>
  <c r="C25" i="122"/>
  <c r="B25" i="122"/>
  <c r="Y24" i="122"/>
  <c r="K24" i="122"/>
  <c r="C24" i="122"/>
  <c r="B24" i="122"/>
  <c r="Y23" i="122"/>
  <c r="K23" i="122"/>
  <c r="I23" i="122" s="1"/>
  <c r="C23" i="122"/>
  <c r="B23" i="122"/>
  <c r="Y22" i="122"/>
  <c r="K22" i="122"/>
  <c r="C22" i="122"/>
  <c r="B22" i="122"/>
  <c r="Y21" i="122"/>
  <c r="K21" i="122"/>
  <c r="I21" i="122" s="1"/>
  <c r="C21" i="122"/>
  <c r="B21" i="122"/>
  <c r="Y20" i="122"/>
  <c r="K20" i="122"/>
  <c r="C20" i="122"/>
  <c r="B20" i="122"/>
  <c r="Y19" i="122"/>
  <c r="K19" i="122"/>
  <c r="I19" i="122" s="1"/>
  <c r="C19" i="122"/>
  <c r="B19" i="122"/>
  <c r="Y18" i="122"/>
  <c r="K18" i="122"/>
  <c r="C18" i="122"/>
  <c r="B18" i="122"/>
  <c r="Y17" i="122"/>
  <c r="K17" i="122"/>
  <c r="I17" i="122" s="1"/>
  <c r="C17" i="122"/>
  <c r="B17" i="122"/>
  <c r="Y16" i="122"/>
  <c r="K16" i="122"/>
  <c r="C16" i="122"/>
  <c r="B16" i="122"/>
  <c r="Y15" i="122"/>
  <c r="K15" i="122"/>
  <c r="I15" i="122" s="1"/>
  <c r="C15" i="122"/>
  <c r="B15" i="122"/>
  <c r="Y14" i="122"/>
  <c r="K14" i="122"/>
  <c r="C14" i="122"/>
  <c r="B14" i="122"/>
  <c r="Y13" i="122"/>
  <c r="K13" i="122"/>
  <c r="I13" i="122" s="1"/>
  <c r="C13" i="122"/>
  <c r="B13" i="122"/>
  <c r="Y12" i="122"/>
  <c r="K12" i="122"/>
  <c r="C12" i="122"/>
  <c r="B12" i="122"/>
  <c r="Y11" i="122"/>
  <c r="K11" i="122"/>
  <c r="I11" i="122" s="1"/>
  <c r="C11" i="122"/>
  <c r="B11" i="122"/>
  <c r="Y10" i="122"/>
  <c r="K10" i="122"/>
  <c r="C10" i="122"/>
  <c r="B10" i="122"/>
  <c r="Y9" i="122"/>
  <c r="K9" i="122"/>
  <c r="I9" i="122" s="1"/>
  <c r="C9" i="122"/>
  <c r="B9" i="122"/>
  <c r="Y8" i="122"/>
  <c r="K8" i="122"/>
  <c r="C8" i="122"/>
  <c r="B8" i="122"/>
  <c r="Y7" i="122"/>
  <c r="K7" i="122"/>
  <c r="C7" i="122"/>
  <c r="B7" i="122"/>
  <c r="C5" i="122"/>
  <c r="B5" i="122"/>
  <c r="L29" i="123" l="1"/>
  <c r="L27" i="123"/>
  <c r="L37" i="123"/>
  <c r="I45" i="123"/>
  <c r="L45" i="123" s="1"/>
  <c r="L35" i="123"/>
  <c r="I39" i="123"/>
  <c r="L39" i="123" s="1"/>
  <c r="L43" i="123"/>
  <c r="I47" i="123"/>
  <c r="L47" i="123" s="1"/>
  <c r="L51" i="123"/>
  <c r="K55" i="123"/>
  <c r="K55" i="122"/>
  <c r="L30" i="122"/>
  <c r="L46" i="122"/>
  <c r="L24" i="122"/>
  <c r="I8" i="122"/>
  <c r="L8" i="122" s="1"/>
  <c r="L9" i="122"/>
  <c r="I10" i="122"/>
  <c r="L10" i="122" s="1"/>
  <c r="L11" i="122"/>
  <c r="I12" i="122"/>
  <c r="L12" i="122" s="1"/>
  <c r="L13" i="122"/>
  <c r="I14" i="122"/>
  <c r="L14" i="122" s="1"/>
  <c r="L15" i="122"/>
  <c r="I16" i="122"/>
  <c r="L16" i="122" s="1"/>
  <c r="L17" i="122"/>
  <c r="I18" i="122"/>
  <c r="L18" i="122" s="1"/>
  <c r="L19" i="122"/>
  <c r="I20" i="122"/>
  <c r="L20" i="122" s="1"/>
  <c r="L21" i="122"/>
  <c r="I22" i="122"/>
  <c r="L22" i="122" s="1"/>
  <c r="L23" i="122"/>
  <c r="I24" i="122"/>
  <c r="L25" i="122"/>
  <c r="I26" i="122"/>
  <c r="L26" i="122" s="1"/>
  <c r="L27" i="122"/>
  <c r="I28" i="122"/>
  <c r="L28" i="122" s="1"/>
  <c r="L29" i="122"/>
  <c r="I30" i="122"/>
  <c r="L31" i="122"/>
  <c r="I32" i="122"/>
  <c r="L32" i="122" s="1"/>
  <c r="L33" i="122"/>
  <c r="I34" i="122"/>
  <c r="L34" i="122" s="1"/>
  <c r="L35" i="122"/>
  <c r="I36" i="122"/>
  <c r="L36" i="122" s="1"/>
  <c r="L37" i="122"/>
  <c r="I38" i="122"/>
  <c r="L38" i="122" s="1"/>
  <c r="L39" i="122"/>
  <c r="I40" i="122"/>
  <c r="L40" i="122" s="1"/>
  <c r="L41" i="122"/>
  <c r="I42" i="122"/>
  <c r="L42" i="122" s="1"/>
  <c r="L43" i="122"/>
  <c r="I44" i="122"/>
  <c r="L44" i="122" s="1"/>
  <c r="L45" i="122"/>
  <c r="I46" i="122"/>
  <c r="L47" i="122"/>
  <c r="I48" i="122"/>
  <c r="L48" i="122" s="1"/>
  <c r="L49" i="122"/>
  <c r="I50" i="122"/>
  <c r="L50" i="122" s="1"/>
  <c r="L51" i="122"/>
  <c r="I52" i="122"/>
  <c r="L52" i="122" s="1"/>
  <c r="L53" i="122"/>
  <c r="I54" i="122"/>
  <c r="L54" i="122" s="1"/>
  <c r="I7" i="122"/>
  <c r="J55" i="120"/>
  <c r="Y54" i="120"/>
  <c r="K54" i="120"/>
  <c r="C54" i="120"/>
  <c r="B54" i="120"/>
  <c r="Y53" i="120"/>
  <c r="K53" i="120"/>
  <c r="I53" i="120" s="1"/>
  <c r="C53" i="120"/>
  <c r="B53" i="120"/>
  <c r="Y52" i="120"/>
  <c r="K52" i="120"/>
  <c r="I52" i="120" s="1"/>
  <c r="C52" i="120"/>
  <c r="B52" i="120"/>
  <c r="Y51" i="120"/>
  <c r="K51" i="120"/>
  <c r="I51" i="120" s="1"/>
  <c r="C51" i="120"/>
  <c r="B51" i="120"/>
  <c r="Y50" i="120"/>
  <c r="K50" i="120"/>
  <c r="I50" i="120"/>
  <c r="C50" i="120"/>
  <c r="B50" i="120"/>
  <c r="Y49" i="120"/>
  <c r="K49" i="120"/>
  <c r="I49" i="120" s="1"/>
  <c r="C49" i="120"/>
  <c r="B49" i="120"/>
  <c r="Y48" i="120"/>
  <c r="K48" i="120"/>
  <c r="I48" i="120"/>
  <c r="C48" i="120"/>
  <c r="B48" i="120"/>
  <c r="Y47" i="120"/>
  <c r="K47" i="120"/>
  <c r="I47" i="120" s="1"/>
  <c r="C47" i="120"/>
  <c r="B47" i="120"/>
  <c r="Y46" i="120"/>
  <c r="K46" i="120"/>
  <c r="C46" i="120"/>
  <c r="B46" i="120"/>
  <c r="Y45" i="120"/>
  <c r="K45" i="120"/>
  <c r="I45" i="120" s="1"/>
  <c r="C45" i="120"/>
  <c r="B45" i="120"/>
  <c r="Y44" i="120"/>
  <c r="K44" i="120"/>
  <c r="I44" i="120" s="1"/>
  <c r="C44" i="120"/>
  <c r="B44" i="120"/>
  <c r="Y43" i="120"/>
  <c r="K43" i="120"/>
  <c r="I43" i="120" s="1"/>
  <c r="C43" i="120"/>
  <c r="B43" i="120"/>
  <c r="Y42" i="120"/>
  <c r="K42" i="120"/>
  <c r="I42" i="120"/>
  <c r="C42" i="120"/>
  <c r="B42" i="120"/>
  <c r="Y41" i="120"/>
  <c r="K41" i="120"/>
  <c r="I41" i="120" s="1"/>
  <c r="C41" i="120"/>
  <c r="B41" i="120"/>
  <c r="Y40" i="120"/>
  <c r="K40" i="120"/>
  <c r="I40" i="120"/>
  <c r="C40" i="120"/>
  <c r="B40" i="120"/>
  <c r="Y39" i="120"/>
  <c r="K39" i="120"/>
  <c r="I39" i="120" s="1"/>
  <c r="C39" i="120"/>
  <c r="B39" i="120"/>
  <c r="Y38" i="120"/>
  <c r="K38" i="120"/>
  <c r="C38" i="120"/>
  <c r="B38" i="120"/>
  <c r="Y37" i="120"/>
  <c r="K37" i="120"/>
  <c r="I37" i="120" s="1"/>
  <c r="C37" i="120"/>
  <c r="B37" i="120"/>
  <c r="Y36" i="120"/>
  <c r="K36" i="120"/>
  <c r="I36" i="120"/>
  <c r="C36" i="120"/>
  <c r="B36" i="120"/>
  <c r="Y35" i="120"/>
  <c r="K35" i="120"/>
  <c r="I35" i="120" s="1"/>
  <c r="C35" i="120"/>
  <c r="B35" i="120"/>
  <c r="Y34" i="120"/>
  <c r="K34" i="120"/>
  <c r="L34" i="120" s="1"/>
  <c r="I34" i="120"/>
  <c r="C34" i="120"/>
  <c r="B34" i="120"/>
  <c r="Y33" i="120"/>
  <c r="K33" i="120"/>
  <c r="I33" i="120" s="1"/>
  <c r="C33" i="120"/>
  <c r="B33" i="120"/>
  <c r="Y32" i="120"/>
  <c r="K32" i="120"/>
  <c r="L32" i="120" s="1"/>
  <c r="I32" i="120"/>
  <c r="C32" i="120"/>
  <c r="B32" i="120"/>
  <c r="Y31" i="120"/>
  <c r="K31" i="120"/>
  <c r="I31" i="120" s="1"/>
  <c r="C31" i="120"/>
  <c r="B31" i="120"/>
  <c r="Y30" i="120"/>
  <c r="K30" i="120"/>
  <c r="I30" i="120"/>
  <c r="C30" i="120"/>
  <c r="B30" i="120"/>
  <c r="Y29" i="120"/>
  <c r="K29" i="120"/>
  <c r="I29" i="120" s="1"/>
  <c r="C29" i="120"/>
  <c r="B29" i="120"/>
  <c r="K28" i="120"/>
  <c r="I28" i="120"/>
  <c r="C28" i="120"/>
  <c r="B28" i="120"/>
  <c r="K27" i="120"/>
  <c r="I27" i="120" s="1"/>
  <c r="C27" i="120"/>
  <c r="B27" i="120"/>
  <c r="K26" i="120"/>
  <c r="C26" i="120"/>
  <c r="B26" i="120"/>
  <c r="Y25" i="120"/>
  <c r="K25" i="120"/>
  <c r="I25" i="120" s="1"/>
  <c r="C25" i="120"/>
  <c r="B25" i="120"/>
  <c r="Y24" i="120"/>
  <c r="K24" i="120"/>
  <c r="I24" i="120"/>
  <c r="C24" i="120"/>
  <c r="B24" i="120"/>
  <c r="Y23" i="120"/>
  <c r="K23" i="120"/>
  <c r="I23" i="120" s="1"/>
  <c r="C23" i="120"/>
  <c r="B23" i="120"/>
  <c r="Y22" i="120"/>
  <c r="K22" i="120"/>
  <c r="C22" i="120"/>
  <c r="B22" i="120"/>
  <c r="Y21" i="120"/>
  <c r="K21" i="120"/>
  <c r="I21" i="120" s="1"/>
  <c r="C21" i="120"/>
  <c r="B21" i="120"/>
  <c r="Y20" i="120"/>
  <c r="K20" i="120"/>
  <c r="I20" i="120"/>
  <c r="C20" i="120"/>
  <c r="B20" i="120"/>
  <c r="Y19" i="120"/>
  <c r="K19" i="120"/>
  <c r="I19" i="120" s="1"/>
  <c r="C19" i="120"/>
  <c r="B19" i="120"/>
  <c r="Y18" i="120"/>
  <c r="K18" i="120"/>
  <c r="I18" i="120"/>
  <c r="C18" i="120"/>
  <c r="B18" i="120"/>
  <c r="Y17" i="120"/>
  <c r="K17" i="120"/>
  <c r="I17" i="120" s="1"/>
  <c r="C17" i="120"/>
  <c r="B17" i="120"/>
  <c r="Y16" i="120"/>
  <c r="K16" i="120"/>
  <c r="I16" i="120"/>
  <c r="C16" i="120"/>
  <c r="B16" i="120"/>
  <c r="Y15" i="120"/>
  <c r="K15" i="120"/>
  <c r="I15" i="120" s="1"/>
  <c r="C15" i="120"/>
  <c r="B15" i="120"/>
  <c r="Y14" i="120"/>
  <c r="K14" i="120"/>
  <c r="I14" i="120"/>
  <c r="C14" i="120"/>
  <c r="B14" i="120"/>
  <c r="Y13" i="120"/>
  <c r="K13" i="120"/>
  <c r="I13" i="120" s="1"/>
  <c r="C13" i="120"/>
  <c r="B13" i="120"/>
  <c r="Y12" i="120"/>
  <c r="K12" i="120"/>
  <c r="I12" i="120" s="1"/>
  <c r="C12" i="120"/>
  <c r="B12" i="120"/>
  <c r="Y11" i="120"/>
  <c r="K11" i="120"/>
  <c r="I11" i="120" s="1"/>
  <c r="C11" i="120"/>
  <c r="B11" i="120"/>
  <c r="Y10" i="120"/>
  <c r="K10" i="120"/>
  <c r="I10" i="120" s="1"/>
  <c r="C10" i="120"/>
  <c r="B10" i="120"/>
  <c r="Y9" i="120"/>
  <c r="K9" i="120"/>
  <c r="I9" i="120" s="1"/>
  <c r="C9" i="120"/>
  <c r="B9" i="120"/>
  <c r="Y8" i="120"/>
  <c r="K8" i="120"/>
  <c r="I8" i="120" s="1"/>
  <c r="C8" i="120"/>
  <c r="B8" i="120"/>
  <c r="Y7" i="120"/>
  <c r="K7" i="120"/>
  <c r="C7" i="120"/>
  <c r="B7" i="120"/>
  <c r="C5" i="120"/>
  <c r="B5" i="120"/>
  <c r="J55" i="118"/>
  <c r="Y54" i="118"/>
  <c r="K54" i="118"/>
  <c r="I54" i="118"/>
  <c r="L54" i="118" s="1"/>
  <c r="C54" i="118"/>
  <c r="B54" i="118"/>
  <c r="Y53" i="118"/>
  <c r="K53" i="118"/>
  <c r="I53" i="118" s="1"/>
  <c r="C53" i="118"/>
  <c r="B53" i="118"/>
  <c r="Y52" i="118"/>
  <c r="L52" i="118"/>
  <c r="K52" i="118"/>
  <c r="I52" i="118"/>
  <c r="C52" i="118"/>
  <c r="B52" i="118"/>
  <c r="Y51" i="118"/>
  <c r="K51" i="118"/>
  <c r="I51" i="118" s="1"/>
  <c r="C51" i="118"/>
  <c r="B51" i="118"/>
  <c r="Y50" i="118"/>
  <c r="K50" i="118"/>
  <c r="I50" i="118" s="1"/>
  <c r="L50" i="118" s="1"/>
  <c r="C50" i="118"/>
  <c r="B50" i="118"/>
  <c r="Y49" i="118"/>
  <c r="K49" i="118"/>
  <c r="I49" i="118" s="1"/>
  <c r="C49" i="118"/>
  <c r="B49" i="118"/>
  <c r="Y48" i="118"/>
  <c r="K48" i="118"/>
  <c r="C48" i="118"/>
  <c r="B48" i="118"/>
  <c r="Y47" i="118"/>
  <c r="K47" i="118"/>
  <c r="I47" i="118" s="1"/>
  <c r="C47" i="118"/>
  <c r="B47" i="118"/>
  <c r="Y46" i="118"/>
  <c r="K46" i="118"/>
  <c r="C46" i="118"/>
  <c r="B46" i="118"/>
  <c r="Y45" i="118"/>
  <c r="K45" i="118"/>
  <c r="I45" i="118" s="1"/>
  <c r="C45" i="118"/>
  <c r="B45" i="118"/>
  <c r="Y44" i="118"/>
  <c r="K44" i="118"/>
  <c r="C44" i="118"/>
  <c r="B44" i="118"/>
  <c r="Y43" i="118"/>
  <c r="K43" i="118"/>
  <c r="I43" i="118" s="1"/>
  <c r="C43" i="118"/>
  <c r="B43" i="118"/>
  <c r="Y42" i="118"/>
  <c r="K42" i="118"/>
  <c r="C42" i="118"/>
  <c r="B42" i="118"/>
  <c r="Y41" i="118"/>
  <c r="K41" i="118"/>
  <c r="I41" i="118" s="1"/>
  <c r="C41" i="118"/>
  <c r="B41" i="118"/>
  <c r="Y40" i="118"/>
  <c r="K40" i="118"/>
  <c r="C40" i="118"/>
  <c r="B40" i="118"/>
  <c r="Y39" i="118"/>
  <c r="K39" i="118"/>
  <c r="I39" i="118" s="1"/>
  <c r="C39" i="118"/>
  <c r="B39" i="118"/>
  <c r="Y38" i="118"/>
  <c r="K38" i="118"/>
  <c r="C38" i="118"/>
  <c r="B38" i="118"/>
  <c r="Y37" i="118"/>
  <c r="K37" i="118"/>
  <c r="I37" i="118" s="1"/>
  <c r="C37" i="118"/>
  <c r="B37" i="118"/>
  <c r="Y36" i="118"/>
  <c r="K36" i="118"/>
  <c r="C36" i="118"/>
  <c r="B36" i="118"/>
  <c r="Y35" i="118"/>
  <c r="K35" i="118"/>
  <c r="I35" i="118" s="1"/>
  <c r="C35" i="118"/>
  <c r="B35" i="118"/>
  <c r="Y34" i="118"/>
  <c r="K34" i="118"/>
  <c r="C34" i="118"/>
  <c r="B34" i="118"/>
  <c r="Y33" i="118"/>
  <c r="K33" i="118"/>
  <c r="I33" i="118" s="1"/>
  <c r="C33" i="118"/>
  <c r="B33" i="118"/>
  <c r="Y32" i="118"/>
  <c r="K32" i="118"/>
  <c r="C32" i="118"/>
  <c r="B32" i="118"/>
  <c r="Y31" i="118"/>
  <c r="K31" i="118"/>
  <c r="I31" i="118" s="1"/>
  <c r="C31" i="118"/>
  <c r="B31" i="118"/>
  <c r="Y30" i="118"/>
  <c r="K30" i="118"/>
  <c r="C30" i="118"/>
  <c r="B30" i="118"/>
  <c r="Y29" i="118"/>
  <c r="K29" i="118"/>
  <c r="I29" i="118" s="1"/>
  <c r="C29" i="118"/>
  <c r="B29" i="118"/>
  <c r="Y28" i="118"/>
  <c r="K28" i="118"/>
  <c r="C28" i="118"/>
  <c r="B28" i="118"/>
  <c r="Y27" i="118"/>
  <c r="K27" i="118"/>
  <c r="I27" i="118" s="1"/>
  <c r="C27" i="118"/>
  <c r="B27" i="118"/>
  <c r="Y26" i="118"/>
  <c r="K26" i="118"/>
  <c r="C26" i="118"/>
  <c r="B26" i="118"/>
  <c r="Y25" i="118"/>
  <c r="K25" i="118"/>
  <c r="I25" i="118" s="1"/>
  <c r="C25" i="118"/>
  <c r="B25" i="118"/>
  <c r="Y24" i="118"/>
  <c r="K24" i="118"/>
  <c r="C24" i="118"/>
  <c r="B24" i="118"/>
  <c r="Y23" i="118"/>
  <c r="K23" i="118"/>
  <c r="I23" i="118" s="1"/>
  <c r="C23" i="118"/>
  <c r="B23" i="118"/>
  <c r="Y22" i="118"/>
  <c r="K22" i="118"/>
  <c r="C22" i="118"/>
  <c r="B22" i="118"/>
  <c r="Y21" i="118"/>
  <c r="K21" i="118"/>
  <c r="I21" i="118" s="1"/>
  <c r="C21" i="118"/>
  <c r="B21" i="118"/>
  <c r="Y20" i="118"/>
  <c r="K20" i="118"/>
  <c r="C20" i="118"/>
  <c r="B20" i="118"/>
  <c r="Y19" i="118"/>
  <c r="K19" i="118"/>
  <c r="I19" i="118" s="1"/>
  <c r="C19" i="118"/>
  <c r="B19" i="118"/>
  <c r="Y18" i="118"/>
  <c r="K18" i="118"/>
  <c r="C18" i="118"/>
  <c r="B18" i="118"/>
  <c r="Y17" i="118"/>
  <c r="K17" i="118"/>
  <c r="I17" i="118" s="1"/>
  <c r="C17" i="118"/>
  <c r="B17" i="118"/>
  <c r="Y16" i="118"/>
  <c r="K16" i="118"/>
  <c r="C16" i="118"/>
  <c r="B16" i="118"/>
  <c r="Y15" i="118"/>
  <c r="K15" i="118"/>
  <c r="I15" i="118" s="1"/>
  <c r="C15" i="118"/>
  <c r="B15" i="118"/>
  <c r="Y14" i="118"/>
  <c r="K14" i="118"/>
  <c r="C14" i="118"/>
  <c r="B14" i="118"/>
  <c r="Y13" i="118"/>
  <c r="K13" i="118"/>
  <c r="I13" i="118" s="1"/>
  <c r="C13" i="118"/>
  <c r="B13" i="118"/>
  <c r="Y12" i="118"/>
  <c r="K12" i="118"/>
  <c r="C12" i="118"/>
  <c r="B12" i="118"/>
  <c r="Y11" i="118"/>
  <c r="K11" i="118"/>
  <c r="I11" i="118" s="1"/>
  <c r="C11" i="118"/>
  <c r="B11" i="118"/>
  <c r="Y10" i="118"/>
  <c r="K10" i="118"/>
  <c r="C10" i="118"/>
  <c r="B10" i="118"/>
  <c r="Y9" i="118"/>
  <c r="K9" i="118"/>
  <c r="I9" i="118" s="1"/>
  <c r="C9" i="118"/>
  <c r="B9" i="118"/>
  <c r="Y8" i="118"/>
  <c r="K8" i="118"/>
  <c r="C8" i="118"/>
  <c r="B8" i="118"/>
  <c r="Y7" i="118"/>
  <c r="K7" i="118"/>
  <c r="C7" i="118"/>
  <c r="B7" i="118"/>
  <c r="C5" i="118"/>
  <c r="B5" i="118"/>
  <c r="I55" i="123" l="1"/>
  <c r="L38" i="120"/>
  <c r="L40" i="120"/>
  <c r="L48" i="120"/>
  <c r="L42" i="120"/>
  <c r="L50" i="120"/>
  <c r="L54" i="120"/>
  <c r="L36" i="120"/>
  <c r="I38" i="120"/>
  <c r="L44" i="120"/>
  <c r="I46" i="120"/>
  <c r="L46" i="120" s="1"/>
  <c r="L52" i="120"/>
  <c r="I54" i="120"/>
  <c r="I55" i="122"/>
  <c r="L30" i="120"/>
  <c r="L28" i="120"/>
  <c r="L24" i="120"/>
  <c r="I26" i="120"/>
  <c r="L26" i="120" s="1"/>
  <c r="I22" i="120"/>
  <c r="L22" i="120" s="1"/>
  <c r="L20" i="120"/>
  <c r="L18" i="120"/>
  <c r="L16" i="120"/>
  <c r="L14" i="120"/>
  <c r="K55" i="120"/>
  <c r="L10" i="120"/>
  <c r="L12" i="120"/>
  <c r="L8" i="120"/>
  <c r="L7" i="122"/>
  <c r="K55" i="118"/>
  <c r="L9" i="120"/>
  <c r="L11" i="120"/>
  <c r="L13" i="120"/>
  <c r="L15" i="120"/>
  <c r="L17" i="120"/>
  <c r="L19" i="120"/>
  <c r="L21" i="120"/>
  <c r="L23" i="120"/>
  <c r="L25" i="120"/>
  <c r="L27" i="120"/>
  <c r="L29" i="120"/>
  <c r="L31" i="120"/>
  <c r="L33" i="120"/>
  <c r="L35" i="120"/>
  <c r="L37" i="120"/>
  <c r="L39" i="120"/>
  <c r="L41" i="120"/>
  <c r="L43" i="120"/>
  <c r="L45" i="120"/>
  <c r="L47" i="120"/>
  <c r="L49" i="120"/>
  <c r="L51" i="120"/>
  <c r="L53" i="120"/>
  <c r="I7" i="120"/>
  <c r="L36" i="118"/>
  <c r="L22" i="118"/>
  <c r="I8" i="118"/>
  <c r="L8" i="118" s="1"/>
  <c r="L9" i="118"/>
  <c r="I10" i="118"/>
  <c r="L10" i="118" s="1"/>
  <c r="L11" i="118"/>
  <c r="I12" i="118"/>
  <c r="L12" i="118" s="1"/>
  <c r="L13" i="118"/>
  <c r="I14" i="118"/>
  <c r="L14" i="118" s="1"/>
  <c r="L15" i="118"/>
  <c r="I16" i="118"/>
  <c r="L16" i="118" s="1"/>
  <c r="L17" i="118"/>
  <c r="I18" i="118"/>
  <c r="L18" i="118" s="1"/>
  <c r="L19" i="118"/>
  <c r="I20" i="118"/>
  <c r="L20" i="118" s="1"/>
  <c r="L21" i="118"/>
  <c r="I22" i="118"/>
  <c r="L23" i="118"/>
  <c r="I24" i="118"/>
  <c r="L24" i="118" s="1"/>
  <c r="L25" i="118"/>
  <c r="I26" i="118"/>
  <c r="L26" i="118" s="1"/>
  <c r="L27" i="118"/>
  <c r="I28" i="118"/>
  <c r="L28" i="118" s="1"/>
  <c r="L29" i="118"/>
  <c r="I30" i="118"/>
  <c r="L30" i="118" s="1"/>
  <c r="L31" i="118"/>
  <c r="I32" i="118"/>
  <c r="L32" i="118" s="1"/>
  <c r="L33" i="118"/>
  <c r="I34" i="118"/>
  <c r="L34" i="118" s="1"/>
  <c r="L35" i="118"/>
  <c r="I36" i="118"/>
  <c r="L37" i="118"/>
  <c r="I38" i="118"/>
  <c r="L38" i="118" s="1"/>
  <c r="L39" i="118"/>
  <c r="I40" i="118"/>
  <c r="L40" i="118" s="1"/>
  <c r="L41" i="118"/>
  <c r="I42" i="118"/>
  <c r="L42" i="118" s="1"/>
  <c r="L43" i="118"/>
  <c r="I44" i="118"/>
  <c r="L44" i="118" s="1"/>
  <c r="L45" i="118"/>
  <c r="I46" i="118"/>
  <c r="L46" i="118" s="1"/>
  <c r="L47" i="118"/>
  <c r="I48" i="118"/>
  <c r="L48" i="118" s="1"/>
  <c r="L49" i="118"/>
  <c r="L51" i="118"/>
  <c r="L53" i="118"/>
  <c r="I7" i="118"/>
  <c r="J55" i="117"/>
  <c r="Y54" i="117"/>
  <c r="K54" i="117"/>
  <c r="C54" i="117"/>
  <c r="B54" i="117"/>
  <c r="Y53" i="117"/>
  <c r="K53" i="117"/>
  <c r="I53" i="117"/>
  <c r="C53" i="117"/>
  <c r="B53" i="117"/>
  <c r="Y52" i="117"/>
  <c r="K52" i="117"/>
  <c r="I52" i="117" s="1"/>
  <c r="L52" i="117" s="1"/>
  <c r="C52" i="117"/>
  <c r="B52" i="117"/>
  <c r="Y51" i="117"/>
  <c r="K51" i="117"/>
  <c r="C51" i="117"/>
  <c r="B51" i="117"/>
  <c r="Y50" i="117"/>
  <c r="K50" i="117"/>
  <c r="I50" i="117" s="1"/>
  <c r="L50" i="117" s="1"/>
  <c r="C50" i="117"/>
  <c r="B50" i="117"/>
  <c r="Y49" i="117"/>
  <c r="K49" i="117"/>
  <c r="I49" i="117" s="1"/>
  <c r="C49" i="117"/>
  <c r="B49" i="117"/>
  <c r="Y48" i="117"/>
  <c r="K48" i="117"/>
  <c r="I48" i="117" s="1"/>
  <c r="L48" i="117" s="1"/>
  <c r="C48" i="117"/>
  <c r="B48" i="117"/>
  <c r="Y47" i="117"/>
  <c r="K47" i="117"/>
  <c r="I47" i="117" s="1"/>
  <c r="C47" i="117"/>
  <c r="B47" i="117"/>
  <c r="Y46" i="117"/>
  <c r="K46" i="117"/>
  <c r="I46" i="117" s="1"/>
  <c r="L46" i="117" s="1"/>
  <c r="C46" i="117"/>
  <c r="B46" i="117"/>
  <c r="Y45" i="117"/>
  <c r="K45" i="117"/>
  <c r="I45" i="117" s="1"/>
  <c r="C45" i="117"/>
  <c r="B45" i="117"/>
  <c r="Y44" i="117"/>
  <c r="K44" i="117"/>
  <c r="I44" i="117" s="1"/>
  <c r="L44" i="117" s="1"/>
  <c r="C44" i="117"/>
  <c r="B44" i="117"/>
  <c r="Y43" i="117"/>
  <c r="K43" i="117"/>
  <c r="C43" i="117"/>
  <c r="B43" i="117"/>
  <c r="Y42" i="117"/>
  <c r="K42" i="117"/>
  <c r="I42" i="117" s="1"/>
  <c r="L42" i="117" s="1"/>
  <c r="C42" i="117"/>
  <c r="B42" i="117"/>
  <c r="Y41" i="117"/>
  <c r="K41" i="117"/>
  <c r="I41" i="117"/>
  <c r="C41" i="117"/>
  <c r="B41" i="117"/>
  <c r="Y40" i="117"/>
  <c r="K40" i="117"/>
  <c r="I40" i="117" s="1"/>
  <c r="L40" i="117" s="1"/>
  <c r="C40" i="117"/>
  <c r="B40" i="117"/>
  <c r="Y39" i="117"/>
  <c r="K39" i="117"/>
  <c r="I39" i="117" s="1"/>
  <c r="C39" i="117"/>
  <c r="B39" i="117"/>
  <c r="Y38" i="117"/>
  <c r="K38" i="117"/>
  <c r="I38" i="117" s="1"/>
  <c r="L38" i="117" s="1"/>
  <c r="C38" i="117"/>
  <c r="B38" i="117"/>
  <c r="Y37" i="117"/>
  <c r="K37" i="117"/>
  <c r="I37" i="117" s="1"/>
  <c r="C37" i="117"/>
  <c r="B37" i="117"/>
  <c r="Y36" i="117"/>
  <c r="K36" i="117"/>
  <c r="I36" i="117" s="1"/>
  <c r="L36" i="117" s="1"/>
  <c r="C36" i="117"/>
  <c r="B36" i="117"/>
  <c r="Y35" i="117"/>
  <c r="K35" i="117"/>
  <c r="C35" i="117"/>
  <c r="B35" i="117"/>
  <c r="Y34" i="117"/>
  <c r="K34" i="117"/>
  <c r="I34" i="117" s="1"/>
  <c r="L34" i="117" s="1"/>
  <c r="C34" i="117"/>
  <c r="B34" i="117"/>
  <c r="Y33" i="117"/>
  <c r="K33" i="117"/>
  <c r="I33" i="117" s="1"/>
  <c r="C33" i="117"/>
  <c r="B33" i="117"/>
  <c r="Y32" i="117"/>
  <c r="K32" i="117"/>
  <c r="I32" i="117" s="1"/>
  <c r="L32" i="117" s="1"/>
  <c r="C32" i="117"/>
  <c r="B32" i="117"/>
  <c r="Y31" i="117"/>
  <c r="K31" i="117"/>
  <c r="I31" i="117" s="1"/>
  <c r="C31" i="117"/>
  <c r="B31" i="117"/>
  <c r="Y30" i="117"/>
  <c r="K30" i="117"/>
  <c r="I30" i="117" s="1"/>
  <c r="L30" i="117" s="1"/>
  <c r="C30" i="117"/>
  <c r="B30" i="117"/>
  <c r="Y29" i="117"/>
  <c r="K29" i="117"/>
  <c r="I29" i="117" s="1"/>
  <c r="C29" i="117"/>
  <c r="B29" i="117"/>
  <c r="Y28" i="117"/>
  <c r="K28" i="117"/>
  <c r="I28" i="117" s="1"/>
  <c r="L28" i="117" s="1"/>
  <c r="C28" i="117"/>
  <c r="B28" i="117"/>
  <c r="Y27" i="117"/>
  <c r="K27" i="117"/>
  <c r="C27" i="117"/>
  <c r="B27" i="117"/>
  <c r="Y26" i="117"/>
  <c r="K26" i="117"/>
  <c r="I26" i="117" s="1"/>
  <c r="L26" i="117" s="1"/>
  <c r="C26" i="117"/>
  <c r="B26" i="117"/>
  <c r="Y25" i="117"/>
  <c r="K25" i="117"/>
  <c r="I25" i="117" s="1"/>
  <c r="C25" i="117"/>
  <c r="B25" i="117"/>
  <c r="Y24" i="117"/>
  <c r="K24" i="117"/>
  <c r="I24" i="117" s="1"/>
  <c r="L24" i="117" s="1"/>
  <c r="C24" i="117"/>
  <c r="B24" i="117"/>
  <c r="Y23" i="117"/>
  <c r="K23" i="117"/>
  <c r="I23" i="117" s="1"/>
  <c r="C23" i="117"/>
  <c r="B23" i="117"/>
  <c r="Y22" i="117"/>
  <c r="K22" i="117"/>
  <c r="I22" i="117" s="1"/>
  <c r="L22" i="117" s="1"/>
  <c r="C22" i="117"/>
  <c r="B22" i="117"/>
  <c r="Y21" i="117"/>
  <c r="K21" i="117"/>
  <c r="I21" i="117" s="1"/>
  <c r="C21" i="117"/>
  <c r="B21" i="117"/>
  <c r="Y20" i="117"/>
  <c r="K20" i="117"/>
  <c r="I20" i="117" s="1"/>
  <c r="L20" i="117" s="1"/>
  <c r="C20" i="117"/>
  <c r="B20" i="117"/>
  <c r="Y19" i="117"/>
  <c r="K19" i="117"/>
  <c r="C19" i="117"/>
  <c r="B19" i="117"/>
  <c r="Y18" i="117"/>
  <c r="K18" i="117"/>
  <c r="I18" i="117" s="1"/>
  <c r="L18" i="117" s="1"/>
  <c r="C18" i="117"/>
  <c r="B18" i="117"/>
  <c r="Y17" i="117"/>
  <c r="K17" i="117"/>
  <c r="I17" i="117" s="1"/>
  <c r="C17" i="117"/>
  <c r="B17" i="117"/>
  <c r="Y16" i="117"/>
  <c r="K16" i="117"/>
  <c r="I16" i="117" s="1"/>
  <c r="L16" i="117" s="1"/>
  <c r="C16" i="117"/>
  <c r="B16" i="117"/>
  <c r="Y15" i="117"/>
  <c r="K15" i="117"/>
  <c r="I15" i="117" s="1"/>
  <c r="C15" i="117"/>
  <c r="B15" i="117"/>
  <c r="Y14" i="117"/>
  <c r="K14" i="117"/>
  <c r="I14" i="117" s="1"/>
  <c r="L14" i="117" s="1"/>
  <c r="C14" i="117"/>
  <c r="B14" i="117"/>
  <c r="Y13" i="117"/>
  <c r="K13" i="117"/>
  <c r="I13" i="117" s="1"/>
  <c r="C13" i="117"/>
  <c r="B13" i="117"/>
  <c r="Y12" i="117"/>
  <c r="K12" i="117"/>
  <c r="I12" i="117" s="1"/>
  <c r="L12" i="117" s="1"/>
  <c r="C12" i="117"/>
  <c r="B12" i="117"/>
  <c r="Y11" i="117"/>
  <c r="K11" i="117"/>
  <c r="C11" i="117"/>
  <c r="B11" i="117"/>
  <c r="Y10" i="117"/>
  <c r="K10" i="117"/>
  <c r="I10" i="117" s="1"/>
  <c r="L10" i="117" s="1"/>
  <c r="C10" i="117"/>
  <c r="B10" i="117"/>
  <c r="Y9" i="117"/>
  <c r="K9" i="117"/>
  <c r="I9" i="117" s="1"/>
  <c r="C9" i="117"/>
  <c r="B9" i="117"/>
  <c r="Y8" i="117"/>
  <c r="K8" i="117"/>
  <c r="I8" i="117" s="1"/>
  <c r="L8" i="117" s="1"/>
  <c r="C8" i="117"/>
  <c r="B8" i="117"/>
  <c r="Y7" i="117"/>
  <c r="K7" i="117"/>
  <c r="I7" i="117" s="1"/>
  <c r="C7" i="117"/>
  <c r="B7" i="117"/>
  <c r="C5" i="117"/>
  <c r="B5" i="117"/>
  <c r="I55" i="120" l="1"/>
  <c r="I55" i="118"/>
  <c r="L7" i="120"/>
  <c r="L7" i="118"/>
  <c r="L43" i="117"/>
  <c r="L53" i="117"/>
  <c r="K55" i="117"/>
  <c r="L23" i="117"/>
  <c r="L31" i="117"/>
  <c r="L47" i="117"/>
  <c r="L15" i="117"/>
  <c r="L9" i="117"/>
  <c r="I11" i="117"/>
  <c r="L11" i="117" s="1"/>
  <c r="I19" i="117"/>
  <c r="L19" i="117" s="1"/>
  <c r="L25" i="117"/>
  <c r="I27" i="117"/>
  <c r="L27" i="117" s="1"/>
  <c r="L33" i="117"/>
  <c r="I35" i="117"/>
  <c r="L35" i="117" s="1"/>
  <c r="L41" i="117"/>
  <c r="I43" i="117"/>
  <c r="L49" i="117"/>
  <c r="I51" i="117"/>
  <c r="L51" i="117" s="1"/>
  <c r="L13" i="117"/>
  <c r="L21" i="117"/>
  <c r="L29" i="117"/>
  <c r="L37" i="117"/>
  <c r="L45" i="117"/>
  <c r="L39" i="117"/>
  <c r="L17" i="117"/>
  <c r="L7" i="117"/>
  <c r="I54" i="117"/>
  <c r="I55" i="117" l="1"/>
  <c r="L54" i="1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22" authorId="0" shapeId="0" xr:uid="{02CAA383-FEC4-423E-8A2E-9711F2AC1AD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뜰힘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뜯김</t>
        </r>
      </text>
    </comment>
    <comment ref="T29" authorId="0" shapeId="0" xr:uid="{DE751B21-8BEF-47AF-B00A-D0552E4BF53A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게이트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0" authorId="0" shapeId="0" xr:uid="{80ACB9B5-06C7-4B89-8087-EAF36B3B4C9C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  <comment ref="T18" authorId="0" shapeId="0" xr:uid="{F1764A6F-BBCF-4E37-8677-2549770D81B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뜯김</t>
        </r>
      </text>
    </comment>
    <comment ref="U18" authorId="0" shapeId="0" xr:uid="{F01C985A-6E94-46EF-8E7F-A159CCDD213C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U26" authorId="0" shapeId="0" xr:uid="{A60199BF-2A65-4904-8CE9-B97F2099DEFD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빨림</t>
        </r>
      </text>
    </comment>
    <comment ref="U28" authorId="0" shapeId="0" xr:uid="{540DBE5B-6413-4CF6-A271-788BF4B9B6DE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8" authorId="0" shapeId="0" xr:uid="{49182A94-B50E-4115-9DFD-8F87DB0696E4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  <comment ref="Q24" authorId="0" shapeId="0" xr:uid="{6049769E-5F5D-47EF-BA47-76A1E8321769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기름</t>
        </r>
      </text>
    </comment>
    <comment ref="U26" authorId="0" shapeId="0" xr:uid="{B7E3385C-D55D-4C42-85E8-66DBE9931AFF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뜯김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Q19" authorId="0" shapeId="0" xr:uid="{F0C9B809-5CAB-4675-89C4-501CAD781CDF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기름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7" authorId="0" shapeId="0" xr:uid="{754FDFED-DF5E-402A-9296-187FEAD8C8E4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U18" authorId="0" shapeId="0" xr:uid="{7B9CFE81-5A92-425A-A543-C542724E0254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T35" authorId="0" shapeId="0" xr:uid="{ED009E42-73BD-4669-BD2D-BBDF3272A7C1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코아</t>
        </r>
      </text>
    </comment>
    <comment ref="U35" authorId="0" shapeId="0" xr:uid="{71468507-0B68-4AA6-9277-0860BEED5776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가스</t>
        </r>
      </text>
    </comment>
  </commentList>
</comments>
</file>

<file path=xl/sharedStrings.xml><?xml version="1.0" encoding="utf-8"?>
<sst xmlns="http://schemas.openxmlformats.org/spreadsheetml/2006/main" count="1165" uniqueCount="268">
  <si>
    <t>No</t>
    <phoneticPr fontId="6" type="noConversion"/>
  </si>
  <si>
    <t>Color</t>
    <phoneticPr fontId="3" type="noConversion"/>
  </si>
  <si>
    <t>미성형</t>
    <phoneticPr fontId="5" type="noConversion"/>
  </si>
  <si>
    <t>BURR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</si>
  <si>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</si>
  <si>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</si>
  <si>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</si>
  <si>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파손</t>
    <phoneticPr fontId="6" type="noConversion"/>
  </si>
  <si>
    <t>변형</t>
    <phoneticPr fontId="6" type="noConversion"/>
  </si>
  <si>
    <t xml:space="preserve">     공  정  불  량  율</t>
    <phoneticPr fontId="5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</si>
  <si>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</si>
  <si>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</si>
  <si>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</si>
  <si>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</si>
  <si>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검사수량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</si>
  <si>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</si>
  <si>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</si>
  <si>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</si>
  <si>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불 량 내 용</t>
    <phoneticPr fontId="6" type="noConversion"/>
  </si>
  <si>
    <t>생산 LOT</t>
    <phoneticPr fontId="6" type="noConversion"/>
  </si>
  <si>
    <t>작업자</t>
    <phoneticPr fontId="6" type="noConversion"/>
  </si>
  <si>
    <t>검사자</t>
    <phoneticPr fontId="6" type="noConversion"/>
  </si>
  <si>
    <t>비고</t>
    <phoneticPr fontId="5" type="noConversion"/>
  </si>
  <si>
    <t>수축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</si>
  <si>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</si>
  <si>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</si>
  <si>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</si>
  <si>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</si>
  <si>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5월 18일</t>
    <phoneticPr fontId="3" type="noConversion"/>
  </si>
  <si>
    <t>5월 19일</t>
    <phoneticPr fontId="3" type="noConversion"/>
  </si>
  <si>
    <t>5월 20일</t>
    <phoneticPr fontId="3" type="noConversion"/>
  </si>
  <si>
    <t>수연</t>
  </si>
  <si>
    <t>지아</t>
  </si>
  <si>
    <t>COVER RTD</t>
    <phoneticPr fontId="3" type="noConversion"/>
  </si>
  <si>
    <t>ACTUATOR</t>
  </si>
  <si>
    <t>ADAPTER</t>
    <phoneticPr fontId="3" type="noConversion"/>
  </si>
  <si>
    <t>BASE</t>
    <phoneticPr fontId="3" type="noConversion"/>
  </si>
  <si>
    <t>STOPPER</t>
    <phoneticPr fontId="3" type="noConversion"/>
  </si>
  <si>
    <t>LEAD GUIDE</t>
    <phoneticPr fontId="3" type="noConversion"/>
  </si>
  <si>
    <t>샘플</t>
    <phoneticPr fontId="3" type="noConversion"/>
  </si>
  <si>
    <t>B</t>
  </si>
  <si>
    <t>A</t>
  </si>
  <si>
    <t>AMB07W9A-KAA-R1(1C)</t>
    <phoneticPr fontId="3" type="noConversion"/>
  </si>
  <si>
    <t>AMB0184A-KAA-R1(1C)</t>
    <phoneticPr fontId="3" type="noConversion"/>
  </si>
  <si>
    <t>AMB1901N-JAA-R1</t>
    <phoneticPr fontId="3" type="noConversion"/>
  </si>
  <si>
    <t>HDB08NL-78B1</t>
    <phoneticPr fontId="3" type="noConversion"/>
  </si>
  <si>
    <t>AMB1933A-KAA-R1(1C)</t>
  </si>
  <si>
    <t>JD4901</t>
    <phoneticPr fontId="3" type="noConversion"/>
  </si>
  <si>
    <t>B/K</t>
    <phoneticPr fontId="3" type="noConversion"/>
  </si>
  <si>
    <t>SF2255</t>
    <phoneticPr fontId="3" type="noConversion"/>
  </si>
  <si>
    <t>I/V</t>
    <phoneticPr fontId="3" type="noConversion"/>
  </si>
  <si>
    <t>SGF2050</t>
    <phoneticPr fontId="3" type="noConversion"/>
  </si>
  <si>
    <t>SGF2041</t>
    <phoneticPr fontId="3" type="noConversion"/>
  </si>
  <si>
    <t>HDB08NL-78L5</t>
    <phoneticPr fontId="3" type="noConversion"/>
  </si>
  <si>
    <t>CASE</t>
    <phoneticPr fontId="3" type="noConversion"/>
  </si>
  <si>
    <t>KR6152-B357UA</t>
    <phoneticPr fontId="3" type="noConversion"/>
  </si>
  <si>
    <t>K-JR01860-H01AZB</t>
    <phoneticPr fontId="3" type="noConversion"/>
  </si>
  <si>
    <t>SW-003071</t>
    <phoneticPr fontId="3" type="noConversion"/>
  </si>
  <si>
    <t>NP612-352-002#IN-B</t>
    <phoneticPr fontId="3" type="noConversion"/>
  </si>
  <si>
    <t>SST</t>
  </si>
  <si>
    <t>MCS</t>
  </si>
  <si>
    <t>HIC</t>
  </si>
  <si>
    <t>A</t>
    <phoneticPr fontId="3" type="noConversion"/>
  </si>
  <si>
    <t>B</t>
    <phoneticPr fontId="3" type="noConversion"/>
  </si>
  <si>
    <t>PBT</t>
    <phoneticPr fontId="3" type="noConversion"/>
  </si>
  <si>
    <t>NEXT</t>
  </si>
  <si>
    <t>AYE</t>
  </si>
  <si>
    <t>김선화</t>
  </si>
  <si>
    <t>KR6408-GA480PNB</t>
    <phoneticPr fontId="3" type="noConversion"/>
  </si>
  <si>
    <t>HSA08-M01A1</t>
    <phoneticPr fontId="3" type="noConversion"/>
  </si>
  <si>
    <t>ODT</t>
  </si>
  <si>
    <t>DI</t>
  </si>
  <si>
    <t>오킨스</t>
  </si>
  <si>
    <t>테스트메카</t>
  </si>
  <si>
    <t>메카텍</t>
  </si>
  <si>
    <t>MCS</t>
    <phoneticPr fontId="3" type="noConversion"/>
  </si>
  <si>
    <t>지아</t>
    <phoneticPr fontId="3" type="noConversion"/>
  </si>
  <si>
    <t>수연</t>
    <phoneticPr fontId="3" type="noConversion"/>
  </si>
  <si>
    <t>김선화</t>
    <phoneticPr fontId="3" type="noConversion"/>
  </si>
  <si>
    <t>김춘화</t>
  </si>
  <si>
    <t>김춘화</t>
    <phoneticPr fontId="3" type="noConversion"/>
  </si>
  <si>
    <t>박소연</t>
    <phoneticPr fontId="3" type="noConversion"/>
  </si>
  <si>
    <t>이은실</t>
  </si>
  <si>
    <t>이은실</t>
    <phoneticPr fontId="3" type="noConversion"/>
  </si>
  <si>
    <t>김다연</t>
  </si>
  <si>
    <t>김다연</t>
    <phoneticPr fontId="3" type="noConversion"/>
  </si>
  <si>
    <t>업체명</t>
    <phoneticPr fontId="3" type="noConversion"/>
  </si>
  <si>
    <t>검사자</t>
    <phoneticPr fontId="3" type="noConversion"/>
  </si>
  <si>
    <t>HOUSING</t>
    <phoneticPr fontId="3" type="noConversion"/>
  </si>
  <si>
    <t>KR6166BB299YA</t>
    <phoneticPr fontId="3" type="noConversion"/>
  </si>
  <si>
    <t>BC05-29H1</t>
    <phoneticPr fontId="3" type="noConversion"/>
  </si>
  <si>
    <t>LEN2211</t>
    <phoneticPr fontId="3" type="noConversion"/>
  </si>
  <si>
    <t>N/P</t>
    <phoneticPr fontId="3" type="noConversion"/>
  </si>
  <si>
    <t>SGF2030</t>
    <phoneticPr fontId="3" type="noConversion"/>
  </si>
  <si>
    <t>A</t>
    <phoneticPr fontId="3" type="noConversion"/>
  </si>
  <si>
    <t>B</t>
    <phoneticPr fontId="3" type="noConversion"/>
  </si>
  <si>
    <t>BASE</t>
    <phoneticPr fontId="3" type="noConversion"/>
  </si>
  <si>
    <t>양품 수량 미기입</t>
    <phoneticPr fontId="3" type="noConversion"/>
  </si>
  <si>
    <t>KR6197-F841UA</t>
    <phoneticPr fontId="3" type="noConversion"/>
  </si>
  <si>
    <t>HDB08NL-78T4</t>
    <phoneticPr fontId="3" type="noConversion"/>
  </si>
  <si>
    <t>BOTTOM</t>
    <phoneticPr fontId="3" type="noConversion"/>
  </si>
  <si>
    <t>LED-A</t>
    <phoneticPr fontId="3" type="noConversion"/>
  </si>
  <si>
    <t>HR032B-194A2</t>
    <phoneticPr fontId="3" type="noConversion"/>
  </si>
  <si>
    <t>HOLDER</t>
    <phoneticPr fontId="3" type="noConversion"/>
  </si>
  <si>
    <t>LATCH</t>
    <phoneticPr fontId="3" type="noConversion"/>
  </si>
  <si>
    <t>STOPPER</t>
    <phoneticPr fontId="3" type="noConversion"/>
  </si>
  <si>
    <t>K-JR01860-B01AZB</t>
    <phoneticPr fontId="3" type="noConversion"/>
  </si>
  <si>
    <t>KR6451-EP01EA</t>
    <phoneticPr fontId="3" type="noConversion"/>
  </si>
  <si>
    <t>SGP2020R</t>
  </si>
  <si>
    <t>SGP2030R</t>
    <phoneticPr fontId="3" type="noConversion"/>
  </si>
  <si>
    <t>SF2250EPR</t>
  </si>
  <si>
    <t>AMB1901N-JAA-R1</t>
  </si>
  <si>
    <t>SGF2050</t>
    <phoneticPr fontId="3" type="noConversion"/>
  </si>
  <si>
    <t>KR6197-D841PB</t>
  </si>
  <si>
    <t>SF2255</t>
  </si>
  <si>
    <t>SF2255</t>
    <phoneticPr fontId="3" type="noConversion"/>
  </si>
  <si>
    <t>KR6166BB299YA</t>
  </si>
  <si>
    <t>SGF2033</t>
  </si>
  <si>
    <t>JD4901</t>
  </si>
  <si>
    <t>재검사/TIM 외주</t>
    <phoneticPr fontId="3" type="noConversion"/>
  </si>
  <si>
    <t>A</t>
    <phoneticPr fontId="3" type="noConversion"/>
  </si>
  <si>
    <t>B</t>
    <phoneticPr fontId="3" type="noConversion"/>
  </si>
  <si>
    <t>박소연</t>
  </si>
  <si>
    <t>샘플</t>
    <phoneticPr fontId="3" type="noConversion"/>
  </si>
  <si>
    <t>8LEAD</t>
    <phoneticPr fontId="3" type="noConversion"/>
  </si>
  <si>
    <t>LATCH</t>
    <phoneticPr fontId="3" type="noConversion"/>
  </si>
  <si>
    <t>PUSHER</t>
    <phoneticPr fontId="3" type="noConversion"/>
  </si>
  <si>
    <t>ADAPTER</t>
    <phoneticPr fontId="3" type="noConversion"/>
  </si>
  <si>
    <t>TM2013-01</t>
    <phoneticPr fontId="3" type="noConversion"/>
  </si>
  <si>
    <t>KR6408-GA480PNB</t>
    <phoneticPr fontId="3" type="noConversion"/>
  </si>
  <si>
    <t>K-AR3534-1A</t>
    <phoneticPr fontId="3" type="noConversion"/>
  </si>
  <si>
    <t>009-068-014</t>
    <phoneticPr fontId="3" type="noConversion"/>
  </si>
  <si>
    <t>SW-003071</t>
    <phoneticPr fontId="3" type="noConversion"/>
  </si>
  <si>
    <t>BASE</t>
    <phoneticPr fontId="3" type="noConversion"/>
  </si>
  <si>
    <t>HDB08-M01A1(4C)</t>
    <phoneticPr fontId="3" type="noConversion"/>
  </si>
  <si>
    <t>STOPPER</t>
    <phoneticPr fontId="3" type="noConversion"/>
  </si>
  <si>
    <t>SHAFT</t>
    <phoneticPr fontId="3" type="noConversion"/>
  </si>
  <si>
    <t>HOUSING</t>
    <phoneticPr fontId="3" type="noConversion"/>
  </si>
  <si>
    <t>LAYCH</t>
    <phoneticPr fontId="3" type="noConversion"/>
  </si>
  <si>
    <t>KR6197-D841PB</t>
    <phoneticPr fontId="3" type="noConversion"/>
  </si>
  <si>
    <t>KR6202-06KA</t>
    <phoneticPr fontId="3" type="noConversion"/>
  </si>
  <si>
    <t>BC05-29H1</t>
    <phoneticPr fontId="3" type="noConversion"/>
  </si>
  <si>
    <t>KR6166-B299YA</t>
    <phoneticPr fontId="3" type="noConversion"/>
  </si>
  <si>
    <t>KR6422EB804CA</t>
    <phoneticPr fontId="3" type="noConversion"/>
  </si>
  <si>
    <t>LATCH PLATE</t>
    <phoneticPr fontId="3" type="noConversion"/>
  </si>
  <si>
    <t>KR6451-EP01EA</t>
    <phoneticPr fontId="3" type="noConversion"/>
  </si>
  <si>
    <t>NP643-631-001#IN-B</t>
    <phoneticPr fontId="3" type="noConversion"/>
  </si>
  <si>
    <t>NP612-352-002#IN-B</t>
    <phoneticPr fontId="3" type="noConversion"/>
  </si>
  <si>
    <t>SF2250EPR</t>
    <phoneticPr fontId="3" type="noConversion"/>
  </si>
  <si>
    <t>N/P</t>
    <phoneticPr fontId="3" type="noConversion"/>
  </si>
  <si>
    <t>LG35</t>
    <phoneticPr fontId="3" type="noConversion"/>
  </si>
  <si>
    <t>SGF2030</t>
  </si>
  <si>
    <t>SGF2030</t>
    <phoneticPr fontId="3" type="noConversion"/>
  </si>
  <si>
    <t>LEN2211</t>
  </si>
  <si>
    <t>B/K</t>
  </si>
  <si>
    <t>SGP2030R</t>
  </si>
  <si>
    <t>HDB08-M01A1(3C)</t>
    <phoneticPr fontId="3" type="noConversion"/>
  </si>
  <si>
    <t>SGF2041</t>
  </si>
  <si>
    <t>JCL3030</t>
  </si>
  <si>
    <t>5월 21일</t>
    <phoneticPr fontId="3" type="noConversion"/>
  </si>
  <si>
    <t>5월 22일</t>
    <phoneticPr fontId="3" type="noConversion"/>
  </si>
  <si>
    <t>LATCH</t>
    <phoneticPr fontId="3" type="noConversion"/>
  </si>
  <si>
    <t>BASE</t>
    <phoneticPr fontId="3" type="noConversion"/>
  </si>
  <si>
    <t>HOUSING</t>
    <phoneticPr fontId="3" type="noConversion"/>
  </si>
  <si>
    <t>COVER</t>
    <phoneticPr fontId="3" type="noConversion"/>
  </si>
  <si>
    <t>STOPPER</t>
    <phoneticPr fontId="3" type="noConversion"/>
  </si>
  <si>
    <t>A</t>
    <phoneticPr fontId="3" type="noConversion"/>
  </si>
  <si>
    <t>샘플</t>
    <phoneticPr fontId="3" type="noConversion"/>
  </si>
  <si>
    <t>TM2013-01</t>
    <phoneticPr fontId="3" type="noConversion"/>
  </si>
  <si>
    <t>KR6422EB804CA</t>
    <phoneticPr fontId="3" type="noConversion"/>
  </si>
  <si>
    <t>BC05-29H1</t>
    <phoneticPr fontId="3" type="noConversion"/>
  </si>
  <si>
    <t>HDB75-M01A4-1</t>
    <phoneticPr fontId="3" type="noConversion"/>
  </si>
  <si>
    <t>품번 미기입</t>
    <phoneticPr fontId="3" type="noConversion"/>
  </si>
  <si>
    <t>CASE</t>
    <phoneticPr fontId="3" type="noConversion"/>
  </si>
  <si>
    <t>SW-003353</t>
    <phoneticPr fontId="3" type="noConversion"/>
  </si>
  <si>
    <t>B</t>
    <phoneticPr fontId="3" type="noConversion"/>
  </si>
  <si>
    <t>PUSHER</t>
    <phoneticPr fontId="3" type="noConversion"/>
  </si>
  <si>
    <t>KR6166-B299YA</t>
    <phoneticPr fontId="3" type="noConversion"/>
  </si>
  <si>
    <t>SHAFT</t>
    <phoneticPr fontId="3" type="noConversion"/>
  </si>
  <si>
    <t>재검사</t>
    <phoneticPr fontId="3" type="noConversion"/>
  </si>
  <si>
    <t>KR6166-01TB</t>
    <phoneticPr fontId="3" type="noConversion"/>
  </si>
  <si>
    <t>KR6166BB299YA</t>
    <phoneticPr fontId="3" type="noConversion"/>
  </si>
  <si>
    <t>B/K</t>
    <phoneticPr fontId="3" type="noConversion"/>
  </si>
  <si>
    <t>SGF2033</t>
    <phoneticPr fontId="3" type="noConversion"/>
  </si>
  <si>
    <t>SGF2030</t>
    <phoneticPr fontId="3" type="noConversion"/>
  </si>
  <si>
    <t>PC투명</t>
    <phoneticPr fontId="3" type="noConversion"/>
  </si>
  <si>
    <t>투명</t>
    <phoneticPr fontId="3" type="noConversion"/>
  </si>
  <si>
    <t>SF2255</t>
    <phoneticPr fontId="3" type="noConversion"/>
  </si>
  <si>
    <t>SGF2041</t>
    <phoneticPr fontId="3" type="noConversion"/>
  </si>
  <si>
    <t>HDB08-M01A1(3C)</t>
  </si>
  <si>
    <t>HDB08-M01A1(3C)</t>
    <phoneticPr fontId="3" type="noConversion"/>
  </si>
  <si>
    <t>JD4901</t>
    <phoneticPr fontId="3" type="noConversion"/>
  </si>
  <si>
    <t>STOPPER</t>
    <phoneticPr fontId="3" type="noConversion"/>
  </si>
  <si>
    <t>SHAFT</t>
    <phoneticPr fontId="3" type="noConversion"/>
  </si>
  <si>
    <t>BASE</t>
    <phoneticPr fontId="3" type="noConversion"/>
  </si>
  <si>
    <t>ADAPTER</t>
    <phoneticPr fontId="3" type="noConversion"/>
  </si>
  <si>
    <t>샘플</t>
    <phoneticPr fontId="3" type="noConversion"/>
  </si>
  <si>
    <t>AMB0443A-KAA-R1</t>
    <phoneticPr fontId="3" type="noConversion"/>
  </si>
  <si>
    <t>KR6166-01TB</t>
    <phoneticPr fontId="3" type="noConversion"/>
  </si>
  <si>
    <t>HSA08-M01A1</t>
    <phoneticPr fontId="3" type="noConversion"/>
  </si>
  <si>
    <t>재검사</t>
    <phoneticPr fontId="3" type="noConversion"/>
  </si>
  <si>
    <t>A</t>
    <phoneticPr fontId="3" type="noConversion"/>
  </si>
  <si>
    <t>LEAD GUIDE</t>
    <phoneticPr fontId="3" type="noConversion"/>
  </si>
  <si>
    <t>K-AR3535-1A</t>
    <phoneticPr fontId="3" type="noConversion"/>
  </si>
  <si>
    <t>HDB08-M01A1</t>
    <phoneticPr fontId="3" type="noConversion"/>
  </si>
  <si>
    <t>SLIDER</t>
    <phoneticPr fontId="3" type="noConversion"/>
  </si>
  <si>
    <t>KR6181-A152YA</t>
    <phoneticPr fontId="3" type="noConversion"/>
  </si>
  <si>
    <t>AMB07M4A-KAA-R1</t>
    <phoneticPr fontId="3" type="noConversion"/>
  </si>
  <si>
    <t>KR6166-B299YA</t>
    <phoneticPr fontId="3" type="noConversion"/>
  </si>
  <si>
    <t>B</t>
    <phoneticPr fontId="3" type="noConversion"/>
  </si>
  <si>
    <t>HSA08-M01A1(4C)</t>
    <phoneticPr fontId="3" type="noConversion"/>
  </si>
  <si>
    <t>KR6181-B221UA</t>
    <phoneticPr fontId="3" type="noConversion"/>
  </si>
  <si>
    <t>HOUSING</t>
    <phoneticPr fontId="3" type="noConversion"/>
  </si>
  <si>
    <t>BC05-29H1</t>
  </si>
  <si>
    <t>B/K</t>
    <phoneticPr fontId="3" type="noConversion"/>
  </si>
  <si>
    <t>JD4901</t>
    <phoneticPr fontId="3" type="noConversion"/>
  </si>
  <si>
    <t>SGF2041</t>
    <phoneticPr fontId="3" type="noConversion"/>
  </si>
  <si>
    <t>KR6166-GA221QA</t>
    <phoneticPr fontId="3" type="noConversion"/>
  </si>
  <si>
    <t>SF2255</t>
    <phoneticPr fontId="3" type="noConversion"/>
  </si>
  <si>
    <t>I/V</t>
    <phoneticPr fontId="3" type="noConversion"/>
  </si>
  <si>
    <t>SGF2050</t>
    <phoneticPr fontId="3" type="noConversion"/>
  </si>
  <si>
    <t>SGF2033</t>
    <phoneticPr fontId="3" type="noConversion"/>
  </si>
  <si>
    <t>HOLDER</t>
    <phoneticPr fontId="3" type="noConversion"/>
  </si>
  <si>
    <t>BASE</t>
    <phoneticPr fontId="3" type="noConversion"/>
  </si>
  <si>
    <t>ADAPTER</t>
    <phoneticPr fontId="3" type="noConversion"/>
  </si>
  <si>
    <t>LATCH PLATE</t>
    <phoneticPr fontId="3" type="noConversion"/>
  </si>
  <si>
    <t>SW-003092</t>
    <phoneticPr fontId="3" type="noConversion"/>
  </si>
  <si>
    <t>SW-003152</t>
    <phoneticPr fontId="3" type="noConversion"/>
  </si>
  <si>
    <t>KR6422EB804CA</t>
    <phoneticPr fontId="3" type="noConversion"/>
  </si>
  <si>
    <t>AMB07U9A-KAA-R3</t>
    <phoneticPr fontId="3" type="noConversion"/>
  </si>
  <si>
    <t>NP413-77549#IN-B</t>
    <phoneticPr fontId="3" type="noConversion"/>
  </si>
  <si>
    <t>AR3531</t>
    <phoneticPr fontId="3" type="noConversion"/>
  </si>
  <si>
    <t>AMB09E8A-KAA-R1</t>
    <phoneticPr fontId="3" type="noConversion"/>
  </si>
  <si>
    <t>샘플</t>
    <phoneticPr fontId="3" type="noConversion"/>
  </si>
  <si>
    <t>A</t>
    <phoneticPr fontId="3" type="noConversion"/>
  </si>
  <si>
    <t>B</t>
    <phoneticPr fontId="3" type="noConversion"/>
  </si>
  <si>
    <t>SGF2033</t>
    <phoneticPr fontId="3" type="noConversion"/>
  </si>
  <si>
    <t>B/K</t>
    <phoneticPr fontId="3" type="noConversion"/>
  </si>
  <si>
    <t>GP2306F</t>
    <phoneticPr fontId="3" type="noConversion"/>
  </si>
  <si>
    <t>SF2255</t>
    <phoneticPr fontId="3" type="noConversion"/>
  </si>
  <si>
    <t>I/V</t>
    <phoneticPr fontId="3" type="noConversion"/>
  </si>
  <si>
    <t>JD4901</t>
    <phoneticPr fontId="3" type="noConversion"/>
  </si>
  <si>
    <t>FRONT</t>
    <phoneticPr fontId="3" type="noConversion"/>
  </si>
  <si>
    <t>07401-10301-41</t>
    <phoneticPr fontId="3" type="noConversion"/>
  </si>
  <si>
    <t>07401-10300-41</t>
    <phoneticPr fontId="3" type="noConversion"/>
  </si>
  <si>
    <t>REA-R</t>
    <phoneticPr fontId="3" type="noConversion"/>
  </si>
  <si>
    <t>SGF2041</t>
    <phoneticPr fontId="3" type="noConversion"/>
  </si>
  <si>
    <t>LEAD GUIDE</t>
    <phoneticPr fontId="3" type="noConversion"/>
  </si>
  <si>
    <t>KR6181-F221UA</t>
    <phoneticPr fontId="3" type="noConversion"/>
  </si>
  <si>
    <t>KR6166-B299YA</t>
    <phoneticPr fontId="3" type="noConversion"/>
  </si>
  <si>
    <t>KR6408-GA480PNB</t>
    <phoneticPr fontId="3" type="noConversion"/>
  </si>
  <si>
    <t>SF2250EPR</t>
    <phoneticPr fontId="3" type="noConversion"/>
  </si>
  <si>
    <t>N/P</t>
    <phoneticPr fontId="3" type="noConversion"/>
  </si>
  <si>
    <t>B</t>
    <phoneticPr fontId="3" type="noConversion"/>
  </si>
  <si>
    <t>A</t>
    <phoneticPr fontId="3" type="noConversion"/>
  </si>
  <si>
    <t>ADAPTER</t>
    <phoneticPr fontId="3" type="noConversion"/>
  </si>
  <si>
    <t>BASE</t>
    <phoneticPr fontId="3" type="noConversion"/>
  </si>
  <si>
    <t>ADATER</t>
    <phoneticPr fontId="3" type="noConversion"/>
  </si>
  <si>
    <t>AMB07U9A-KAA-R3</t>
    <phoneticPr fontId="3" type="noConversion"/>
  </si>
  <si>
    <t>KR6166-B299YA</t>
    <phoneticPr fontId="3" type="noConversion"/>
  </si>
  <si>
    <t>BG255-001A1</t>
    <phoneticPr fontId="3" type="noConversion"/>
  </si>
  <si>
    <t>KR6408-GA480PNB</t>
    <phoneticPr fontId="3" type="noConversion"/>
  </si>
  <si>
    <t>HDB08-M01A1</t>
    <phoneticPr fontId="3" type="noConversion"/>
  </si>
  <si>
    <t>STOPPER</t>
    <phoneticPr fontId="3" type="noConversion"/>
  </si>
  <si>
    <t>SGF2033</t>
    <phoneticPr fontId="3" type="noConversion"/>
  </si>
  <si>
    <t>SF2250EPR</t>
    <phoneticPr fontId="3" type="noConversion"/>
  </si>
  <si>
    <t>KR6197-D841PB</t>
    <phoneticPr fontId="3" type="noConversion"/>
  </si>
  <si>
    <t>SF2255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</si>
</sst>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7" fillId="3" borderId="12" xfId="3" applyFont="1" applyFill="1" applyBorder="1" applyAlignment="1" applyProtection="1">
      <alignment horizontal="center" vertical="center" wrapText="1" shrinkToFit="1"/>
      <protection locked="0"/>
    </xf>
    <xf numFmtId="0" fontId="10" fillId="0" borderId="0" xfId="3" applyFont="1" applyAlignment="1" applyProtection="1">
      <alignment horizontal="center" vertical="center"/>
      <protection locked="0"/>
    </xf>
    <xf numFmtId="0" fontId="11" fillId="2" borderId="0" xfId="3" applyFont="1" applyFill="1" applyAlignment="1" applyProtection="1">
      <alignment horizontal="center" vertical="center" shrinkToFit="1"/>
      <protection locked="0"/>
    </xf>
    <xf numFmtId="0" fontId="11" fillId="0" borderId="13" xfId="0" applyFont="1" applyBorder="1" applyAlignment="1" applyProtection="1">
      <alignment horizontal="center" vertical="center" shrinkToFit="1"/>
      <protection locked="0"/>
    </xf>
    <xf numFmtId="0" fontId="11" fillId="0" borderId="13" xfId="3" applyFont="1" applyBorder="1" applyAlignment="1" applyProtection="1">
      <alignment horizontal="center" vertical="center" shrinkToFit="1"/>
    </xf>
    <xf numFmtId="0" fontId="11" fillId="0" borderId="13" xfId="3" applyFont="1" applyBorder="1" applyAlignment="1" applyProtection="1">
      <alignment horizontal="center" vertical="center" wrapText="1" shrinkToFit="1"/>
      <protection locked="0"/>
    </xf>
    <xf numFmtId="0" fontId="11" fillId="0" borderId="13" xfId="3" applyFont="1" applyBorder="1" applyAlignment="1" applyProtection="1">
      <alignment horizontal="center" vertical="center" shrinkToFit="1"/>
      <protection locked="0"/>
    </xf>
    <xf numFmtId="177" fontId="11" fillId="0" borderId="13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shrinkToFit="1"/>
      <protection locked="0"/>
    </xf>
    <xf numFmtId="0" fontId="11" fillId="0" borderId="13" xfId="0" quotePrefix="1" applyFont="1" applyBorder="1" applyAlignment="1" applyProtection="1">
      <alignment horizontal="center" vertical="center" shrinkToFit="1"/>
      <protection locked="0"/>
    </xf>
    <xf numFmtId="41" fontId="14" fillId="3" borderId="15" xfId="1" applyFont="1" applyFill="1" applyBorder="1" applyAlignment="1" applyProtection="1">
      <alignment horizontal="center" vertical="center" shrinkToFit="1"/>
      <protection locked="0"/>
    </xf>
    <xf numFmtId="41" fontId="14" fillId="3" borderId="16" xfId="1" applyFont="1" applyFill="1" applyBorder="1" applyAlignment="1" applyProtection="1">
      <alignment horizontal="center" vertical="center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176" fontId="14" fillId="3" borderId="16" xfId="2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0" applyFont="1" applyAlignment="1">
      <alignment horizontal="center" vertical="center"/>
    </xf>
    <xf numFmtId="176" fontId="16" fillId="0" borderId="0" xfId="2" applyNumberFormat="1" applyFont="1" applyAlignment="1">
      <alignment horizontal="center" vertical="center"/>
    </xf>
    <xf numFmtId="176" fontId="14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7" fillId="3" borderId="12" xfId="3" applyFont="1" applyFill="1" applyBorder="1" applyAlignment="1" applyProtection="1">
      <alignment horizontal="center" vertical="center" shrinkToFit="1"/>
      <protection locked="0"/>
    </xf>
    <xf numFmtId="0" fontId="11" fillId="0" borderId="13" xfId="3" applyFont="1" applyFill="1" applyBorder="1" applyAlignment="1" applyProtection="1">
      <alignment horizontal="center" vertical="center" wrapText="1" shrinkToFit="1"/>
      <protection locked="0"/>
    </xf>
    <xf numFmtId="0" fontId="11" fillId="0" borderId="13" xfId="0" applyFont="1" applyBorder="1" applyAlignment="1" applyProtection="1">
      <alignment horizontal="center" vertical="center" shrinkToFit="1"/>
    </xf>
    <xf numFmtId="0" fontId="7" fillId="3" borderId="12" xfId="3" applyFont="1" applyFill="1" applyBorder="1" applyAlignment="1" applyProtection="1">
      <alignment horizontal="center" vertical="center" shrinkToFit="1"/>
      <protection locked="0"/>
    </xf>
    <xf numFmtId="176" fontId="14" fillId="3" borderId="15" xfId="2" applyNumberFormat="1" applyFont="1" applyFill="1" applyBorder="1" applyAlignment="1" applyProtection="1">
      <alignment horizontal="center" vertical="center" shrinkToFit="1"/>
      <protection locked="0"/>
    </xf>
    <xf numFmtId="41" fontId="11" fillId="0" borderId="13" xfId="5" applyFont="1" applyBorder="1" applyAlignment="1" applyProtection="1">
      <alignment horizontal="center" vertical="center" shrinkToFit="1"/>
    </xf>
    <xf numFmtId="41" fontId="11" fillId="0" borderId="13" xfId="0" applyNumberFormat="1" applyFont="1" applyBorder="1" applyAlignment="1" applyProtection="1">
      <alignment horizontal="center" vertical="center" shrinkToFit="1"/>
    </xf>
    <xf numFmtId="176" fontId="12" fillId="0" borderId="13" xfId="2" applyNumberFormat="1" applyFont="1" applyBorder="1" applyAlignment="1" applyProtection="1">
      <alignment horizontal="center" vertical="center" shrinkToFit="1"/>
    </xf>
    <xf numFmtId="41" fontId="10" fillId="0" borderId="13" xfId="1" applyFont="1" applyBorder="1" applyAlignment="1" applyProtection="1">
      <alignment horizontal="center" vertical="center" shrinkToFit="1"/>
    </xf>
    <xf numFmtId="41" fontId="11" fillId="0" borderId="13" xfId="0" quotePrefix="1" applyNumberFormat="1" applyFont="1" applyBorder="1" applyAlignment="1" applyProtection="1">
      <alignment horizontal="center" vertical="center" shrinkToFit="1"/>
    </xf>
    <xf numFmtId="41" fontId="10" fillId="0" borderId="13" xfId="1" applyFont="1" applyFill="1" applyBorder="1" applyAlignment="1" applyProtection="1">
      <alignment horizontal="center" vertical="center" shrinkToFit="1"/>
    </xf>
    <xf numFmtId="0" fontId="11" fillId="0" borderId="13" xfId="0" applyNumberFormat="1" applyFont="1" applyBorder="1" applyAlignment="1" applyProtection="1">
      <alignment horizontal="center" vertical="center"/>
      <protection locked="0"/>
    </xf>
    <xf numFmtId="41" fontId="11" fillId="0" borderId="13" xfId="1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1" fillId="6" borderId="13" xfId="3" applyFont="1" applyFill="1" applyBorder="1" applyAlignment="1" applyProtection="1">
      <alignment horizontal="center" vertical="center" wrapText="1" shrinkToFit="1"/>
      <protection locked="0"/>
    </xf>
    <xf numFmtId="0" fontId="7" fillId="3" borderId="12" xfId="3" applyFont="1" applyFill="1" applyBorder="1" applyAlignment="1" applyProtection="1">
      <alignment horizontal="center" vertical="center" shrinkToFit="1"/>
      <protection locked="0"/>
    </xf>
    <xf numFmtId="176" fontId="14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3" fillId="0" borderId="13" xfId="3" applyFont="1" applyBorder="1" applyAlignment="1" applyProtection="1">
      <alignment horizontal="center" vertical="center" wrapText="1" shrinkToFit="1"/>
      <protection locked="0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15" fillId="0" borderId="17" xfId="0" applyFont="1" applyBorder="1" applyAlignment="1" applyProtection="1">
      <alignment horizontal="center" vertical="center"/>
      <protection locked="0"/>
    </xf>
    <xf numFmtId="0" fontId="7" fillId="3" borderId="9" xfId="3" applyFont="1" applyFill="1" applyBorder="1" applyAlignment="1" applyProtection="1">
      <alignment horizontal="center" vertical="center" wrapText="1" shrinkToFit="1"/>
      <protection locked="0"/>
    </xf>
    <xf numFmtId="0" fontId="7" fillId="3" borderId="11" xfId="3" applyFont="1" applyFill="1" applyBorder="1" applyAlignment="1" applyProtection="1">
      <alignment horizontal="center" vertical="center" shrinkToFit="1"/>
      <protection locked="0"/>
    </xf>
    <xf numFmtId="0" fontId="7" fillId="3" borderId="9" xfId="3" applyFont="1" applyFill="1" applyBorder="1" applyAlignment="1" applyProtection="1">
      <alignment horizontal="center" vertical="center" shrinkToFit="1"/>
      <protection locked="0"/>
    </xf>
    <xf numFmtId="176" fontId="8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8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7" fillId="3" borderId="10" xfId="3" applyFont="1" applyFill="1" applyBorder="1" applyAlignment="1" applyProtection="1">
      <alignment horizontal="center" vertical="center" shrinkToFit="1"/>
      <protection locked="0"/>
    </xf>
    <xf numFmtId="0" fontId="9" fillId="3" borderId="14" xfId="0" applyFont="1" applyFill="1" applyBorder="1" applyAlignment="1" applyProtection="1">
      <alignment horizontal="center" vertical="center" shrinkToFit="1"/>
      <protection locked="0"/>
    </xf>
    <xf numFmtId="0" fontId="9" fillId="3" borderId="15" xfId="0" applyFont="1" applyFill="1" applyBorder="1" applyAlignment="1" applyProtection="1">
      <alignment horizontal="center" vertical="center" shrinkToFit="1"/>
      <protection locked="0"/>
    </xf>
    <xf numFmtId="41" fontId="13" fillId="3" borderId="15" xfId="1" applyFont="1" applyFill="1" applyBorder="1" applyAlignment="1" applyProtection="1">
      <alignment horizontal="center" vertical="center" shrinkToFit="1"/>
      <protection locked="0"/>
    </xf>
    <xf numFmtId="176" fontId="14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1" xfId="3" applyFont="1" applyFill="1" applyBorder="1" applyAlignment="1" applyProtection="1">
      <alignment horizontal="center" vertical="center"/>
      <protection locked="0"/>
    </xf>
    <xf numFmtId="0" fontId="4" fillId="2" borderId="2" xfId="3" applyFont="1" applyFill="1" applyBorder="1" applyAlignment="1" applyProtection="1">
      <alignment horizontal="center" vertical="center"/>
      <protection locked="0"/>
    </xf>
    <xf numFmtId="0" fontId="4" fillId="2" borderId="4" xfId="3" applyFont="1" applyFill="1" applyBorder="1" applyAlignment="1" applyProtection="1">
      <alignment horizontal="center" vertical="center"/>
      <protection locked="0"/>
    </xf>
    <xf numFmtId="0" fontId="4" fillId="2" borderId="0" xfId="3" applyFont="1" applyFill="1" applyBorder="1" applyAlignment="1" applyProtection="1">
      <alignment horizontal="center" vertical="center"/>
      <protection locked="0"/>
    </xf>
    <xf numFmtId="0" fontId="4" fillId="2" borderId="6" xfId="3" applyFont="1" applyFill="1" applyBorder="1" applyAlignment="1" applyProtection="1">
      <alignment horizontal="center" vertical="center"/>
      <protection locked="0"/>
    </xf>
    <xf numFmtId="0" fontId="4" fillId="2" borderId="7" xfId="3" applyFont="1" applyFill="1" applyBorder="1" applyAlignment="1" applyProtection="1">
      <alignment horizontal="center" vertical="center"/>
      <protection locked="0"/>
    </xf>
    <xf numFmtId="0" fontId="4" fillId="2" borderId="2" xfId="3" applyFont="1" applyFill="1" applyBorder="1" applyAlignment="1" applyProtection="1">
      <alignment horizontal="left" vertical="center" indent="1"/>
      <protection locked="0"/>
    </xf>
    <xf numFmtId="0" fontId="4" fillId="2" borderId="3" xfId="3" applyFont="1" applyFill="1" applyBorder="1" applyAlignment="1" applyProtection="1">
      <alignment horizontal="left" vertical="center" indent="1"/>
      <protection locked="0"/>
    </xf>
    <xf numFmtId="0" fontId="4" fillId="2" borderId="0" xfId="3" applyFont="1" applyFill="1" applyAlignment="1" applyProtection="1">
      <alignment horizontal="left" vertical="center" indent="1"/>
      <protection locked="0"/>
    </xf>
    <xf numFmtId="0" fontId="4" fillId="2" borderId="5" xfId="3" applyFont="1" applyFill="1" applyBorder="1" applyAlignment="1" applyProtection="1">
      <alignment horizontal="left" vertical="center" indent="1"/>
      <protection locked="0"/>
    </xf>
    <xf numFmtId="0" fontId="4" fillId="2" borderId="7" xfId="3" applyFont="1" applyFill="1" applyBorder="1" applyAlignment="1" applyProtection="1">
      <alignment horizontal="left" vertical="center" indent="1"/>
      <protection locked="0"/>
    </xf>
    <xf numFmtId="0" fontId="4" fillId="2" borderId="8" xfId="3" applyFont="1" applyFill="1" applyBorder="1" applyAlignment="1" applyProtection="1">
      <alignment horizontal="left" vertical="center" indent="1"/>
      <protection locked="0"/>
    </xf>
    <xf numFmtId="0" fontId="10" fillId="4" borderId="18" xfId="3" applyFont="1" applyFill="1" applyBorder="1" applyAlignment="1" applyProtection="1">
      <alignment horizontal="center" vertical="center"/>
      <protection locked="0"/>
    </xf>
    <xf numFmtId="0" fontId="10" fillId="4" borderId="19" xfId="3" applyFont="1" applyFill="1" applyBorder="1" applyAlignment="1" applyProtection="1">
      <alignment horizontal="center" vertical="center"/>
      <protection locked="0"/>
    </xf>
    <xf numFmtId="0" fontId="10" fillId="4" borderId="20" xfId="3" applyFont="1" applyFill="1" applyBorder="1" applyAlignment="1" applyProtection="1">
      <alignment horizontal="center" vertical="center"/>
      <protection locked="0"/>
    </xf>
    <xf numFmtId="0" fontId="7" fillId="3" borderId="9" xfId="3" applyFont="1" applyFill="1" applyBorder="1" applyAlignment="1" applyProtection="1">
      <alignment horizontal="center" vertical="center" shrinkToFit="1"/>
    </xf>
    <xf numFmtId="0" fontId="7" fillId="3" borderId="11" xfId="3" applyFont="1" applyFill="1" applyBorder="1" applyAlignment="1" applyProtection="1">
      <alignment horizontal="center" vertical="center" shrinkToFit="1"/>
    </xf>
    <xf numFmtId="0" fontId="7" fillId="3" borderId="12" xfId="3" applyFont="1" applyFill="1" applyBorder="1" applyAlignment="1" applyProtection="1">
      <alignment horizontal="center" vertical="center" shrinkToFit="1"/>
      <protection locked="0"/>
    </xf>
    <xf numFmtId="0" fontId="7" fillId="3" borderId="10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2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1060;&#50668;&#51652;\Desktop\&#51076;&#49444;&#50500;\&#44160;&#49324;&#51068;&#48372;%200&#50900;%200&#51704;&#51452;%20(m.d~m.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00월 00일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7DB4-98D5-4732-AA77-4A5AC8ADBEAD}">
  <dimension ref="B3:C25"/>
  <sheetViews>
    <sheetView workbookViewId="0">
      <selection activeCell="B4" sqref="B4"/>
    </sheetView>
  </sheetViews>
  <sheetFormatPr defaultColWidth="8.625" defaultRowHeight="15" customHeight="1" x14ac:dyDescent="0.3"/>
  <cols>
    <col min="1" max="16384" width="8.625" style="31"/>
  </cols>
  <sheetData>
    <row r="3" spans="2:3" ht="15" customHeight="1" x14ac:dyDescent="0.3">
      <c r="B3" s="33" t="s">
        <v>86</v>
      </c>
      <c r="C3" s="33" t="s">
        <v>87</v>
      </c>
    </row>
    <row r="4" spans="2:3" ht="15" customHeight="1" x14ac:dyDescent="0.3">
      <c r="B4" s="32" t="s">
        <v>75</v>
      </c>
      <c r="C4" s="32" t="s">
        <v>76</v>
      </c>
    </row>
    <row r="5" spans="2:3" ht="15" customHeight="1" x14ac:dyDescent="0.3">
      <c r="B5" s="32" t="s">
        <v>59</v>
      </c>
      <c r="C5" s="32" t="s">
        <v>77</v>
      </c>
    </row>
    <row r="6" spans="2:3" ht="15" customHeight="1" x14ac:dyDescent="0.3">
      <c r="B6" s="32" t="s">
        <v>61</v>
      </c>
      <c r="C6" s="32" t="s">
        <v>78</v>
      </c>
    </row>
    <row r="7" spans="2:3" ht="15" customHeight="1" x14ac:dyDescent="0.3">
      <c r="B7" s="32" t="s">
        <v>66</v>
      </c>
      <c r="C7" s="32" t="s">
        <v>81</v>
      </c>
    </row>
    <row r="8" spans="2:3" ht="15" customHeight="1" x14ac:dyDescent="0.3">
      <c r="B8" s="32" t="s">
        <v>65</v>
      </c>
      <c r="C8" s="32" t="s">
        <v>80</v>
      </c>
    </row>
    <row r="9" spans="2:3" ht="15" customHeight="1" x14ac:dyDescent="0.3">
      <c r="B9" s="32" t="s">
        <v>74</v>
      </c>
      <c r="C9" s="32" t="s">
        <v>83</v>
      </c>
    </row>
    <row r="10" spans="2:3" ht="15" customHeight="1" x14ac:dyDescent="0.3">
      <c r="B10" s="32" t="s">
        <v>73</v>
      </c>
      <c r="C10" s="32" t="s">
        <v>85</v>
      </c>
    </row>
    <row r="11" spans="2:3" ht="15" customHeight="1" x14ac:dyDescent="0.3">
      <c r="B11" s="32" t="s">
        <v>72</v>
      </c>
      <c r="C11" s="32"/>
    </row>
    <row r="12" spans="2:3" ht="15" customHeight="1" x14ac:dyDescent="0.3">
      <c r="B12" s="32" t="s">
        <v>71</v>
      </c>
      <c r="C12" s="32"/>
    </row>
    <row r="13" spans="2:3" ht="15" customHeight="1" x14ac:dyDescent="0.3">
      <c r="B13" s="32" t="s">
        <v>70</v>
      </c>
      <c r="C13" s="32"/>
    </row>
    <row r="14" spans="2:3" ht="15" customHeight="1" x14ac:dyDescent="0.3">
      <c r="B14" s="32"/>
      <c r="C14" s="32"/>
    </row>
    <row r="15" spans="2:3" ht="15" customHeight="1" x14ac:dyDescent="0.3">
      <c r="B15" s="32"/>
      <c r="C15" s="32"/>
    </row>
    <row r="16" spans="2:3" ht="15" customHeight="1" x14ac:dyDescent="0.3">
      <c r="B16" s="32"/>
      <c r="C16" s="32"/>
    </row>
    <row r="17" spans="2:3" ht="15" customHeight="1" x14ac:dyDescent="0.3">
      <c r="B17" s="32"/>
      <c r="C17" s="32"/>
    </row>
    <row r="18" spans="2:3" ht="15" customHeight="1" x14ac:dyDescent="0.3">
      <c r="B18" s="32"/>
      <c r="C18" s="32"/>
    </row>
    <row r="19" spans="2:3" ht="15" customHeight="1" x14ac:dyDescent="0.3">
      <c r="B19" s="32"/>
      <c r="C19" s="32"/>
    </row>
    <row r="20" spans="2:3" ht="15" customHeight="1" x14ac:dyDescent="0.3">
      <c r="B20" s="32"/>
      <c r="C20" s="32"/>
    </row>
    <row r="21" spans="2:3" ht="15" customHeight="1" x14ac:dyDescent="0.3">
      <c r="B21" s="32"/>
      <c r="C21" s="32"/>
    </row>
    <row r="22" spans="2:3" ht="15" customHeight="1" x14ac:dyDescent="0.3">
      <c r="B22" s="32"/>
      <c r="C22" s="32"/>
    </row>
    <row r="23" spans="2:3" ht="15" customHeight="1" x14ac:dyDescent="0.3">
      <c r="B23" s="32"/>
      <c r="C23" s="32"/>
    </row>
    <row r="24" spans="2:3" ht="15" customHeight="1" x14ac:dyDescent="0.3">
      <c r="B24" s="32"/>
      <c r="C24" s="32"/>
    </row>
    <row r="25" spans="2:3" ht="15" customHeight="1" x14ac:dyDescent="0.3">
      <c r="B25" s="32"/>
      <c r="C25" s="3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AA72-F283-44C1-B2DF-265C2F11FB07}">
  <dimension ref="A1:AA56"/>
  <sheetViews>
    <sheetView zoomScale="85" zoomScaleNormal="85" workbookViewId="0">
      <pane ySplit="6" topLeftCell="A7" activePane="bottomLeft" state="frozen"/>
      <selection pane="bottomLeft" activeCell="A5" sqref="A5:A6"/>
    </sheetView>
  </sheetViews>
  <sheetFormatPr defaultRowHeight="16.5" x14ac:dyDescent="0.3"/>
  <cols>
    <col min="1" max="1" width="6.75" style="15" customWidth="1"/>
    <col min="2" max="2" width="6.25" style="15" customWidth="1"/>
    <col min="3" max="3" width="6.75" style="15" customWidth="1"/>
    <col min="4" max="4" width="8.125" style="15" customWidth="1"/>
    <col min="5" max="5" width="19" style="15" customWidth="1"/>
    <col min="6" max="6" width="22.75" style="15" customWidth="1"/>
    <col min="7" max="8" width="7.875" style="15" customWidth="1"/>
    <col min="9" max="9" width="6.625" style="15" customWidth="1"/>
    <col min="10" max="10" width="7.5" style="15" bestFit="1" customWidth="1"/>
    <col min="11" max="11" width="6.625" style="15" customWidth="1"/>
    <col min="12" max="12" width="7.875" style="16" customWidth="1"/>
    <col min="13" max="21" width="5.875" style="15" customWidth="1"/>
    <col min="22" max="22" width="9.875" style="15" customWidth="1"/>
    <col min="23" max="24" width="5.375" style="15" customWidth="1"/>
    <col min="25" max="25" width="9" style="15" customWidth="1"/>
    <col min="26" max="26" width="10.25" style="15" customWidth="1"/>
    <col min="27" max="27" width="33.75" style="15" bestFit="1" customWidth="1"/>
    <col min="28" max="16384" width="9" style="15"/>
  </cols>
  <sheetData>
    <row r="1" spans="1:27" s="2" customFormat="1" ht="13.5" customHeight="1" x14ac:dyDescent="0.3">
      <c r="A1" s="50" t="s">
        <v>28</v>
      </c>
      <c r="B1" s="51"/>
      <c r="C1" s="51"/>
      <c r="D1" s="51"/>
      <c r="E1" s="56" t="s">
        <v>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</row>
    <row r="2" spans="1:27" s="2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/>
    </row>
    <row r="3" spans="1:27" s="2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1:27" s="2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1:27" s="3" customFormat="1" ht="17.25" thickTop="1" x14ac:dyDescent="0.3">
      <c r="A5" s="42" t="s">
        <v>0</v>
      </c>
      <c r="B5" s="65" t="str">
        <f>MID($A$1,2,1)</f>
        <v>월</v>
      </c>
      <c r="C5" s="65" t="str">
        <f>RIGHT($A$1,1)</f>
        <v>일</v>
      </c>
      <c r="D5" s="42" t="s">
        <v>10</v>
      </c>
      <c r="E5" s="42" t="s">
        <v>11</v>
      </c>
      <c r="F5" s="42" t="s">
        <v>12</v>
      </c>
      <c r="G5" s="42" t="s">
        <v>13</v>
      </c>
      <c r="H5" s="40" t="s">
        <v>1</v>
      </c>
      <c r="I5" s="42" t="s">
        <v>14</v>
      </c>
      <c r="J5" s="42" t="s">
        <v>15</v>
      </c>
      <c r="K5" s="42" t="s">
        <v>16</v>
      </c>
      <c r="L5" s="43" t="s">
        <v>17</v>
      </c>
      <c r="M5" s="45" t="s">
        <v>18</v>
      </c>
      <c r="N5" s="45"/>
      <c r="O5" s="45"/>
      <c r="P5" s="45"/>
      <c r="Q5" s="45"/>
      <c r="R5" s="45"/>
      <c r="S5" s="45"/>
      <c r="T5" s="45"/>
      <c r="U5" s="45"/>
      <c r="V5" s="45" t="s">
        <v>19</v>
      </c>
      <c r="W5" s="45"/>
      <c r="X5" s="45"/>
      <c r="Y5" s="45" t="s">
        <v>20</v>
      </c>
      <c r="Z5" s="45" t="s">
        <v>21</v>
      </c>
      <c r="AA5" s="68" t="s">
        <v>22</v>
      </c>
    </row>
    <row r="6" spans="1:27" s="3" customFormat="1" ht="17.25" thickBot="1" x14ac:dyDescent="0.35">
      <c r="A6" s="41"/>
      <c r="B6" s="66"/>
      <c r="C6" s="66"/>
      <c r="D6" s="41"/>
      <c r="E6" s="41"/>
      <c r="F6" s="41"/>
      <c r="G6" s="41"/>
      <c r="H6" s="41"/>
      <c r="I6" s="41"/>
      <c r="J6" s="41"/>
      <c r="K6" s="41"/>
      <c r="L6" s="44"/>
      <c r="M6" s="18" t="s">
        <v>2</v>
      </c>
      <c r="N6" s="18" t="s">
        <v>3</v>
      </c>
      <c r="O6" s="18" t="s">
        <v>23</v>
      </c>
      <c r="P6" s="18" t="s">
        <v>4</v>
      </c>
      <c r="Q6" s="18" t="s">
        <v>5</v>
      </c>
      <c r="R6" s="1" t="s">
        <v>8</v>
      </c>
      <c r="S6" s="18" t="s">
        <v>6</v>
      </c>
      <c r="T6" s="1" t="s">
        <v>7</v>
      </c>
      <c r="U6" s="18" t="s">
        <v>24</v>
      </c>
      <c r="V6" s="18" t="s">
        <v>25</v>
      </c>
      <c r="W6" s="18" t="s">
        <v>26</v>
      </c>
      <c r="X6" s="18" t="s">
        <v>27</v>
      </c>
      <c r="Y6" s="67"/>
      <c r="Z6" s="67"/>
      <c r="AA6" s="67"/>
    </row>
    <row r="7" spans="1:27" s="9" customFormat="1" ht="19.5" customHeight="1" thickTop="1" x14ac:dyDescent="0.3">
      <c r="A7" s="4">
        <v>1</v>
      </c>
      <c r="B7" s="5" t="str">
        <f>LEFT($A$1,1)</f>
        <v>5</v>
      </c>
      <c r="C7" s="5" t="str">
        <f>MID($A$1,4,2)</f>
        <v>18</v>
      </c>
      <c r="D7" s="6" t="s">
        <v>59</v>
      </c>
      <c r="E7" s="6" t="s">
        <v>33</v>
      </c>
      <c r="F7" s="6">
        <v>3159001</v>
      </c>
      <c r="G7" s="4">
        <v>7301</v>
      </c>
      <c r="H7" s="4" t="s">
        <v>48</v>
      </c>
      <c r="I7" s="23">
        <f t="shared" ref="I7:I54" si="0">J7+K7</f>
        <v>598</v>
      </c>
      <c r="J7" s="24">
        <v>500</v>
      </c>
      <c r="K7" s="23">
        <f t="shared" ref="K7:K29" si="1">SUM(M7:U7)</f>
        <v>98</v>
      </c>
      <c r="L7" s="25">
        <f t="shared" ref="L7:L54" si="2">K7/I7</f>
        <v>0.16387959866220736</v>
      </c>
      <c r="M7" s="26">
        <v>1</v>
      </c>
      <c r="N7" s="26"/>
      <c r="O7" s="26"/>
      <c r="P7" s="26"/>
      <c r="Q7" s="26"/>
      <c r="R7" s="26"/>
      <c r="S7" s="26"/>
      <c r="T7" s="26">
        <v>97</v>
      </c>
      <c r="U7" s="26"/>
      <c r="V7" s="20">
        <v>20200516</v>
      </c>
      <c r="W7" s="20">
        <v>4</v>
      </c>
      <c r="X7" s="5" t="s">
        <v>40</v>
      </c>
      <c r="Y7" s="20" t="str">
        <f>IF($X7="A","하선동",IF($X7="B","이형준",""))</f>
        <v>이형준</v>
      </c>
      <c r="Z7" s="4" t="s">
        <v>32</v>
      </c>
      <c r="AA7" s="8"/>
    </row>
    <row r="8" spans="1:27" s="9" customFormat="1" ht="19.5" customHeight="1" x14ac:dyDescent="0.3">
      <c r="A8" s="7">
        <v>2</v>
      </c>
      <c r="B8" s="5" t="str">
        <f t="shared" ref="B8:B54" si="3">LEFT($A$1,1)</f>
        <v>5</v>
      </c>
      <c r="C8" s="5" t="str">
        <f t="shared" ref="C8:C54" si="4">MID($A$1,4,2)</f>
        <v>18</v>
      </c>
      <c r="D8" s="6" t="s">
        <v>60</v>
      </c>
      <c r="E8" s="6" t="s">
        <v>34</v>
      </c>
      <c r="F8" s="6" t="s">
        <v>46</v>
      </c>
      <c r="G8" s="4" t="s">
        <v>47</v>
      </c>
      <c r="H8" s="4" t="s">
        <v>48</v>
      </c>
      <c r="I8" s="23">
        <f t="shared" si="0"/>
        <v>333</v>
      </c>
      <c r="J8" s="24">
        <v>330</v>
      </c>
      <c r="K8" s="23">
        <f t="shared" si="1"/>
        <v>3</v>
      </c>
      <c r="L8" s="25">
        <f t="shared" si="2"/>
        <v>9.0090090090090089E-3</v>
      </c>
      <c r="M8" s="26"/>
      <c r="N8" s="26"/>
      <c r="O8" s="26">
        <v>3</v>
      </c>
      <c r="P8" s="26"/>
      <c r="Q8" s="26"/>
      <c r="R8" s="26"/>
      <c r="S8" s="26"/>
      <c r="T8" s="26"/>
      <c r="U8" s="26"/>
      <c r="V8" s="20">
        <v>20200518</v>
      </c>
      <c r="W8" s="20">
        <v>7</v>
      </c>
      <c r="X8" s="5" t="s">
        <v>41</v>
      </c>
      <c r="Y8" s="20" t="str">
        <f t="shared" ref="Y8:Y54" si="5">IF($X8="A","하선동",IF($X8="B","이형준",""))</f>
        <v>하선동</v>
      </c>
      <c r="Z8" s="4" t="s">
        <v>32</v>
      </c>
      <c r="AA8" s="8"/>
    </row>
    <row r="9" spans="1:27" s="9" customFormat="1" ht="19.5" customHeight="1" x14ac:dyDescent="0.3">
      <c r="A9" s="4">
        <v>3</v>
      </c>
      <c r="B9" s="5" t="str">
        <f t="shared" si="3"/>
        <v>5</v>
      </c>
      <c r="C9" s="5" t="str">
        <f t="shared" si="4"/>
        <v>18</v>
      </c>
      <c r="D9" s="6" t="s">
        <v>60</v>
      </c>
      <c r="E9" s="6" t="s">
        <v>35</v>
      </c>
      <c r="F9" s="6" t="s">
        <v>42</v>
      </c>
      <c r="G9" s="4" t="s">
        <v>49</v>
      </c>
      <c r="H9" s="4" t="s">
        <v>50</v>
      </c>
      <c r="I9" s="23">
        <f t="shared" si="0"/>
        <v>390</v>
      </c>
      <c r="J9" s="24">
        <v>200</v>
      </c>
      <c r="K9" s="23">
        <f t="shared" si="1"/>
        <v>190</v>
      </c>
      <c r="L9" s="25">
        <f t="shared" si="2"/>
        <v>0.48717948717948717</v>
      </c>
      <c r="M9" s="26">
        <v>131</v>
      </c>
      <c r="N9" s="26"/>
      <c r="O9" s="26"/>
      <c r="P9" s="26">
        <v>4</v>
      </c>
      <c r="Q9" s="26">
        <v>2</v>
      </c>
      <c r="R9" s="26"/>
      <c r="S9" s="26">
        <v>53</v>
      </c>
      <c r="T9" s="26"/>
      <c r="U9" s="26"/>
      <c r="V9" s="20">
        <v>20200518</v>
      </c>
      <c r="W9" s="5">
        <v>1</v>
      </c>
      <c r="X9" s="5" t="s">
        <v>41</v>
      </c>
      <c r="Y9" s="20" t="str">
        <f t="shared" si="5"/>
        <v>하선동</v>
      </c>
      <c r="Z9" s="4" t="s">
        <v>32</v>
      </c>
      <c r="AA9" s="8"/>
    </row>
    <row r="10" spans="1:27" s="9" customFormat="1" ht="19.5" customHeight="1" x14ac:dyDescent="0.3">
      <c r="A10" s="7">
        <v>4</v>
      </c>
      <c r="B10" s="5" t="str">
        <f t="shared" si="3"/>
        <v>5</v>
      </c>
      <c r="C10" s="5" t="str">
        <f t="shared" si="4"/>
        <v>18</v>
      </c>
      <c r="D10" s="6" t="s">
        <v>60</v>
      </c>
      <c r="E10" s="6" t="s">
        <v>36</v>
      </c>
      <c r="F10" s="6" t="s">
        <v>43</v>
      </c>
      <c r="G10" s="4">
        <v>7301</v>
      </c>
      <c r="H10" s="4" t="s">
        <v>48</v>
      </c>
      <c r="I10" s="23">
        <f t="shared" si="0"/>
        <v>260</v>
      </c>
      <c r="J10" s="24">
        <v>260</v>
      </c>
      <c r="K10" s="23">
        <f t="shared" si="1"/>
        <v>0</v>
      </c>
      <c r="L10" s="25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0">
        <v>20200518</v>
      </c>
      <c r="W10" s="20">
        <v>15</v>
      </c>
      <c r="X10" s="5" t="s">
        <v>41</v>
      </c>
      <c r="Y10" s="20" t="str">
        <f t="shared" si="5"/>
        <v>하선동</v>
      </c>
      <c r="Z10" s="4" t="s">
        <v>32</v>
      </c>
      <c r="AA10" s="8"/>
    </row>
    <row r="11" spans="1:27" s="9" customFormat="1" ht="19.5" customHeight="1" x14ac:dyDescent="0.3">
      <c r="A11" s="4">
        <v>5</v>
      </c>
      <c r="B11" s="5" t="str">
        <f t="shared" si="3"/>
        <v>5</v>
      </c>
      <c r="C11" s="5" t="str">
        <f t="shared" si="4"/>
        <v>18</v>
      </c>
      <c r="D11" s="6" t="s">
        <v>60</v>
      </c>
      <c r="E11" s="6" t="s">
        <v>34</v>
      </c>
      <c r="F11" s="6" t="s">
        <v>44</v>
      </c>
      <c r="G11" s="4" t="s">
        <v>51</v>
      </c>
      <c r="H11" s="4" t="s">
        <v>48</v>
      </c>
      <c r="I11" s="23">
        <f t="shared" si="0"/>
        <v>725</v>
      </c>
      <c r="J11" s="24">
        <v>720</v>
      </c>
      <c r="K11" s="23">
        <f t="shared" si="1"/>
        <v>5</v>
      </c>
      <c r="L11" s="25">
        <f t="shared" si="2"/>
        <v>6.8965517241379309E-3</v>
      </c>
      <c r="M11" s="26"/>
      <c r="N11" s="26"/>
      <c r="O11" s="26"/>
      <c r="P11" s="26">
        <v>2</v>
      </c>
      <c r="Q11" s="26">
        <v>3</v>
      </c>
      <c r="R11" s="26"/>
      <c r="S11" s="26"/>
      <c r="T11" s="26"/>
      <c r="U11" s="26"/>
      <c r="V11" s="20">
        <v>20200518</v>
      </c>
      <c r="W11" s="20">
        <v>14</v>
      </c>
      <c r="X11" s="5" t="s">
        <v>41</v>
      </c>
      <c r="Y11" s="20" t="str">
        <f t="shared" si="5"/>
        <v>하선동</v>
      </c>
      <c r="Z11" s="4" t="s">
        <v>32</v>
      </c>
      <c r="AA11" s="8"/>
    </row>
    <row r="12" spans="1:27" s="9" customFormat="1" ht="19.5" customHeight="1" x14ac:dyDescent="0.3">
      <c r="A12" s="4">
        <v>6</v>
      </c>
      <c r="B12" s="5" t="str">
        <f t="shared" si="3"/>
        <v>5</v>
      </c>
      <c r="C12" s="5" t="str">
        <f t="shared" si="4"/>
        <v>18</v>
      </c>
      <c r="D12" s="6" t="s">
        <v>61</v>
      </c>
      <c r="E12" s="6" t="s">
        <v>36</v>
      </c>
      <c r="F12" s="6" t="s">
        <v>45</v>
      </c>
      <c r="G12" s="4" t="s">
        <v>52</v>
      </c>
      <c r="H12" s="4" t="s">
        <v>48</v>
      </c>
      <c r="I12" s="23">
        <f t="shared" si="0"/>
        <v>100</v>
      </c>
      <c r="J12" s="24">
        <v>100</v>
      </c>
      <c r="K12" s="23">
        <f t="shared" si="1"/>
        <v>0</v>
      </c>
      <c r="L12" s="25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0">
        <v>20200518</v>
      </c>
      <c r="W12" s="20">
        <v>7</v>
      </c>
      <c r="X12" s="5" t="s">
        <v>41</v>
      </c>
      <c r="Y12" s="20" t="str">
        <f t="shared" si="5"/>
        <v>하선동</v>
      </c>
      <c r="Z12" s="4" t="s">
        <v>32</v>
      </c>
      <c r="AA12" s="8" t="s">
        <v>39</v>
      </c>
    </row>
    <row r="13" spans="1:27" s="9" customFormat="1" ht="19.5" customHeight="1" x14ac:dyDescent="0.3">
      <c r="A13" s="7">
        <v>7</v>
      </c>
      <c r="B13" s="5" t="str">
        <f t="shared" si="3"/>
        <v>5</v>
      </c>
      <c r="C13" s="5" t="str">
        <f t="shared" si="4"/>
        <v>18</v>
      </c>
      <c r="D13" s="6" t="s">
        <v>59</v>
      </c>
      <c r="E13" s="6" t="s">
        <v>38</v>
      </c>
      <c r="F13" s="19" t="s">
        <v>98</v>
      </c>
      <c r="G13" s="4">
        <v>7301</v>
      </c>
      <c r="H13" s="4" t="s">
        <v>48</v>
      </c>
      <c r="I13" s="23">
        <f t="shared" si="0"/>
        <v>52</v>
      </c>
      <c r="J13" s="27">
        <v>50</v>
      </c>
      <c r="K13" s="23">
        <f t="shared" si="1"/>
        <v>2</v>
      </c>
      <c r="L13" s="25">
        <f t="shared" si="2"/>
        <v>3.8461538461538464E-2</v>
      </c>
      <c r="M13" s="26"/>
      <c r="N13" s="26"/>
      <c r="O13" s="26"/>
      <c r="P13" s="26"/>
      <c r="Q13" s="26">
        <v>2</v>
      </c>
      <c r="R13" s="26"/>
      <c r="S13" s="26"/>
      <c r="T13" s="26"/>
      <c r="U13" s="26"/>
      <c r="V13" s="20">
        <v>20200518</v>
      </c>
      <c r="W13" s="20">
        <v>4</v>
      </c>
      <c r="X13" s="5" t="s">
        <v>41</v>
      </c>
      <c r="Y13" s="20" t="str">
        <f t="shared" si="5"/>
        <v>하선동</v>
      </c>
      <c r="Z13" s="4" t="s">
        <v>32</v>
      </c>
      <c r="AA13" s="8" t="s">
        <v>39</v>
      </c>
    </row>
    <row r="14" spans="1:27" s="9" customFormat="1" ht="19.5" customHeight="1" x14ac:dyDescent="0.3">
      <c r="A14" s="4">
        <v>10</v>
      </c>
      <c r="B14" s="5" t="str">
        <f t="shared" si="3"/>
        <v>5</v>
      </c>
      <c r="C14" s="5" t="str">
        <f t="shared" si="4"/>
        <v>18</v>
      </c>
      <c r="D14" s="6" t="s">
        <v>61</v>
      </c>
      <c r="E14" s="6" t="s">
        <v>38</v>
      </c>
      <c r="F14" s="19" t="s">
        <v>53</v>
      </c>
      <c r="G14" s="4" t="s">
        <v>52</v>
      </c>
      <c r="H14" s="4" t="s">
        <v>48</v>
      </c>
      <c r="I14" s="23">
        <f t="shared" si="0"/>
        <v>100</v>
      </c>
      <c r="J14" s="24">
        <v>100</v>
      </c>
      <c r="K14" s="23">
        <f t="shared" si="1"/>
        <v>0</v>
      </c>
      <c r="L14" s="25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0">
        <v>20200518</v>
      </c>
      <c r="W14" s="20">
        <v>7</v>
      </c>
      <c r="X14" s="5" t="s">
        <v>41</v>
      </c>
      <c r="Y14" s="20" t="str">
        <f t="shared" si="5"/>
        <v>하선동</v>
      </c>
      <c r="Z14" s="4" t="s">
        <v>32</v>
      </c>
      <c r="AA14" s="8" t="s">
        <v>39</v>
      </c>
    </row>
    <row r="15" spans="1:27" s="9" customFormat="1" ht="19.5" customHeight="1" x14ac:dyDescent="0.3">
      <c r="A15" s="4">
        <v>11</v>
      </c>
      <c r="B15" s="5" t="str">
        <f t="shared" si="3"/>
        <v>5</v>
      </c>
      <c r="C15" s="5" t="str">
        <f t="shared" si="4"/>
        <v>18</v>
      </c>
      <c r="D15" s="6" t="s">
        <v>61</v>
      </c>
      <c r="E15" s="6" t="s">
        <v>37</v>
      </c>
      <c r="F15" s="19" t="s">
        <v>99</v>
      </c>
      <c r="G15" s="4" t="s">
        <v>52</v>
      </c>
      <c r="H15" s="4" t="s">
        <v>48</v>
      </c>
      <c r="I15" s="23">
        <f t="shared" si="0"/>
        <v>100</v>
      </c>
      <c r="J15" s="24">
        <v>100</v>
      </c>
      <c r="K15" s="23">
        <f t="shared" si="1"/>
        <v>0</v>
      </c>
      <c r="L15" s="25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0">
        <v>20200518</v>
      </c>
      <c r="W15" s="20">
        <v>4</v>
      </c>
      <c r="X15" s="5" t="s">
        <v>41</v>
      </c>
      <c r="Y15" s="20" t="str">
        <f t="shared" si="5"/>
        <v>하선동</v>
      </c>
      <c r="Z15" s="4" t="s">
        <v>32</v>
      </c>
      <c r="AA15" s="8" t="s">
        <v>39</v>
      </c>
    </row>
    <row r="16" spans="1:27" s="9" customFormat="1" ht="19.5" customHeight="1" x14ac:dyDescent="0.3">
      <c r="A16" s="7">
        <v>12</v>
      </c>
      <c r="B16" s="5" t="str">
        <f t="shared" si="3"/>
        <v>5</v>
      </c>
      <c r="C16" s="5" t="str">
        <f t="shared" si="4"/>
        <v>18</v>
      </c>
      <c r="D16" s="6" t="s">
        <v>70</v>
      </c>
      <c r="E16" s="34" t="s">
        <v>54</v>
      </c>
      <c r="F16" s="19"/>
      <c r="G16" s="6" t="s">
        <v>64</v>
      </c>
      <c r="H16" s="4" t="s">
        <v>48</v>
      </c>
      <c r="I16" s="23">
        <f t="shared" si="0"/>
        <v>4445</v>
      </c>
      <c r="J16" s="24">
        <v>4440</v>
      </c>
      <c r="K16" s="23">
        <f t="shared" si="1"/>
        <v>5</v>
      </c>
      <c r="L16" s="25">
        <f t="shared" si="2"/>
        <v>1.1248593925759281E-3</v>
      </c>
      <c r="M16" s="26">
        <v>5</v>
      </c>
      <c r="N16" s="26"/>
      <c r="O16" s="26"/>
      <c r="P16" s="26"/>
      <c r="Q16" s="26"/>
      <c r="R16" s="26"/>
      <c r="S16" s="26"/>
      <c r="T16" s="26"/>
      <c r="U16" s="26"/>
      <c r="V16" s="20">
        <v>20200324</v>
      </c>
      <c r="W16" s="20">
        <v>5</v>
      </c>
      <c r="X16" s="5" t="s">
        <v>62</v>
      </c>
      <c r="Y16" s="20" t="str">
        <f t="shared" si="5"/>
        <v>하선동</v>
      </c>
      <c r="Z16" s="4" t="s">
        <v>31</v>
      </c>
      <c r="AA16" s="8" t="s">
        <v>172</v>
      </c>
    </row>
    <row r="17" spans="1:27" s="9" customFormat="1" ht="19.5" customHeight="1" x14ac:dyDescent="0.3">
      <c r="A17" s="4">
        <v>13</v>
      </c>
      <c r="B17" s="5" t="str">
        <f t="shared" si="3"/>
        <v>5</v>
      </c>
      <c r="C17" s="5" t="str">
        <f t="shared" si="4"/>
        <v>18</v>
      </c>
      <c r="D17" s="6" t="s">
        <v>59</v>
      </c>
      <c r="E17" s="6" t="s">
        <v>36</v>
      </c>
      <c r="F17" s="6" t="s">
        <v>55</v>
      </c>
      <c r="G17" s="4">
        <v>7301</v>
      </c>
      <c r="H17" s="4" t="s">
        <v>48</v>
      </c>
      <c r="I17" s="23">
        <f t="shared" si="0"/>
        <v>236</v>
      </c>
      <c r="J17" s="24">
        <v>200</v>
      </c>
      <c r="K17" s="23">
        <f t="shared" si="1"/>
        <v>36</v>
      </c>
      <c r="L17" s="25">
        <f t="shared" si="2"/>
        <v>0.15254237288135594</v>
      </c>
      <c r="M17" s="26"/>
      <c r="N17" s="26"/>
      <c r="O17" s="26"/>
      <c r="P17" s="26">
        <v>36</v>
      </c>
      <c r="Q17" s="26"/>
      <c r="R17" s="26"/>
      <c r="S17" s="26"/>
      <c r="T17" s="26"/>
      <c r="U17" s="26"/>
      <c r="V17" s="20">
        <v>20200516</v>
      </c>
      <c r="W17" s="20">
        <v>14</v>
      </c>
      <c r="X17" s="5" t="s">
        <v>63</v>
      </c>
      <c r="Y17" s="20" t="str">
        <f t="shared" si="5"/>
        <v>이형준</v>
      </c>
      <c r="Z17" s="4" t="s">
        <v>31</v>
      </c>
      <c r="AA17" s="8"/>
    </row>
    <row r="18" spans="1:27" s="9" customFormat="1" ht="19.5" customHeight="1" x14ac:dyDescent="0.3">
      <c r="A18" s="7">
        <v>14</v>
      </c>
      <c r="B18" s="5" t="str">
        <f t="shared" si="3"/>
        <v>5</v>
      </c>
      <c r="C18" s="5" t="str">
        <f t="shared" si="4"/>
        <v>18</v>
      </c>
      <c r="D18" s="6" t="s">
        <v>59</v>
      </c>
      <c r="E18" s="6" t="s">
        <v>37</v>
      </c>
      <c r="F18" s="6" t="s">
        <v>56</v>
      </c>
      <c r="G18" s="4" t="s">
        <v>108</v>
      </c>
      <c r="H18" s="4" t="s">
        <v>48</v>
      </c>
      <c r="I18" s="23">
        <f t="shared" si="0"/>
        <v>180</v>
      </c>
      <c r="J18" s="24">
        <v>180</v>
      </c>
      <c r="K18" s="23">
        <f t="shared" si="1"/>
        <v>0</v>
      </c>
      <c r="L18" s="25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0">
        <v>20200516</v>
      </c>
      <c r="W18" s="20">
        <v>6</v>
      </c>
      <c r="X18" s="5" t="s">
        <v>63</v>
      </c>
      <c r="Y18" s="20" t="str">
        <f t="shared" si="5"/>
        <v>이형준</v>
      </c>
      <c r="Z18" s="4" t="s">
        <v>31</v>
      </c>
      <c r="AA18" s="8"/>
    </row>
    <row r="19" spans="1:27" s="9" customFormat="1" ht="19.5" customHeight="1" x14ac:dyDescent="0.3">
      <c r="A19" s="4">
        <v>15</v>
      </c>
      <c r="B19" s="5" t="str">
        <f t="shared" si="3"/>
        <v>5</v>
      </c>
      <c r="C19" s="5" t="str">
        <f t="shared" si="4"/>
        <v>18</v>
      </c>
      <c r="D19" s="6" t="s">
        <v>70</v>
      </c>
      <c r="E19" s="6" t="s">
        <v>101</v>
      </c>
      <c r="F19" s="6" t="s">
        <v>57</v>
      </c>
      <c r="G19" s="4" t="s">
        <v>91</v>
      </c>
      <c r="H19" s="4" t="s">
        <v>92</v>
      </c>
      <c r="I19" s="23">
        <f t="shared" si="0"/>
        <v>13200</v>
      </c>
      <c r="J19" s="24">
        <v>13200</v>
      </c>
      <c r="K19" s="23">
        <f t="shared" si="1"/>
        <v>0</v>
      </c>
      <c r="L19" s="25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0">
        <v>20190626</v>
      </c>
      <c r="W19" s="20">
        <v>10</v>
      </c>
      <c r="X19" s="5" t="s">
        <v>62</v>
      </c>
      <c r="Y19" s="20" t="str">
        <f t="shared" si="5"/>
        <v>하선동</v>
      </c>
      <c r="Z19" s="4" t="s">
        <v>31</v>
      </c>
      <c r="AA19" s="8"/>
    </row>
    <row r="20" spans="1:27" s="9" customFormat="1" ht="19.5" customHeight="1" x14ac:dyDescent="0.3">
      <c r="A20" s="4">
        <v>16</v>
      </c>
      <c r="B20" s="5" t="str">
        <f t="shared" si="3"/>
        <v>5</v>
      </c>
      <c r="C20" s="5" t="str">
        <f t="shared" si="4"/>
        <v>18</v>
      </c>
      <c r="D20" s="6" t="s">
        <v>70</v>
      </c>
      <c r="E20" s="6" t="s">
        <v>101</v>
      </c>
      <c r="F20" s="6" t="s">
        <v>57</v>
      </c>
      <c r="G20" s="4" t="s">
        <v>91</v>
      </c>
      <c r="H20" s="4" t="s">
        <v>92</v>
      </c>
      <c r="I20" s="23">
        <f t="shared" si="0"/>
        <v>16800</v>
      </c>
      <c r="J20" s="24">
        <v>16800</v>
      </c>
      <c r="K20" s="23">
        <f t="shared" si="1"/>
        <v>0</v>
      </c>
      <c r="L20" s="25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0">
        <v>20190628</v>
      </c>
      <c r="W20" s="20">
        <v>10</v>
      </c>
      <c r="X20" s="5" t="s">
        <v>62</v>
      </c>
      <c r="Y20" s="20" t="str">
        <f t="shared" si="5"/>
        <v>하선동</v>
      </c>
      <c r="Z20" s="4" t="s">
        <v>31</v>
      </c>
      <c r="AA20" s="8"/>
    </row>
    <row r="21" spans="1:27" s="9" customFormat="1" ht="19.5" customHeight="1" x14ac:dyDescent="0.3">
      <c r="A21" s="7">
        <v>17</v>
      </c>
      <c r="B21" s="5" t="str">
        <f t="shared" si="3"/>
        <v>5</v>
      </c>
      <c r="C21" s="5" t="str">
        <f t="shared" si="4"/>
        <v>18</v>
      </c>
      <c r="D21" s="6" t="s">
        <v>70</v>
      </c>
      <c r="E21" s="6" t="s">
        <v>101</v>
      </c>
      <c r="F21" s="6" t="s">
        <v>57</v>
      </c>
      <c r="G21" s="4" t="s">
        <v>91</v>
      </c>
      <c r="H21" s="4" t="s">
        <v>92</v>
      </c>
      <c r="I21" s="23">
        <f t="shared" si="0"/>
        <v>11000</v>
      </c>
      <c r="J21" s="24">
        <v>11000</v>
      </c>
      <c r="K21" s="23">
        <f t="shared" si="1"/>
        <v>0</v>
      </c>
      <c r="L21" s="25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0">
        <v>20190628</v>
      </c>
      <c r="W21" s="20">
        <v>10</v>
      </c>
      <c r="X21" s="5" t="s">
        <v>63</v>
      </c>
      <c r="Y21" s="20" t="str">
        <f t="shared" si="5"/>
        <v>이형준</v>
      </c>
      <c r="Z21" s="4" t="s">
        <v>31</v>
      </c>
      <c r="AA21" s="8"/>
    </row>
    <row r="22" spans="1:27" s="9" customFormat="1" ht="19.5" customHeight="1" x14ac:dyDescent="0.3">
      <c r="A22" s="4">
        <v>18</v>
      </c>
      <c r="B22" s="5" t="str">
        <f t="shared" si="3"/>
        <v>5</v>
      </c>
      <c r="C22" s="5" t="str">
        <f t="shared" si="4"/>
        <v>18</v>
      </c>
      <c r="D22" s="6" t="s">
        <v>66</v>
      </c>
      <c r="E22" s="19" t="s">
        <v>96</v>
      </c>
      <c r="F22" s="6" t="s">
        <v>58</v>
      </c>
      <c r="G22" s="4" t="s">
        <v>109</v>
      </c>
      <c r="H22" s="4" t="s">
        <v>48</v>
      </c>
      <c r="I22" s="23">
        <f t="shared" si="0"/>
        <v>1810</v>
      </c>
      <c r="J22" s="24">
        <v>1652</v>
      </c>
      <c r="K22" s="23">
        <f t="shared" si="1"/>
        <v>158</v>
      </c>
      <c r="L22" s="25">
        <f t="shared" si="2"/>
        <v>8.7292817679558016E-2</v>
      </c>
      <c r="M22" s="26"/>
      <c r="N22" s="26"/>
      <c r="O22" s="26"/>
      <c r="P22" s="26"/>
      <c r="Q22" s="26">
        <v>13</v>
      </c>
      <c r="R22" s="26"/>
      <c r="S22" s="26"/>
      <c r="T22" s="26">
        <v>145</v>
      </c>
      <c r="U22" s="26"/>
      <c r="V22" s="20">
        <v>20200518</v>
      </c>
      <c r="W22" s="20">
        <v>8</v>
      </c>
      <c r="X22" s="5" t="s">
        <v>62</v>
      </c>
      <c r="Y22" s="20" t="str">
        <f t="shared" si="5"/>
        <v>하선동</v>
      </c>
      <c r="Z22" s="4" t="s">
        <v>31</v>
      </c>
      <c r="AA22" s="8"/>
    </row>
    <row r="23" spans="1:27" s="9" customFormat="1" ht="19.5" customHeight="1" x14ac:dyDescent="0.3">
      <c r="A23" s="7">
        <v>19</v>
      </c>
      <c r="B23" s="5" t="str">
        <f t="shared" si="3"/>
        <v>5</v>
      </c>
      <c r="C23" s="5" t="str">
        <f t="shared" si="4"/>
        <v>18</v>
      </c>
      <c r="D23" s="6" t="s">
        <v>59</v>
      </c>
      <c r="E23" s="19" t="s">
        <v>35</v>
      </c>
      <c r="F23" s="6" t="s">
        <v>68</v>
      </c>
      <c r="G23" s="4" t="s">
        <v>110</v>
      </c>
      <c r="H23" s="4" t="s">
        <v>92</v>
      </c>
      <c r="I23" s="23">
        <f t="shared" si="0"/>
        <v>1568</v>
      </c>
      <c r="J23" s="24">
        <v>1550</v>
      </c>
      <c r="K23" s="23">
        <f t="shared" si="1"/>
        <v>18</v>
      </c>
      <c r="L23" s="25">
        <f t="shared" si="2"/>
        <v>1.1479591836734694E-2</v>
      </c>
      <c r="M23" s="26">
        <v>15</v>
      </c>
      <c r="N23" s="26"/>
      <c r="O23" s="26"/>
      <c r="P23" s="26"/>
      <c r="Q23" s="26"/>
      <c r="R23" s="26"/>
      <c r="S23" s="26">
        <v>3</v>
      </c>
      <c r="T23" s="26"/>
      <c r="U23" s="26"/>
      <c r="V23" s="20">
        <v>20200518</v>
      </c>
      <c r="W23" s="20">
        <v>2</v>
      </c>
      <c r="X23" s="5" t="s">
        <v>62</v>
      </c>
      <c r="Y23" s="20" t="str">
        <f t="shared" si="5"/>
        <v>하선동</v>
      </c>
      <c r="Z23" s="4" t="s">
        <v>31</v>
      </c>
      <c r="AA23" s="8"/>
    </row>
    <row r="24" spans="1:27" s="9" customFormat="1" ht="19.5" customHeight="1" x14ac:dyDescent="0.3">
      <c r="A24" s="4">
        <v>20</v>
      </c>
      <c r="B24" s="5" t="str">
        <f t="shared" si="3"/>
        <v>5</v>
      </c>
      <c r="C24" s="5" t="str">
        <f t="shared" si="4"/>
        <v>18</v>
      </c>
      <c r="D24" s="6" t="s">
        <v>59</v>
      </c>
      <c r="E24" s="19" t="s">
        <v>35</v>
      </c>
      <c r="F24" s="6" t="s">
        <v>68</v>
      </c>
      <c r="G24" s="4" t="s">
        <v>110</v>
      </c>
      <c r="H24" s="4" t="s">
        <v>92</v>
      </c>
      <c r="I24" s="23">
        <f t="shared" si="0"/>
        <v>0</v>
      </c>
      <c r="J24" s="24"/>
      <c r="K24" s="23">
        <f t="shared" si="1"/>
        <v>0</v>
      </c>
      <c r="L24" s="25" t="e">
        <f t="shared" si="2"/>
        <v>#DIV/0!</v>
      </c>
      <c r="M24" s="26"/>
      <c r="N24" s="26"/>
      <c r="O24" s="26"/>
      <c r="P24" s="26"/>
      <c r="Q24" s="26"/>
      <c r="R24" s="26"/>
      <c r="S24" s="26"/>
      <c r="T24" s="26"/>
      <c r="U24" s="26"/>
      <c r="V24" s="20">
        <v>20200518</v>
      </c>
      <c r="W24" s="20">
        <v>2</v>
      </c>
      <c r="X24" s="5" t="s">
        <v>62</v>
      </c>
      <c r="Y24" s="20" t="str">
        <f t="shared" si="5"/>
        <v>하선동</v>
      </c>
      <c r="Z24" s="4" t="s">
        <v>67</v>
      </c>
      <c r="AA24" s="8" t="s">
        <v>97</v>
      </c>
    </row>
    <row r="25" spans="1:27" s="9" customFormat="1" ht="19.149999999999999" customHeight="1" x14ac:dyDescent="0.3">
      <c r="A25" s="4">
        <v>21</v>
      </c>
      <c r="B25" s="5" t="str">
        <f t="shared" si="3"/>
        <v>5</v>
      </c>
      <c r="C25" s="5" t="str">
        <f t="shared" si="4"/>
        <v>18</v>
      </c>
      <c r="D25" s="6" t="s">
        <v>59</v>
      </c>
      <c r="E25" s="19" t="s">
        <v>35</v>
      </c>
      <c r="F25" s="6" t="s">
        <v>68</v>
      </c>
      <c r="G25" s="4" t="s">
        <v>110</v>
      </c>
      <c r="H25" s="4" t="s">
        <v>92</v>
      </c>
      <c r="I25" s="23">
        <f t="shared" si="0"/>
        <v>2548</v>
      </c>
      <c r="J25" s="26">
        <v>2374</v>
      </c>
      <c r="K25" s="23">
        <f t="shared" si="1"/>
        <v>174</v>
      </c>
      <c r="L25" s="25">
        <f t="shared" si="2"/>
        <v>6.8288854003139721E-2</v>
      </c>
      <c r="M25" s="26">
        <v>158</v>
      </c>
      <c r="N25" s="26"/>
      <c r="O25" s="26"/>
      <c r="P25" s="26">
        <v>6</v>
      </c>
      <c r="Q25" s="26"/>
      <c r="R25" s="26"/>
      <c r="S25" s="26">
        <v>10</v>
      </c>
      <c r="T25" s="26"/>
      <c r="U25" s="26"/>
      <c r="V25" s="20">
        <v>20200518</v>
      </c>
      <c r="W25" s="20">
        <v>2</v>
      </c>
      <c r="X25" s="5" t="s">
        <v>63</v>
      </c>
      <c r="Y25" s="20" t="str">
        <f t="shared" si="5"/>
        <v>이형준</v>
      </c>
      <c r="Z25" s="4" t="s">
        <v>67</v>
      </c>
      <c r="AA25" s="8"/>
    </row>
    <row r="26" spans="1:27" s="9" customFormat="1" ht="19.149999999999999" customHeight="1" x14ac:dyDescent="0.3">
      <c r="A26" s="7">
        <v>22</v>
      </c>
      <c r="B26" s="5" t="str">
        <f t="shared" si="3"/>
        <v>5</v>
      </c>
      <c r="C26" s="5" t="str">
        <f t="shared" si="4"/>
        <v>18</v>
      </c>
      <c r="D26" s="6" t="s">
        <v>61</v>
      </c>
      <c r="E26" s="19" t="s">
        <v>36</v>
      </c>
      <c r="F26" s="6" t="s">
        <v>69</v>
      </c>
      <c r="G26" s="4"/>
      <c r="H26" s="4"/>
      <c r="I26" s="23">
        <f t="shared" si="0"/>
        <v>1314</v>
      </c>
      <c r="J26" s="26">
        <v>1031</v>
      </c>
      <c r="K26" s="23">
        <f t="shared" si="1"/>
        <v>283</v>
      </c>
      <c r="L26" s="25">
        <f t="shared" si="2"/>
        <v>0.21537290715372906</v>
      </c>
      <c r="M26" s="26">
        <v>283</v>
      </c>
      <c r="N26" s="26"/>
      <c r="O26" s="26"/>
      <c r="P26" s="26"/>
      <c r="Q26" s="26"/>
      <c r="R26" s="26"/>
      <c r="S26" s="26"/>
      <c r="T26" s="26"/>
      <c r="U26" s="26"/>
      <c r="V26" s="20">
        <v>20200516</v>
      </c>
      <c r="W26" s="20"/>
      <c r="X26" s="5"/>
      <c r="Y26" s="20" t="str">
        <f t="shared" si="5"/>
        <v/>
      </c>
      <c r="Z26" s="4" t="s">
        <v>67</v>
      </c>
      <c r="AA26" s="8" t="s">
        <v>119</v>
      </c>
    </row>
    <row r="27" spans="1:27" s="9" customFormat="1" ht="19.149999999999999" customHeight="1" x14ac:dyDescent="0.3">
      <c r="A27" s="4">
        <v>23</v>
      </c>
      <c r="B27" s="5" t="str">
        <f t="shared" si="3"/>
        <v>5</v>
      </c>
      <c r="C27" s="5" t="str">
        <f t="shared" si="4"/>
        <v>18</v>
      </c>
      <c r="D27" s="6" t="s">
        <v>59</v>
      </c>
      <c r="E27" s="19" t="s">
        <v>36</v>
      </c>
      <c r="F27" s="6" t="s">
        <v>89</v>
      </c>
      <c r="G27" s="4">
        <v>7301</v>
      </c>
      <c r="H27" s="4" t="s">
        <v>48</v>
      </c>
      <c r="I27" s="23">
        <f t="shared" si="0"/>
        <v>410</v>
      </c>
      <c r="J27" s="26">
        <v>410</v>
      </c>
      <c r="K27" s="23">
        <f t="shared" si="1"/>
        <v>0</v>
      </c>
      <c r="L27" s="25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0">
        <v>20200518</v>
      </c>
      <c r="W27" s="20">
        <v>13</v>
      </c>
      <c r="X27" s="5" t="s">
        <v>94</v>
      </c>
      <c r="Y27" s="20" t="str">
        <f t="shared" si="5"/>
        <v>하선동</v>
      </c>
      <c r="Z27" s="4" t="s">
        <v>79</v>
      </c>
      <c r="AA27" s="8"/>
    </row>
    <row r="28" spans="1:27" s="9" customFormat="1" ht="19.149999999999999" customHeight="1" x14ac:dyDescent="0.3">
      <c r="A28" s="4">
        <v>24</v>
      </c>
      <c r="B28" s="5" t="str">
        <f t="shared" si="3"/>
        <v>5</v>
      </c>
      <c r="C28" s="5" t="str">
        <f t="shared" si="4"/>
        <v>18</v>
      </c>
      <c r="D28" s="6" t="s">
        <v>61</v>
      </c>
      <c r="E28" s="19" t="s">
        <v>36</v>
      </c>
      <c r="F28" s="6" t="s">
        <v>69</v>
      </c>
      <c r="G28" s="4" t="s">
        <v>52</v>
      </c>
      <c r="H28" s="4" t="s">
        <v>48</v>
      </c>
      <c r="I28" s="23">
        <f t="shared" si="0"/>
        <v>2877</v>
      </c>
      <c r="J28" s="30">
        <v>2600</v>
      </c>
      <c r="K28" s="23">
        <f t="shared" si="1"/>
        <v>277</v>
      </c>
      <c r="L28" s="25">
        <f t="shared" si="2"/>
        <v>9.6280848105665617E-2</v>
      </c>
      <c r="M28" s="26">
        <v>277</v>
      </c>
      <c r="N28" s="26"/>
      <c r="O28" s="26"/>
      <c r="P28" s="26"/>
      <c r="Q28" s="26"/>
      <c r="R28" s="26"/>
      <c r="S28" s="26"/>
      <c r="T28" s="26"/>
      <c r="U28" s="26"/>
      <c r="V28" s="20">
        <v>20200516</v>
      </c>
      <c r="W28" s="20"/>
      <c r="X28" s="5"/>
      <c r="Y28" s="20" t="str">
        <f t="shared" si="5"/>
        <v/>
      </c>
      <c r="Z28" s="4" t="s">
        <v>79</v>
      </c>
      <c r="AA28" s="8" t="s">
        <v>119</v>
      </c>
    </row>
    <row r="29" spans="1:27" s="9" customFormat="1" ht="19.149999999999999" customHeight="1" x14ac:dyDescent="0.3">
      <c r="A29" s="4">
        <v>25</v>
      </c>
      <c r="B29" s="5" t="str">
        <f t="shared" si="3"/>
        <v>5</v>
      </c>
      <c r="C29" s="5" t="str">
        <f t="shared" si="4"/>
        <v>18</v>
      </c>
      <c r="D29" s="6" t="s">
        <v>59</v>
      </c>
      <c r="E29" s="6" t="s">
        <v>38</v>
      </c>
      <c r="F29" s="19" t="s">
        <v>98</v>
      </c>
      <c r="G29" s="4">
        <v>7301</v>
      </c>
      <c r="H29" s="4" t="s">
        <v>48</v>
      </c>
      <c r="I29" s="23">
        <f t="shared" si="0"/>
        <v>2203</v>
      </c>
      <c r="J29" s="26">
        <v>2133</v>
      </c>
      <c r="K29" s="23">
        <f t="shared" si="1"/>
        <v>70</v>
      </c>
      <c r="L29" s="25">
        <f t="shared" si="2"/>
        <v>3.1774852473899232E-2</v>
      </c>
      <c r="M29" s="26">
        <v>5</v>
      </c>
      <c r="N29" s="26"/>
      <c r="O29" s="26"/>
      <c r="P29" s="26"/>
      <c r="Q29" s="26"/>
      <c r="R29" s="26"/>
      <c r="S29" s="26"/>
      <c r="T29" s="26">
        <v>65</v>
      </c>
      <c r="U29" s="26"/>
      <c r="V29" s="20">
        <v>20200518</v>
      </c>
      <c r="W29" s="20">
        <v>4</v>
      </c>
      <c r="X29" s="5" t="s">
        <v>95</v>
      </c>
      <c r="Y29" s="20" t="str">
        <f t="shared" si="5"/>
        <v>이형준</v>
      </c>
      <c r="Z29" s="4" t="s">
        <v>79</v>
      </c>
      <c r="AA29" s="8"/>
    </row>
    <row r="30" spans="1:27" s="9" customFormat="1" ht="19.149999999999999" customHeight="1" x14ac:dyDescent="0.3">
      <c r="A30" s="7">
        <v>26</v>
      </c>
      <c r="B30" s="5" t="str">
        <f t="shared" si="3"/>
        <v>5</v>
      </c>
      <c r="C30" s="5" t="str">
        <f t="shared" si="4"/>
        <v>18</v>
      </c>
      <c r="D30" s="6" t="s">
        <v>61</v>
      </c>
      <c r="E30" s="19" t="s">
        <v>88</v>
      </c>
      <c r="F30" s="6" t="s">
        <v>90</v>
      </c>
      <c r="G30" s="4" t="s">
        <v>93</v>
      </c>
      <c r="H30" s="4" t="s">
        <v>48</v>
      </c>
      <c r="I30" s="23">
        <f t="shared" si="0"/>
        <v>1300</v>
      </c>
      <c r="J30" s="26">
        <v>1300</v>
      </c>
      <c r="K30" s="23">
        <f t="shared" ref="K30:K54" si="6">SUM(M30:U30)</f>
        <v>0</v>
      </c>
      <c r="L30" s="25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0">
        <v>20200518</v>
      </c>
      <c r="W30" s="20">
        <v>5</v>
      </c>
      <c r="X30" s="5" t="s">
        <v>94</v>
      </c>
      <c r="Y30" s="20" t="str">
        <f t="shared" si="5"/>
        <v>하선동</v>
      </c>
      <c r="Z30" s="4" t="s">
        <v>79</v>
      </c>
      <c r="AA30" s="8"/>
    </row>
    <row r="31" spans="1:27" s="9" customFormat="1" ht="19.149999999999999" customHeight="1" x14ac:dyDescent="0.3">
      <c r="A31" s="4">
        <v>27</v>
      </c>
      <c r="B31" s="5" t="str">
        <f t="shared" si="3"/>
        <v>5</v>
      </c>
      <c r="C31" s="5" t="str">
        <f t="shared" si="4"/>
        <v>18</v>
      </c>
      <c r="D31" s="6" t="s">
        <v>61</v>
      </c>
      <c r="E31" s="19" t="s">
        <v>88</v>
      </c>
      <c r="F31" s="6" t="s">
        <v>90</v>
      </c>
      <c r="G31" s="4" t="s">
        <v>93</v>
      </c>
      <c r="H31" s="4" t="s">
        <v>48</v>
      </c>
      <c r="I31" s="23">
        <f t="shared" si="0"/>
        <v>2246</v>
      </c>
      <c r="J31" s="24">
        <v>2246</v>
      </c>
      <c r="K31" s="23">
        <f t="shared" si="6"/>
        <v>0</v>
      </c>
      <c r="L31" s="25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0">
        <v>20200518</v>
      </c>
      <c r="W31" s="20">
        <v>5</v>
      </c>
      <c r="X31" s="5" t="s">
        <v>95</v>
      </c>
      <c r="Y31" s="20" t="str">
        <f t="shared" si="5"/>
        <v>이형준</v>
      </c>
      <c r="Z31" s="4" t="s">
        <v>79</v>
      </c>
      <c r="AA31" s="29"/>
    </row>
    <row r="32" spans="1:27" s="9" customFormat="1" ht="19.149999999999999" customHeight="1" x14ac:dyDescent="0.3">
      <c r="A32" s="4">
        <v>28</v>
      </c>
      <c r="B32" s="5" t="str">
        <f t="shared" si="3"/>
        <v>5</v>
      </c>
      <c r="C32" s="5" t="str">
        <f t="shared" si="4"/>
        <v>18</v>
      </c>
      <c r="D32" s="6" t="s">
        <v>66</v>
      </c>
      <c r="E32" s="19" t="s">
        <v>96</v>
      </c>
      <c r="F32" s="6" t="s">
        <v>58</v>
      </c>
      <c r="G32" s="4" t="s">
        <v>109</v>
      </c>
      <c r="H32" s="4" t="s">
        <v>48</v>
      </c>
      <c r="I32" s="23">
        <f t="shared" si="0"/>
        <v>789</v>
      </c>
      <c r="J32" s="24">
        <v>789</v>
      </c>
      <c r="K32" s="23">
        <f t="shared" si="6"/>
        <v>0</v>
      </c>
      <c r="L32" s="25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0">
        <v>20200518</v>
      </c>
      <c r="W32" s="20">
        <v>8</v>
      </c>
      <c r="X32" s="5" t="s">
        <v>95</v>
      </c>
      <c r="Y32" s="20" t="str">
        <f t="shared" si="5"/>
        <v>이형준</v>
      </c>
      <c r="Z32" s="4" t="s">
        <v>79</v>
      </c>
      <c r="AA32" s="8"/>
    </row>
    <row r="33" spans="1:27" s="9" customFormat="1" ht="19.149999999999999" customHeight="1" x14ac:dyDescent="0.3">
      <c r="A33" s="4">
        <v>29</v>
      </c>
      <c r="B33" s="5" t="str">
        <f t="shared" si="3"/>
        <v>5</v>
      </c>
      <c r="C33" s="5" t="str">
        <f t="shared" si="4"/>
        <v>18</v>
      </c>
      <c r="D33" s="6" t="s">
        <v>61</v>
      </c>
      <c r="E33" s="6" t="s">
        <v>100</v>
      </c>
      <c r="F33" s="6" t="s">
        <v>102</v>
      </c>
      <c r="G33" s="4" t="s">
        <v>117</v>
      </c>
      <c r="H33" s="4" t="s">
        <v>48</v>
      </c>
      <c r="I33" s="23">
        <f t="shared" si="0"/>
        <v>1359</v>
      </c>
      <c r="J33" s="24">
        <v>1325</v>
      </c>
      <c r="K33" s="23">
        <f t="shared" si="6"/>
        <v>34</v>
      </c>
      <c r="L33" s="25">
        <f t="shared" si="2"/>
        <v>2.5018395879323033E-2</v>
      </c>
      <c r="M33" s="26">
        <v>29</v>
      </c>
      <c r="N33" s="26"/>
      <c r="O33" s="26"/>
      <c r="P33" s="26">
        <v>4</v>
      </c>
      <c r="Q33" s="26">
        <v>1</v>
      </c>
      <c r="R33" s="26"/>
      <c r="S33" s="26"/>
      <c r="T33" s="26"/>
      <c r="U33" s="26"/>
      <c r="V33" s="20">
        <v>20200516</v>
      </c>
      <c r="W33" s="20">
        <v>7</v>
      </c>
      <c r="X33" s="5" t="s">
        <v>95</v>
      </c>
      <c r="Y33" s="20" t="str">
        <f t="shared" si="5"/>
        <v>이형준</v>
      </c>
      <c r="Z33" s="4" t="s">
        <v>82</v>
      </c>
      <c r="AA33" s="8"/>
    </row>
    <row r="34" spans="1:27" s="9" customFormat="1" ht="19.149999999999999" customHeight="1" x14ac:dyDescent="0.3">
      <c r="A34" s="7">
        <v>30</v>
      </c>
      <c r="B34" s="5" t="str">
        <f t="shared" si="3"/>
        <v>5</v>
      </c>
      <c r="C34" s="5" t="str">
        <f t="shared" si="4"/>
        <v>18</v>
      </c>
      <c r="D34" s="6" t="s">
        <v>70</v>
      </c>
      <c r="E34" s="6" t="s">
        <v>101</v>
      </c>
      <c r="F34" s="6" t="s">
        <v>57</v>
      </c>
      <c r="G34" s="4" t="s">
        <v>91</v>
      </c>
      <c r="H34" s="4" t="s">
        <v>92</v>
      </c>
      <c r="I34" s="23">
        <f t="shared" si="0"/>
        <v>11757</v>
      </c>
      <c r="J34" s="24">
        <v>11750</v>
      </c>
      <c r="K34" s="23">
        <f t="shared" si="6"/>
        <v>7</v>
      </c>
      <c r="L34" s="25">
        <f t="shared" si="2"/>
        <v>5.9538998043718639E-4</v>
      </c>
      <c r="M34" s="26">
        <v>7</v>
      </c>
      <c r="N34" s="26"/>
      <c r="O34" s="26"/>
      <c r="P34" s="26"/>
      <c r="Q34" s="26"/>
      <c r="R34" s="26"/>
      <c r="S34" s="26"/>
      <c r="T34" s="26"/>
      <c r="U34" s="26"/>
      <c r="V34" s="20">
        <v>20190624</v>
      </c>
      <c r="W34" s="20">
        <v>10</v>
      </c>
      <c r="X34" s="5" t="s">
        <v>94</v>
      </c>
      <c r="Y34" s="20" t="str">
        <f t="shared" si="5"/>
        <v>하선동</v>
      </c>
      <c r="Z34" s="4" t="s">
        <v>82</v>
      </c>
      <c r="AA34" s="8"/>
    </row>
    <row r="35" spans="1:27" s="9" customFormat="1" ht="19.149999999999999" customHeight="1" x14ac:dyDescent="0.3">
      <c r="A35" s="4">
        <v>31</v>
      </c>
      <c r="B35" s="5" t="str">
        <f t="shared" si="3"/>
        <v>5</v>
      </c>
      <c r="C35" s="5" t="str">
        <f t="shared" si="4"/>
        <v>18</v>
      </c>
      <c r="D35" s="6" t="s">
        <v>70</v>
      </c>
      <c r="E35" s="6" t="s">
        <v>101</v>
      </c>
      <c r="F35" s="6" t="s">
        <v>57</v>
      </c>
      <c r="G35" s="4" t="s">
        <v>91</v>
      </c>
      <c r="H35" s="4" t="s">
        <v>92</v>
      </c>
      <c r="I35" s="23">
        <f t="shared" si="0"/>
        <v>9472</v>
      </c>
      <c r="J35" s="24">
        <v>9470</v>
      </c>
      <c r="K35" s="23">
        <f t="shared" si="6"/>
        <v>2</v>
      </c>
      <c r="L35" s="25">
        <f t="shared" si="2"/>
        <v>2.1114864864864866E-4</v>
      </c>
      <c r="M35" s="26">
        <v>2</v>
      </c>
      <c r="N35" s="26"/>
      <c r="O35" s="26"/>
      <c r="P35" s="26"/>
      <c r="Q35" s="26"/>
      <c r="R35" s="26"/>
      <c r="S35" s="26"/>
      <c r="T35" s="26"/>
      <c r="U35" s="26"/>
      <c r="V35" s="20">
        <v>20190624</v>
      </c>
      <c r="W35" s="20">
        <v>10</v>
      </c>
      <c r="X35" s="5" t="s">
        <v>95</v>
      </c>
      <c r="Y35" s="20" t="str">
        <f t="shared" si="5"/>
        <v>이형준</v>
      </c>
      <c r="Z35" s="4" t="s">
        <v>82</v>
      </c>
      <c r="AA35" s="8"/>
    </row>
    <row r="36" spans="1:27" s="9" customFormat="1" ht="19.149999999999999" customHeight="1" x14ac:dyDescent="0.3">
      <c r="A36" s="4">
        <v>32</v>
      </c>
      <c r="B36" s="5" t="str">
        <f t="shared" si="3"/>
        <v>5</v>
      </c>
      <c r="C36" s="5" t="str">
        <f t="shared" si="4"/>
        <v>18</v>
      </c>
      <c r="D36" s="6" t="s">
        <v>70</v>
      </c>
      <c r="E36" s="6" t="s">
        <v>101</v>
      </c>
      <c r="F36" s="6" t="s">
        <v>57</v>
      </c>
      <c r="G36" s="4" t="s">
        <v>91</v>
      </c>
      <c r="H36" s="4" t="s">
        <v>92</v>
      </c>
      <c r="I36" s="23">
        <f t="shared" si="0"/>
        <v>13203</v>
      </c>
      <c r="J36" s="24">
        <v>13200</v>
      </c>
      <c r="K36" s="23">
        <f t="shared" si="6"/>
        <v>3</v>
      </c>
      <c r="L36" s="25">
        <f t="shared" si="2"/>
        <v>2.2722108611679165E-4</v>
      </c>
      <c r="M36" s="26">
        <v>3</v>
      </c>
      <c r="N36" s="26"/>
      <c r="O36" s="26"/>
      <c r="P36" s="26"/>
      <c r="Q36" s="26"/>
      <c r="R36" s="26"/>
      <c r="S36" s="26"/>
      <c r="T36" s="26"/>
      <c r="U36" s="26"/>
      <c r="V36" s="20">
        <v>20190625</v>
      </c>
      <c r="W36" s="20">
        <v>10</v>
      </c>
      <c r="X36" s="5" t="s">
        <v>95</v>
      </c>
      <c r="Y36" s="20" t="str">
        <f t="shared" si="5"/>
        <v>이형준</v>
      </c>
      <c r="Z36" s="4" t="s">
        <v>82</v>
      </c>
      <c r="AA36" s="8"/>
    </row>
    <row r="37" spans="1:27" s="9" customFormat="1" ht="19.149999999999999" customHeight="1" x14ac:dyDescent="0.3">
      <c r="A37" s="4">
        <v>33</v>
      </c>
      <c r="B37" s="5" t="str">
        <f t="shared" si="3"/>
        <v>5</v>
      </c>
      <c r="C37" s="5" t="str">
        <f t="shared" si="4"/>
        <v>18</v>
      </c>
      <c r="D37" s="6" t="s">
        <v>70</v>
      </c>
      <c r="E37" s="6" t="s">
        <v>101</v>
      </c>
      <c r="F37" s="6" t="s">
        <v>57</v>
      </c>
      <c r="G37" s="4" t="s">
        <v>91</v>
      </c>
      <c r="H37" s="4" t="s">
        <v>92</v>
      </c>
      <c r="I37" s="23">
        <f t="shared" si="0"/>
        <v>12010</v>
      </c>
      <c r="J37" s="24">
        <v>12000</v>
      </c>
      <c r="K37" s="23">
        <f t="shared" si="6"/>
        <v>10</v>
      </c>
      <c r="L37" s="25">
        <f t="shared" si="2"/>
        <v>8.3263946711074107E-4</v>
      </c>
      <c r="M37" s="26">
        <v>2</v>
      </c>
      <c r="N37" s="26"/>
      <c r="O37" s="26"/>
      <c r="P37" s="26">
        <v>1</v>
      </c>
      <c r="Q37" s="26">
        <v>3</v>
      </c>
      <c r="R37" s="26"/>
      <c r="S37" s="26">
        <v>4</v>
      </c>
      <c r="T37" s="26"/>
      <c r="U37" s="26"/>
      <c r="V37" s="20">
        <v>20190625</v>
      </c>
      <c r="W37" s="20">
        <v>10</v>
      </c>
      <c r="X37" s="5" t="s">
        <v>94</v>
      </c>
      <c r="Y37" s="20" t="str">
        <f t="shared" si="5"/>
        <v>하선동</v>
      </c>
      <c r="Z37" s="4" t="s">
        <v>82</v>
      </c>
      <c r="AA37" s="8"/>
    </row>
    <row r="38" spans="1:27" s="9" customFormat="1" ht="19.149999999999999" customHeight="1" x14ac:dyDescent="0.3">
      <c r="A38" s="7">
        <v>34</v>
      </c>
      <c r="B38" s="5" t="str">
        <f t="shared" si="3"/>
        <v>5</v>
      </c>
      <c r="C38" s="5" t="str">
        <f t="shared" si="4"/>
        <v>18</v>
      </c>
      <c r="D38" s="6" t="s">
        <v>60</v>
      </c>
      <c r="E38" s="6" t="s">
        <v>35</v>
      </c>
      <c r="F38" s="6" t="s">
        <v>42</v>
      </c>
      <c r="G38" s="4" t="s">
        <v>115</v>
      </c>
      <c r="H38" s="4" t="s">
        <v>50</v>
      </c>
      <c r="I38" s="23">
        <f t="shared" si="0"/>
        <v>410</v>
      </c>
      <c r="J38" s="24">
        <v>410</v>
      </c>
      <c r="K38" s="23">
        <f t="shared" si="6"/>
        <v>0</v>
      </c>
      <c r="L38" s="25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0">
        <v>20200518</v>
      </c>
      <c r="W38" s="20">
        <v>1</v>
      </c>
      <c r="X38" s="5" t="s">
        <v>94</v>
      </c>
      <c r="Y38" s="20" t="str">
        <f t="shared" si="5"/>
        <v>하선동</v>
      </c>
      <c r="Z38" s="4" t="s">
        <v>82</v>
      </c>
      <c r="AA38" s="8"/>
    </row>
    <row r="39" spans="1:27" s="9" customFormat="1" ht="19.149999999999999" customHeight="1" x14ac:dyDescent="0.3">
      <c r="A39" s="4">
        <v>35</v>
      </c>
      <c r="B39" s="5" t="str">
        <f t="shared" si="3"/>
        <v>5</v>
      </c>
      <c r="C39" s="5" t="str">
        <f t="shared" si="4"/>
        <v>18</v>
      </c>
      <c r="D39" s="6" t="s">
        <v>61</v>
      </c>
      <c r="E39" s="19" t="s">
        <v>88</v>
      </c>
      <c r="F39" s="4" t="s">
        <v>90</v>
      </c>
      <c r="G39" s="4" t="s">
        <v>93</v>
      </c>
      <c r="H39" s="4" t="s">
        <v>48</v>
      </c>
      <c r="I39" s="23">
        <f t="shared" si="0"/>
        <v>3560</v>
      </c>
      <c r="J39" s="24">
        <v>3560</v>
      </c>
      <c r="K39" s="23">
        <f t="shared" si="6"/>
        <v>0</v>
      </c>
      <c r="L39" s="25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0">
        <v>20200516</v>
      </c>
      <c r="W39" s="20">
        <v>5</v>
      </c>
      <c r="X39" s="5" t="s">
        <v>95</v>
      </c>
      <c r="Y39" s="20" t="str">
        <f t="shared" si="5"/>
        <v>이형준</v>
      </c>
      <c r="Z39" s="4" t="s">
        <v>84</v>
      </c>
      <c r="AA39" s="8"/>
    </row>
    <row r="40" spans="1:27" s="9" customFormat="1" ht="19.149999999999999" customHeight="1" x14ac:dyDescent="0.3">
      <c r="A40" s="4">
        <v>36</v>
      </c>
      <c r="B40" s="5" t="str">
        <f t="shared" si="3"/>
        <v>5</v>
      </c>
      <c r="C40" s="5" t="str">
        <f t="shared" si="4"/>
        <v>18</v>
      </c>
      <c r="D40" s="6" t="s">
        <v>61</v>
      </c>
      <c r="E40" s="19" t="s">
        <v>88</v>
      </c>
      <c r="F40" s="4" t="s">
        <v>90</v>
      </c>
      <c r="G40" s="4" t="s">
        <v>93</v>
      </c>
      <c r="H40" s="4" t="s">
        <v>48</v>
      </c>
      <c r="I40" s="23">
        <f t="shared" si="0"/>
        <v>3000</v>
      </c>
      <c r="J40" s="24">
        <v>3000</v>
      </c>
      <c r="K40" s="23">
        <f t="shared" si="6"/>
        <v>0</v>
      </c>
      <c r="L40" s="25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0">
        <v>20200518</v>
      </c>
      <c r="W40" s="20">
        <v>5</v>
      </c>
      <c r="X40" s="5" t="s">
        <v>94</v>
      </c>
      <c r="Y40" s="20" t="str">
        <f t="shared" si="5"/>
        <v>하선동</v>
      </c>
      <c r="Z40" s="4" t="s">
        <v>84</v>
      </c>
      <c r="AA40" s="8"/>
    </row>
    <row r="41" spans="1:27" s="9" customFormat="1" ht="19.149999999999999" customHeight="1" x14ac:dyDescent="0.3">
      <c r="A41" s="4">
        <v>37</v>
      </c>
      <c r="B41" s="5" t="str">
        <f t="shared" si="3"/>
        <v>5</v>
      </c>
      <c r="C41" s="5" t="str">
        <f t="shared" si="4"/>
        <v>18</v>
      </c>
      <c r="D41" s="6" t="s">
        <v>59</v>
      </c>
      <c r="E41" s="6" t="s">
        <v>103</v>
      </c>
      <c r="F41" s="6" t="s">
        <v>106</v>
      </c>
      <c r="G41" s="4" t="s">
        <v>108</v>
      </c>
      <c r="H41" s="4" t="s">
        <v>48</v>
      </c>
      <c r="I41" s="23">
        <f t="shared" si="0"/>
        <v>170</v>
      </c>
      <c r="J41" s="24">
        <v>170</v>
      </c>
      <c r="K41" s="23">
        <f t="shared" si="6"/>
        <v>0</v>
      </c>
      <c r="L41" s="25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0">
        <v>20200516</v>
      </c>
      <c r="W41" s="20">
        <v>6</v>
      </c>
      <c r="X41" s="5" t="s">
        <v>94</v>
      </c>
      <c r="Y41" s="20" t="str">
        <f t="shared" si="5"/>
        <v>하선동</v>
      </c>
      <c r="Z41" s="4" t="s">
        <v>84</v>
      </c>
      <c r="AA41" s="8"/>
    </row>
    <row r="42" spans="1:27" s="9" customFormat="1" ht="19.149999999999999" customHeight="1" x14ac:dyDescent="0.3">
      <c r="A42" s="7">
        <v>38</v>
      </c>
      <c r="B42" s="5" t="str">
        <f t="shared" si="3"/>
        <v>5</v>
      </c>
      <c r="C42" s="5" t="str">
        <f t="shared" si="4"/>
        <v>18</v>
      </c>
      <c r="D42" s="6" t="s">
        <v>59</v>
      </c>
      <c r="E42" s="6" t="s">
        <v>104</v>
      </c>
      <c r="F42" s="6" t="s">
        <v>107</v>
      </c>
      <c r="G42" s="4" t="s">
        <v>118</v>
      </c>
      <c r="H42" s="4" t="s">
        <v>92</v>
      </c>
      <c r="I42" s="23">
        <f t="shared" si="0"/>
        <v>2706</v>
      </c>
      <c r="J42" s="24">
        <v>2700</v>
      </c>
      <c r="K42" s="23">
        <f t="shared" si="6"/>
        <v>6</v>
      </c>
      <c r="L42" s="25">
        <f t="shared" si="2"/>
        <v>2.2172949002217295E-3</v>
      </c>
      <c r="M42" s="26"/>
      <c r="N42" s="26"/>
      <c r="O42" s="26"/>
      <c r="P42" s="26"/>
      <c r="Q42" s="26"/>
      <c r="R42" s="26"/>
      <c r="S42" s="26">
        <v>6</v>
      </c>
      <c r="T42" s="26"/>
      <c r="U42" s="26"/>
      <c r="V42" s="20">
        <v>20200425</v>
      </c>
      <c r="W42" s="20">
        <v>12</v>
      </c>
      <c r="X42" s="5" t="s">
        <v>94</v>
      </c>
      <c r="Y42" s="20" t="str">
        <f t="shared" si="5"/>
        <v>하선동</v>
      </c>
      <c r="Z42" s="4" t="s">
        <v>84</v>
      </c>
      <c r="AA42" s="8"/>
    </row>
    <row r="43" spans="1:27" s="9" customFormat="1" ht="19.149999999999999" customHeight="1" x14ac:dyDescent="0.3">
      <c r="A43" s="4">
        <v>39</v>
      </c>
      <c r="B43" s="5" t="str">
        <f t="shared" si="3"/>
        <v>5</v>
      </c>
      <c r="C43" s="5" t="str">
        <f t="shared" si="4"/>
        <v>18</v>
      </c>
      <c r="D43" s="6" t="s">
        <v>70</v>
      </c>
      <c r="E43" s="6" t="s">
        <v>101</v>
      </c>
      <c r="F43" s="6" t="s">
        <v>57</v>
      </c>
      <c r="G43" s="4" t="s">
        <v>91</v>
      </c>
      <c r="H43" s="4" t="s">
        <v>92</v>
      </c>
      <c r="I43" s="23">
        <f t="shared" si="0"/>
        <v>4800</v>
      </c>
      <c r="J43" s="24">
        <v>4800</v>
      </c>
      <c r="K43" s="23">
        <f t="shared" si="6"/>
        <v>0</v>
      </c>
      <c r="L43" s="25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0">
        <v>20190624</v>
      </c>
      <c r="W43" s="20">
        <v>10</v>
      </c>
      <c r="X43" s="5" t="s">
        <v>94</v>
      </c>
      <c r="Y43" s="20" t="str">
        <f t="shared" si="5"/>
        <v>하선동</v>
      </c>
      <c r="Z43" s="4" t="s">
        <v>84</v>
      </c>
      <c r="AA43" s="8"/>
    </row>
    <row r="44" spans="1:27" s="9" customFormat="1" ht="19.149999999999999" customHeight="1" x14ac:dyDescent="0.3">
      <c r="A44" s="4">
        <v>40</v>
      </c>
      <c r="B44" s="5" t="str">
        <f t="shared" si="3"/>
        <v>5</v>
      </c>
      <c r="C44" s="5" t="str">
        <f t="shared" si="4"/>
        <v>18</v>
      </c>
      <c r="D44" s="6" t="s">
        <v>70</v>
      </c>
      <c r="E44" s="6" t="s">
        <v>101</v>
      </c>
      <c r="F44" s="6" t="s">
        <v>57</v>
      </c>
      <c r="G44" s="4" t="s">
        <v>91</v>
      </c>
      <c r="H44" s="4" t="s">
        <v>92</v>
      </c>
      <c r="I44" s="23">
        <f t="shared" si="0"/>
        <v>0</v>
      </c>
      <c r="J44" s="24"/>
      <c r="K44" s="23">
        <f t="shared" si="6"/>
        <v>0</v>
      </c>
      <c r="L44" s="25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0">
        <v>20190626</v>
      </c>
      <c r="W44" s="20">
        <v>10</v>
      </c>
      <c r="X44" s="5" t="s">
        <v>95</v>
      </c>
      <c r="Y44" s="20" t="str">
        <f>IF($X44="A","하선동",IF($X44="B","이형준",""))</f>
        <v>이형준</v>
      </c>
      <c r="Z44" s="4" t="s">
        <v>84</v>
      </c>
      <c r="AA44" s="8" t="s">
        <v>97</v>
      </c>
    </row>
    <row r="45" spans="1:27" s="9" customFormat="1" ht="19.149999999999999" customHeight="1" x14ac:dyDescent="0.3">
      <c r="A45" s="4">
        <v>41</v>
      </c>
      <c r="B45" s="5" t="str">
        <f t="shared" si="3"/>
        <v>5</v>
      </c>
      <c r="C45" s="5" t="str">
        <f t="shared" si="4"/>
        <v>18</v>
      </c>
      <c r="D45" s="6" t="s">
        <v>59</v>
      </c>
      <c r="E45" s="19" t="s">
        <v>96</v>
      </c>
      <c r="F45" s="6" t="s">
        <v>116</v>
      </c>
      <c r="G45" s="4">
        <v>7301</v>
      </c>
      <c r="H45" s="4" t="s">
        <v>48</v>
      </c>
      <c r="I45" s="23">
        <f t="shared" si="0"/>
        <v>432</v>
      </c>
      <c r="J45" s="24">
        <v>430</v>
      </c>
      <c r="K45" s="23">
        <f t="shared" si="6"/>
        <v>2</v>
      </c>
      <c r="L45" s="25">
        <f t="shared" si="2"/>
        <v>4.6296296296296294E-3</v>
      </c>
      <c r="M45" s="26">
        <v>2</v>
      </c>
      <c r="N45" s="26"/>
      <c r="O45" s="26"/>
      <c r="P45" s="26"/>
      <c r="Q45" s="26"/>
      <c r="R45" s="26"/>
      <c r="S45" s="26"/>
      <c r="T45" s="28"/>
      <c r="U45" s="26"/>
      <c r="V45" s="20">
        <v>20200518</v>
      </c>
      <c r="W45" s="20">
        <v>13</v>
      </c>
      <c r="X45" s="5" t="s">
        <v>94</v>
      </c>
      <c r="Y45" s="20" t="str">
        <f t="shared" si="5"/>
        <v>하선동</v>
      </c>
      <c r="Z45" s="4" t="s">
        <v>84</v>
      </c>
      <c r="AA45" s="8"/>
    </row>
    <row r="46" spans="1:27" s="9" customFormat="1" ht="19.149999999999999" customHeight="1" x14ac:dyDescent="0.3">
      <c r="A46" s="7">
        <v>42</v>
      </c>
      <c r="B46" s="5" t="str">
        <f t="shared" si="3"/>
        <v>5</v>
      </c>
      <c r="C46" s="5" t="str">
        <f t="shared" si="4"/>
        <v>18</v>
      </c>
      <c r="D46" s="6" t="s">
        <v>59</v>
      </c>
      <c r="E46" s="4" t="s">
        <v>105</v>
      </c>
      <c r="F46" s="4" t="s">
        <v>113</v>
      </c>
      <c r="G46" s="4" t="s">
        <v>115</v>
      </c>
      <c r="H46" s="4" t="s">
        <v>48</v>
      </c>
      <c r="I46" s="23">
        <f t="shared" si="0"/>
        <v>200</v>
      </c>
      <c r="J46" s="24">
        <v>200</v>
      </c>
      <c r="K46" s="23">
        <f t="shared" si="6"/>
        <v>0</v>
      </c>
      <c r="L46" s="25">
        <f t="shared" si="2"/>
        <v>0</v>
      </c>
      <c r="M46" s="26"/>
      <c r="N46" s="26"/>
      <c r="O46" s="26"/>
      <c r="P46" s="26"/>
      <c r="Q46" s="26"/>
      <c r="R46" s="26"/>
      <c r="S46" s="26"/>
      <c r="T46" s="28"/>
      <c r="U46" s="26"/>
      <c r="V46" s="20">
        <v>20200518</v>
      </c>
      <c r="W46" s="20">
        <v>3</v>
      </c>
      <c r="X46" s="5" t="s">
        <v>94</v>
      </c>
      <c r="Y46" s="20" t="str">
        <f t="shared" si="5"/>
        <v>하선동</v>
      </c>
      <c r="Z46" s="4" t="s">
        <v>84</v>
      </c>
      <c r="AA46" s="8"/>
    </row>
    <row r="47" spans="1:27" s="9" customFormat="1" ht="19.149999999999999" customHeight="1" x14ac:dyDescent="0.3">
      <c r="A47" s="4">
        <v>43</v>
      </c>
      <c r="B47" s="5" t="str">
        <f t="shared" si="3"/>
        <v>5</v>
      </c>
      <c r="C47" s="5" t="str">
        <f t="shared" si="4"/>
        <v>18</v>
      </c>
      <c r="D47" s="6" t="s">
        <v>60</v>
      </c>
      <c r="E47" s="4" t="s">
        <v>34</v>
      </c>
      <c r="F47" s="4" t="s">
        <v>111</v>
      </c>
      <c r="G47" s="4" t="s">
        <v>112</v>
      </c>
      <c r="H47" s="4" t="s">
        <v>48</v>
      </c>
      <c r="I47" s="23">
        <f t="shared" si="0"/>
        <v>600</v>
      </c>
      <c r="J47" s="24">
        <v>600</v>
      </c>
      <c r="K47" s="23">
        <f t="shared" si="6"/>
        <v>0</v>
      </c>
      <c r="L47" s="25">
        <f t="shared" si="2"/>
        <v>0</v>
      </c>
      <c r="M47" s="26"/>
      <c r="N47" s="26"/>
      <c r="O47" s="26"/>
      <c r="P47" s="26"/>
      <c r="Q47" s="26"/>
      <c r="R47" s="26"/>
      <c r="S47" s="26"/>
      <c r="T47" s="28"/>
      <c r="U47" s="26"/>
      <c r="V47" s="20">
        <v>20200518</v>
      </c>
      <c r="W47" s="20">
        <v>14</v>
      </c>
      <c r="X47" s="5" t="s">
        <v>94</v>
      </c>
      <c r="Y47" s="20" t="str">
        <f t="shared" si="5"/>
        <v>하선동</v>
      </c>
      <c r="Z47" s="4" t="s">
        <v>84</v>
      </c>
      <c r="AA47" s="8"/>
    </row>
    <row r="48" spans="1:27" s="9" customFormat="1" ht="19.149999999999999" customHeight="1" x14ac:dyDescent="0.3">
      <c r="A48" s="4">
        <v>44</v>
      </c>
      <c r="B48" s="5" t="str">
        <f t="shared" si="3"/>
        <v>5</v>
      </c>
      <c r="C48" s="5" t="str">
        <f t="shared" si="4"/>
        <v>18</v>
      </c>
      <c r="D48" s="6"/>
      <c r="E48" s="4"/>
      <c r="F48" s="4"/>
      <c r="G48" s="4"/>
      <c r="H48" s="4"/>
      <c r="I48" s="23">
        <f t="shared" si="0"/>
        <v>0</v>
      </c>
      <c r="J48" s="24"/>
      <c r="K48" s="23">
        <f t="shared" si="6"/>
        <v>0</v>
      </c>
      <c r="L48" s="25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0"/>
      <c r="W48" s="20"/>
      <c r="X48" s="5"/>
      <c r="Y48" s="20" t="str">
        <f t="shared" si="5"/>
        <v/>
      </c>
      <c r="Z48" s="4"/>
      <c r="AA48" s="8"/>
    </row>
    <row r="49" spans="1:27" s="9" customFormat="1" ht="19.149999999999999" customHeight="1" x14ac:dyDescent="0.3">
      <c r="A49" s="4">
        <v>45</v>
      </c>
      <c r="B49" s="5" t="str">
        <f t="shared" si="3"/>
        <v>5</v>
      </c>
      <c r="C49" s="5" t="str">
        <f t="shared" si="4"/>
        <v>18</v>
      </c>
      <c r="D49" s="6"/>
      <c r="E49" s="4"/>
      <c r="F49" s="6"/>
      <c r="G49" s="4"/>
      <c r="H49" s="4"/>
      <c r="I49" s="23">
        <f t="shared" si="0"/>
        <v>0</v>
      </c>
      <c r="J49" s="24"/>
      <c r="K49" s="23">
        <f t="shared" si="6"/>
        <v>0</v>
      </c>
      <c r="L49" s="25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0"/>
      <c r="W49" s="20"/>
      <c r="X49" s="5"/>
      <c r="Y49" s="20" t="str">
        <f>IF($X49="A","하선동",IF($X49="B","이형준",""))</f>
        <v/>
      </c>
      <c r="Z49" s="4"/>
      <c r="AA49" s="8"/>
    </row>
    <row r="50" spans="1:27" s="9" customFormat="1" ht="19.149999999999999" hidden="1" customHeight="1" x14ac:dyDescent="0.3">
      <c r="A50" s="4">
        <v>46</v>
      </c>
      <c r="B50" s="5" t="str">
        <f t="shared" si="3"/>
        <v>5</v>
      </c>
      <c r="C50" s="5" t="str">
        <f t="shared" si="4"/>
        <v>18</v>
      </c>
      <c r="D50" s="6"/>
      <c r="E50" s="4"/>
      <c r="F50" s="4"/>
      <c r="G50" s="4"/>
      <c r="H50" s="4"/>
      <c r="I50" s="23">
        <f t="shared" si="0"/>
        <v>0</v>
      </c>
      <c r="J50" s="24"/>
      <c r="K50" s="23">
        <f t="shared" si="6"/>
        <v>0</v>
      </c>
      <c r="L50" s="25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0"/>
      <c r="W50" s="20"/>
      <c r="X50" s="5"/>
      <c r="Y50" s="20" t="str">
        <f t="shared" si="5"/>
        <v/>
      </c>
      <c r="Z50" s="4"/>
      <c r="AA50" s="8"/>
    </row>
    <row r="51" spans="1:27" s="9" customFormat="1" ht="19.149999999999999" hidden="1" customHeight="1" x14ac:dyDescent="0.3">
      <c r="A51" s="4">
        <v>47</v>
      </c>
      <c r="B51" s="5" t="str">
        <f t="shared" si="3"/>
        <v>5</v>
      </c>
      <c r="C51" s="5" t="str">
        <f t="shared" si="4"/>
        <v>18</v>
      </c>
      <c r="D51" s="6"/>
      <c r="E51" s="4"/>
      <c r="F51" s="4"/>
      <c r="G51" s="4"/>
      <c r="H51" s="4"/>
      <c r="I51" s="23">
        <f t="shared" si="0"/>
        <v>0</v>
      </c>
      <c r="J51" s="24"/>
      <c r="K51" s="23">
        <f t="shared" si="6"/>
        <v>0</v>
      </c>
      <c r="L51" s="25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0"/>
      <c r="W51" s="20"/>
      <c r="X51" s="5"/>
      <c r="Y51" s="20" t="str">
        <f t="shared" si="5"/>
        <v/>
      </c>
      <c r="Z51" s="4"/>
      <c r="AA51" s="8"/>
    </row>
    <row r="52" spans="1:27" s="9" customFormat="1" ht="19.149999999999999" hidden="1" customHeight="1" x14ac:dyDescent="0.3">
      <c r="A52" s="4">
        <v>48</v>
      </c>
      <c r="B52" s="5" t="str">
        <f t="shared" si="3"/>
        <v>5</v>
      </c>
      <c r="C52" s="5" t="str">
        <f t="shared" si="4"/>
        <v>18</v>
      </c>
      <c r="D52" s="6"/>
      <c r="E52" s="4"/>
      <c r="F52" s="4"/>
      <c r="G52" s="4"/>
      <c r="H52" s="4"/>
      <c r="I52" s="23">
        <f t="shared" si="0"/>
        <v>0</v>
      </c>
      <c r="J52" s="24"/>
      <c r="K52" s="23">
        <f t="shared" si="6"/>
        <v>0</v>
      </c>
      <c r="L52" s="25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0"/>
      <c r="W52" s="20"/>
      <c r="X52" s="5"/>
      <c r="Y52" s="20" t="str">
        <f t="shared" si="5"/>
        <v/>
      </c>
      <c r="Z52" s="4"/>
      <c r="AA52" s="8"/>
    </row>
    <row r="53" spans="1:27" s="9" customFormat="1" ht="19.149999999999999" hidden="1" customHeight="1" x14ac:dyDescent="0.3">
      <c r="A53" s="4">
        <v>49</v>
      </c>
      <c r="B53" s="5" t="str">
        <f t="shared" si="3"/>
        <v>5</v>
      </c>
      <c r="C53" s="5" t="str">
        <f t="shared" si="4"/>
        <v>18</v>
      </c>
      <c r="D53" s="6"/>
      <c r="E53" s="4"/>
      <c r="F53" s="4"/>
      <c r="G53" s="4"/>
      <c r="H53" s="4"/>
      <c r="I53" s="23">
        <f t="shared" si="0"/>
        <v>0</v>
      </c>
      <c r="J53" s="24"/>
      <c r="K53" s="23">
        <f t="shared" si="6"/>
        <v>0</v>
      </c>
      <c r="L53" s="25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0"/>
      <c r="W53" s="20"/>
      <c r="X53" s="5"/>
      <c r="Y53" s="20" t="str">
        <f t="shared" si="5"/>
        <v/>
      </c>
      <c r="Z53" s="4"/>
      <c r="AA53" s="8"/>
    </row>
    <row r="54" spans="1:27" s="9" customFormat="1" ht="19.149999999999999" hidden="1" customHeight="1" x14ac:dyDescent="0.3">
      <c r="A54" s="4">
        <v>50</v>
      </c>
      <c r="B54" s="5" t="str">
        <f t="shared" si="3"/>
        <v>5</v>
      </c>
      <c r="C54" s="5" t="str">
        <f t="shared" si="4"/>
        <v>18</v>
      </c>
      <c r="D54" s="6"/>
      <c r="E54" s="4"/>
      <c r="F54" s="4"/>
      <c r="G54" s="4"/>
      <c r="H54" s="4"/>
      <c r="I54" s="23">
        <f t="shared" si="0"/>
        <v>0</v>
      </c>
      <c r="J54" s="24"/>
      <c r="K54" s="23">
        <f t="shared" si="6"/>
        <v>0</v>
      </c>
      <c r="L54" s="25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0"/>
      <c r="W54" s="20"/>
      <c r="X54" s="5"/>
      <c r="Y54" s="20" t="str">
        <f t="shared" si="5"/>
        <v/>
      </c>
      <c r="Z54" s="4"/>
      <c r="AA54" s="8"/>
    </row>
    <row r="55" spans="1:27" s="13" customFormat="1" x14ac:dyDescent="0.3">
      <c r="A55" s="46"/>
      <c r="B55" s="47"/>
      <c r="C55" s="47"/>
      <c r="D55" s="47"/>
      <c r="E55" s="47"/>
      <c r="F55" s="47"/>
      <c r="G55" s="47"/>
      <c r="H55" s="47"/>
      <c r="I55" s="48">
        <f>SUM(I7:I54)</f>
        <v>129263</v>
      </c>
      <c r="J55" s="48">
        <f t="shared" ref="J55:K55" si="7">SUM(J7:J54)</f>
        <v>127880</v>
      </c>
      <c r="K55" s="48">
        <f t="shared" si="7"/>
        <v>1383</v>
      </c>
      <c r="L55" s="49"/>
      <c r="M55" s="11"/>
      <c r="N55" s="11"/>
      <c r="O55" s="11"/>
      <c r="P55" s="11"/>
      <c r="Q55" s="11"/>
      <c r="R55" s="11"/>
      <c r="S55" s="11"/>
      <c r="T55" s="11"/>
      <c r="U55" s="12"/>
      <c r="V55" s="38"/>
      <c r="W55" s="39"/>
      <c r="X55" s="39"/>
      <c r="Y55" s="39"/>
      <c r="Z55" s="39"/>
      <c r="AA55" s="39"/>
    </row>
    <row r="56" spans="1:27" s="13" customFormat="1" x14ac:dyDescent="0.3">
      <c r="A56" s="46"/>
      <c r="B56" s="47"/>
      <c r="C56" s="47"/>
      <c r="D56" s="47"/>
      <c r="E56" s="47"/>
      <c r="F56" s="47"/>
      <c r="G56" s="47"/>
      <c r="H56" s="47"/>
      <c r="I56" s="48"/>
      <c r="J56" s="48"/>
      <c r="K56" s="48"/>
      <c r="L56" s="49"/>
      <c r="M56" s="17"/>
      <c r="N56" s="17"/>
      <c r="O56" s="17"/>
      <c r="P56" s="17"/>
      <c r="Q56" s="17"/>
      <c r="R56" s="17"/>
      <c r="S56" s="17"/>
      <c r="T56" s="17"/>
      <c r="U56" s="14"/>
      <c r="V56" s="39"/>
      <c r="W56" s="39"/>
      <c r="X56" s="39"/>
      <c r="Y56" s="39"/>
      <c r="Z56" s="39"/>
      <c r="AA56" s="39"/>
    </row>
  </sheetData>
  <dataConsolidate/>
  <mergeCells count="26"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</mergeCells>
  <phoneticPr fontId="3" type="noConversion"/>
  <conditionalFormatting sqref="A7:AA27 A29:AA54 A28:F28 I28:AA28">
    <cfRule type="expression" dxfId="27" priority="25">
      <formula>$L7&gt;0.15</formula>
    </cfRule>
    <cfRule type="expression" dxfId="26" priority="26">
      <formula>AND($L7&gt;0.08,$L7&lt;0.15)</formula>
    </cfRule>
  </conditionalFormatting>
  <conditionalFormatting sqref="G28:H28">
    <cfRule type="expression" dxfId="25" priority="1">
      <formula>$L28&gt;0.15</formula>
    </cfRule>
    <cfRule type="expression" dxfId="24" priority="2">
      <formula>AND($L28&gt;0.08,$L28&lt;0.15)</formula>
    </cfRule>
  </conditionalFormatting>
  <dataValidations disablePrompts="1" count="3">
    <dataValidation allowBlank="1" showInputMessage="1" showErrorMessage="1" prompt="수식 계산_x000a_수치 입력 금지" sqref="K7:K54" xr:uid="{BD96324C-78C4-46C7-8A0E-2B4F4317118E}"/>
    <dataValidation type="whole" allowBlank="1" showInputMessage="1" showErrorMessage="1" errorTitle="입력값이 올바르지 않습니다." error="숫자만 쓰세요!" sqref="J29:J30 J25:J27 M7:U54" xr:uid="{2B2853F1-7EDD-4A29-B30A-9B2E628C5856}">
      <formula1>0</formula1>
      <formula2>20000</formula2>
    </dataValidation>
    <dataValidation type="list" allowBlank="1" showInputMessage="1" showErrorMessage="1" sqref="X7:X54" xr:uid="{CCCC00A0-58E0-42D5-87E2-E8933153A7BE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8D465C-2BF9-4928-AF33-BD3C4C6434A3}">
          <x14:formula1>
            <xm:f>'C:\Users\이여진\Desktop\임설아\[검사일보 0월 0째주 (m.d~m.d).xlsx]00월 00일'!#REF!</xm:f>
          </x14:formula1>
          <xm:sqref>Z7:Z54 D7:D54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5B04-70ED-4711-8AFD-AEBED30C4688}">
  <dimension ref="A1:AA56"/>
  <sheetViews>
    <sheetView zoomScale="85" zoomScaleNormal="85" workbookViewId="0">
      <pane ySplit="6" topLeftCell="A7" activePane="bottomLeft" state="frozen"/>
      <selection activeCell="A7" sqref="A7"/>
      <selection pane="bottomLeft" activeCell="A40" sqref="A40:XFD54"/>
    </sheetView>
  </sheetViews>
  <sheetFormatPr defaultRowHeight="16.5" x14ac:dyDescent="0.3"/>
  <cols>
    <col min="1" max="1" width="6.75" style="15" customWidth="1"/>
    <col min="2" max="2" width="6.25" style="15" customWidth="1"/>
    <col min="3" max="3" width="6.75" style="15" customWidth="1"/>
    <col min="4" max="4" width="8.125" style="15" customWidth="1"/>
    <col min="5" max="5" width="19" style="15" customWidth="1"/>
    <col min="6" max="6" width="22.75" style="15" customWidth="1"/>
    <col min="7" max="8" width="7.875" style="15" customWidth="1"/>
    <col min="9" max="9" width="6.625" style="15" customWidth="1"/>
    <col min="10" max="10" width="7.5" style="15" bestFit="1" customWidth="1"/>
    <col min="11" max="11" width="6.625" style="15" customWidth="1"/>
    <col min="12" max="12" width="7.875" style="16" customWidth="1"/>
    <col min="13" max="21" width="5.875" style="15" customWidth="1"/>
    <col min="22" max="22" width="9.875" style="15" customWidth="1"/>
    <col min="23" max="24" width="5.375" style="15" customWidth="1"/>
    <col min="25" max="25" width="9" style="15" customWidth="1"/>
    <col min="26" max="26" width="10.25" style="15" customWidth="1"/>
    <col min="27" max="27" width="33.75" style="15" bestFit="1" customWidth="1"/>
    <col min="28" max="16384" width="9" style="15"/>
  </cols>
  <sheetData>
    <row r="1" spans="1:27" s="2" customFormat="1" ht="13.5" customHeight="1" x14ac:dyDescent="0.3">
      <c r="A1" s="50" t="s">
        <v>29</v>
      </c>
      <c r="B1" s="51"/>
      <c r="C1" s="51"/>
      <c r="D1" s="51"/>
      <c r="E1" s="56" t="s">
        <v>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</row>
    <row r="2" spans="1:27" s="2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/>
    </row>
    <row r="3" spans="1:27" s="2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1:27" s="2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1:27" s="3" customFormat="1" ht="17.25" thickTop="1" x14ac:dyDescent="0.3">
      <c r="A5" s="42" t="s">
        <v>0</v>
      </c>
      <c r="B5" s="65" t="str">
        <f>MID($A$1,2,1)</f>
        <v>월</v>
      </c>
      <c r="C5" s="65" t="str">
        <f>RIGHT($A$1,1)</f>
        <v>일</v>
      </c>
      <c r="D5" s="42" t="s">
        <v>10</v>
      </c>
      <c r="E5" s="42" t="s">
        <v>11</v>
      </c>
      <c r="F5" s="42" t="s">
        <v>12</v>
      </c>
      <c r="G5" s="42" t="s">
        <v>13</v>
      </c>
      <c r="H5" s="40" t="s">
        <v>1</v>
      </c>
      <c r="I5" s="42" t="s">
        <v>14</v>
      </c>
      <c r="J5" s="42" t="s">
        <v>15</v>
      </c>
      <c r="K5" s="42" t="s">
        <v>16</v>
      </c>
      <c r="L5" s="43" t="s">
        <v>17</v>
      </c>
      <c r="M5" s="45" t="s">
        <v>18</v>
      </c>
      <c r="N5" s="45"/>
      <c r="O5" s="45"/>
      <c r="P5" s="45"/>
      <c r="Q5" s="45"/>
      <c r="R5" s="45"/>
      <c r="S5" s="45"/>
      <c r="T5" s="45"/>
      <c r="U5" s="45"/>
      <c r="V5" s="45" t="s">
        <v>19</v>
      </c>
      <c r="W5" s="45"/>
      <c r="X5" s="45"/>
      <c r="Y5" s="45" t="s">
        <v>20</v>
      </c>
      <c r="Z5" s="45" t="s">
        <v>21</v>
      </c>
      <c r="AA5" s="68" t="s">
        <v>22</v>
      </c>
    </row>
    <row r="6" spans="1:27" s="3" customFormat="1" ht="17.25" thickBot="1" x14ac:dyDescent="0.35">
      <c r="A6" s="41"/>
      <c r="B6" s="66"/>
      <c r="C6" s="66"/>
      <c r="D6" s="41"/>
      <c r="E6" s="41"/>
      <c r="F6" s="41"/>
      <c r="G6" s="41"/>
      <c r="H6" s="41"/>
      <c r="I6" s="41"/>
      <c r="J6" s="41"/>
      <c r="K6" s="41"/>
      <c r="L6" s="44"/>
      <c r="M6" s="21" t="s">
        <v>2</v>
      </c>
      <c r="N6" s="21" t="s">
        <v>3</v>
      </c>
      <c r="O6" s="21" t="s">
        <v>23</v>
      </c>
      <c r="P6" s="21" t="s">
        <v>4</v>
      </c>
      <c r="Q6" s="21" t="s">
        <v>5</v>
      </c>
      <c r="R6" s="1" t="s">
        <v>8</v>
      </c>
      <c r="S6" s="21" t="s">
        <v>6</v>
      </c>
      <c r="T6" s="1" t="s">
        <v>7</v>
      </c>
      <c r="U6" s="21" t="s">
        <v>24</v>
      </c>
      <c r="V6" s="21" t="s">
        <v>25</v>
      </c>
      <c r="W6" s="21" t="s">
        <v>26</v>
      </c>
      <c r="X6" s="21" t="s">
        <v>27</v>
      </c>
      <c r="Y6" s="67"/>
      <c r="Z6" s="67"/>
      <c r="AA6" s="67"/>
    </row>
    <row r="7" spans="1:27" s="9" customFormat="1" ht="19.5" customHeight="1" thickTop="1" x14ac:dyDescent="0.3">
      <c r="A7" s="4">
        <v>1</v>
      </c>
      <c r="B7" s="5" t="str">
        <f>LEFT($A$1,1)</f>
        <v>5</v>
      </c>
      <c r="C7" s="5" t="str">
        <f>MID($A$1,4,2)</f>
        <v>19</v>
      </c>
      <c r="D7" s="6" t="s">
        <v>59</v>
      </c>
      <c r="E7" s="6" t="s">
        <v>124</v>
      </c>
      <c r="F7" s="6" t="s">
        <v>131</v>
      </c>
      <c r="G7" s="4">
        <v>7301</v>
      </c>
      <c r="H7" s="4" t="s">
        <v>154</v>
      </c>
      <c r="I7" s="23">
        <f t="shared" ref="I7:I54" si="0">J7+K7</f>
        <v>257</v>
      </c>
      <c r="J7" s="24">
        <v>240</v>
      </c>
      <c r="K7" s="23">
        <f t="shared" ref="K7:K29" si="1">SUM(M7:U7)</f>
        <v>17</v>
      </c>
      <c r="L7" s="25">
        <f t="shared" ref="L7:L54" si="2">K7/I7</f>
        <v>6.6147859922178989E-2</v>
      </c>
      <c r="M7" s="26">
        <v>17</v>
      </c>
      <c r="N7" s="26"/>
      <c r="O7" s="26"/>
      <c r="P7" s="26"/>
      <c r="Q7" s="26"/>
      <c r="R7" s="26"/>
      <c r="S7" s="26"/>
      <c r="T7" s="26"/>
      <c r="U7" s="26"/>
      <c r="V7" s="20">
        <v>20200519</v>
      </c>
      <c r="W7" s="20">
        <v>13</v>
      </c>
      <c r="X7" s="5" t="s">
        <v>120</v>
      </c>
      <c r="Y7" s="20" t="str">
        <f>IF($X7="A","하선동",IF($X7="B","이형준",""))</f>
        <v>하선동</v>
      </c>
      <c r="Z7" s="4" t="s">
        <v>32</v>
      </c>
      <c r="AA7" s="8"/>
    </row>
    <row r="8" spans="1:27" s="9" customFormat="1" ht="19.5" customHeight="1" x14ac:dyDescent="0.3">
      <c r="A8" s="7">
        <v>2</v>
      </c>
      <c r="B8" s="5" t="str">
        <f t="shared" ref="B8:B54" si="3">LEFT($A$1,1)</f>
        <v>5</v>
      </c>
      <c r="C8" s="5" t="str">
        <f t="shared" ref="C8:C54" si="4">MID($A$1,4,2)</f>
        <v>19</v>
      </c>
      <c r="D8" s="37" t="s">
        <v>73</v>
      </c>
      <c r="E8" s="6" t="s">
        <v>125</v>
      </c>
      <c r="F8" s="6" t="s">
        <v>128</v>
      </c>
      <c r="G8" s="4">
        <v>7301</v>
      </c>
      <c r="H8" s="4" t="s">
        <v>154</v>
      </c>
      <c r="I8" s="23">
        <f t="shared" si="0"/>
        <v>2450</v>
      </c>
      <c r="J8" s="24">
        <v>2450</v>
      </c>
      <c r="K8" s="23">
        <f t="shared" si="1"/>
        <v>0</v>
      </c>
      <c r="L8" s="25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0">
        <v>20200519</v>
      </c>
      <c r="W8" s="20">
        <v>14</v>
      </c>
      <c r="X8" s="5" t="s">
        <v>120</v>
      </c>
      <c r="Y8" s="20" t="str">
        <f t="shared" ref="Y8:Y54" si="5">IF($X8="A","하선동",IF($X8="B","이형준",""))</f>
        <v>하선동</v>
      </c>
      <c r="Z8" s="4" t="s">
        <v>32</v>
      </c>
      <c r="AA8" s="8"/>
    </row>
    <row r="9" spans="1:27" s="9" customFormat="1" ht="19.5" customHeight="1" x14ac:dyDescent="0.3">
      <c r="A9" s="4">
        <v>3</v>
      </c>
      <c r="B9" s="5" t="str">
        <f t="shared" si="3"/>
        <v>5</v>
      </c>
      <c r="C9" s="5" t="str">
        <f t="shared" si="4"/>
        <v>19</v>
      </c>
      <c r="D9" s="37" t="s">
        <v>73</v>
      </c>
      <c r="E9" s="6" t="s">
        <v>126</v>
      </c>
      <c r="F9" s="6" t="s">
        <v>128</v>
      </c>
      <c r="G9" s="4">
        <v>7301</v>
      </c>
      <c r="H9" s="4" t="s">
        <v>154</v>
      </c>
      <c r="I9" s="23">
        <f t="shared" si="0"/>
        <v>1820</v>
      </c>
      <c r="J9" s="24">
        <v>1820</v>
      </c>
      <c r="K9" s="23">
        <f t="shared" si="1"/>
        <v>0</v>
      </c>
      <c r="L9" s="25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0">
        <v>20200519</v>
      </c>
      <c r="W9" s="5">
        <v>14</v>
      </c>
      <c r="X9" s="5" t="s">
        <v>120</v>
      </c>
      <c r="Y9" s="20" t="str">
        <f t="shared" si="5"/>
        <v>하선동</v>
      </c>
      <c r="Z9" s="4" t="s">
        <v>32</v>
      </c>
      <c r="AA9" s="8"/>
    </row>
    <row r="10" spans="1:27" s="9" customFormat="1" ht="19.5" customHeight="1" x14ac:dyDescent="0.3">
      <c r="A10" s="7">
        <v>4</v>
      </c>
      <c r="B10" s="5" t="str">
        <f t="shared" si="3"/>
        <v>5</v>
      </c>
      <c r="C10" s="5" t="str">
        <f t="shared" si="4"/>
        <v>19</v>
      </c>
      <c r="D10" s="6" t="s">
        <v>59</v>
      </c>
      <c r="E10" s="6" t="s">
        <v>127</v>
      </c>
      <c r="F10" s="6" t="s">
        <v>129</v>
      </c>
      <c r="G10" s="4" t="s">
        <v>148</v>
      </c>
      <c r="H10" s="4" t="s">
        <v>149</v>
      </c>
      <c r="I10" s="23">
        <f t="shared" si="0"/>
        <v>978</v>
      </c>
      <c r="J10" s="24">
        <v>900</v>
      </c>
      <c r="K10" s="23">
        <f t="shared" si="1"/>
        <v>78</v>
      </c>
      <c r="L10" s="25">
        <f t="shared" si="2"/>
        <v>7.9754601226993863E-2</v>
      </c>
      <c r="M10" s="26">
        <v>59</v>
      </c>
      <c r="N10" s="26"/>
      <c r="O10" s="26"/>
      <c r="P10" s="26">
        <v>10</v>
      </c>
      <c r="Q10" s="26"/>
      <c r="R10" s="26"/>
      <c r="S10" s="26"/>
      <c r="T10" s="26"/>
      <c r="U10" s="26">
        <v>9</v>
      </c>
      <c r="V10" s="20">
        <v>20200519</v>
      </c>
      <c r="W10" s="20">
        <v>2</v>
      </c>
      <c r="X10" s="5" t="s">
        <v>120</v>
      </c>
      <c r="Y10" s="20" t="str">
        <f t="shared" si="5"/>
        <v>하선동</v>
      </c>
      <c r="Z10" s="4" t="s">
        <v>32</v>
      </c>
      <c r="AA10" s="8"/>
    </row>
    <row r="11" spans="1:27" s="9" customFormat="1" ht="19.5" customHeight="1" x14ac:dyDescent="0.3">
      <c r="A11" s="4">
        <v>5</v>
      </c>
      <c r="B11" s="5" t="str">
        <f t="shared" si="3"/>
        <v>5</v>
      </c>
      <c r="C11" s="5" t="str">
        <f t="shared" si="4"/>
        <v>19</v>
      </c>
      <c r="D11" s="6" t="s">
        <v>66</v>
      </c>
      <c r="E11" s="6" t="s">
        <v>133</v>
      </c>
      <c r="F11" s="6" t="s">
        <v>146</v>
      </c>
      <c r="G11" s="4" t="s">
        <v>150</v>
      </c>
      <c r="H11" s="4" t="s">
        <v>154</v>
      </c>
      <c r="I11" s="23">
        <f t="shared" si="0"/>
        <v>50</v>
      </c>
      <c r="J11" s="24">
        <v>50</v>
      </c>
      <c r="K11" s="23">
        <f t="shared" si="1"/>
        <v>0</v>
      </c>
      <c r="L11" s="25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0">
        <v>20200519</v>
      </c>
      <c r="W11" s="20">
        <v>13</v>
      </c>
      <c r="X11" s="5" t="s">
        <v>120</v>
      </c>
      <c r="Y11" s="20" t="str">
        <f t="shared" si="5"/>
        <v>하선동</v>
      </c>
      <c r="Z11" s="4" t="s">
        <v>32</v>
      </c>
      <c r="AA11" s="8" t="s">
        <v>123</v>
      </c>
    </row>
    <row r="12" spans="1:27" s="9" customFormat="1" ht="19.5" customHeight="1" x14ac:dyDescent="0.3">
      <c r="A12" s="4">
        <v>6</v>
      </c>
      <c r="B12" s="5" t="str">
        <f t="shared" si="3"/>
        <v>5</v>
      </c>
      <c r="C12" s="5" t="str">
        <f t="shared" si="4"/>
        <v>19</v>
      </c>
      <c r="D12" s="6" t="s">
        <v>59</v>
      </c>
      <c r="E12" s="6" t="s">
        <v>38</v>
      </c>
      <c r="F12" s="6" t="s">
        <v>130</v>
      </c>
      <c r="G12" s="4" t="s">
        <v>152</v>
      </c>
      <c r="H12" s="4" t="s">
        <v>154</v>
      </c>
      <c r="I12" s="23">
        <f t="shared" si="0"/>
        <v>201</v>
      </c>
      <c r="J12" s="24">
        <v>200</v>
      </c>
      <c r="K12" s="23">
        <f t="shared" si="1"/>
        <v>1</v>
      </c>
      <c r="L12" s="25">
        <f t="shared" si="2"/>
        <v>4.9751243781094526E-3</v>
      </c>
      <c r="M12" s="26"/>
      <c r="N12" s="26"/>
      <c r="O12" s="26"/>
      <c r="P12" s="26"/>
      <c r="Q12" s="26">
        <v>1</v>
      </c>
      <c r="R12" s="26"/>
      <c r="S12" s="26"/>
      <c r="T12" s="26"/>
      <c r="U12" s="26"/>
      <c r="V12" s="20">
        <v>20200519</v>
      </c>
      <c r="W12" s="20">
        <v>15</v>
      </c>
      <c r="X12" s="5" t="s">
        <v>120</v>
      </c>
      <c r="Y12" s="20" t="str">
        <f t="shared" si="5"/>
        <v>하선동</v>
      </c>
      <c r="Z12" s="4" t="s">
        <v>32</v>
      </c>
      <c r="AA12" s="8" t="s">
        <v>123</v>
      </c>
    </row>
    <row r="13" spans="1:27" s="9" customFormat="1" ht="19.5" customHeight="1" x14ac:dyDescent="0.3">
      <c r="A13" s="7">
        <v>7</v>
      </c>
      <c r="B13" s="5" t="str">
        <f t="shared" si="3"/>
        <v>5</v>
      </c>
      <c r="C13" s="5" t="str">
        <f t="shared" si="4"/>
        <v>19</v>
      </c>
      <c r="D13" s="6" t="s">
        <v>70</v>
      </c>
      <c r="E13" s="6" t="s">
        <v>101</v>
      </c>
      <c r="F13" s="6" t="s">
        <v>132</v>
      </c>
      <c r="G13" s="4" t="s">
        <v>153</v>
      </c>
      <c r="H13" s="4" t="s">
        <v>149</v>
      </c>
      <c r="I13" s="23">
        <f t="shared" si="0"/>
        <v>4800</v>
      </c>
      <c r="J13" s="27">
        <v>4800</v>
      </c>
      <c r="K13" s="23">
        <f t="shared" si="1"/>
        <v>0</v>
      </c>
      <c r="L13" s="25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0">
        <v>20190627</v>
      </c>
      <c r="W13" s="20">
        <v>10</v>
      </c>
      <c r="X13" s="5" t="s">
        <v>121</v>
      </c>
      <c r="Y13" s="20" t="str">
        <f t="shared" si="5"/>
        <v>이형준</v>
      </c>
      <c r="Z13" s="4" t="s">
        <v>31</v>
      </c>
      <c r="AA13" s="8"/>
    </row>
    <row r="14" spans="1:27" s="9" customFormat="1" ht="19.5" customHeight="1" x14ac:dyDescent="0.3">
      <c r="A14" s="4">
        <v>10</v>
      </c>
      <c r="B14" s="5" t="str">
        <f t="shared" si="3"/>
        <v>5</v>
      </c>
      <c r="C14" s="5" t="str">
        <f t="shared" si="4"/>
        <v>19</v>
      </c>
      <c r="D14" s="6" t="s">
        <v>70</v>
      </c>
      <c r="E14" s="6" t="s">
        <v>101</v>
      </c>
      <c r="F14" s="6" t="s">
        <v>132</v>
      </c>
      <c r="G14" s="4" t="s">
        <v>153</v>
      </c>
      <c r="H14" s="4" t="s">
        <v>149</v>
      </c>
      <c r="I14" s="23">
        <f t="shared" si="0"/>
        <v>22804</v>
      </c>
      <c r="J14" s="24">
        <v>22800</v>
      </c>
      <c r="K14" s="23">
        <f t="shared" si="1"/>
        <v>4</v>
      </c>
      <c r="L14" s="25">
        <f t="shared" si="2"/>
        <v>1.7540782318891423E-4</v>
      </c>
      <c r="M14" s="26">
        <v>4</v>
      </c>
      <c r="N14" s="26"/>
      <c r="O14" s="26"/>
      <c r="P14" s="26"/>
      <c r="Q14" s="26"/>
      <c r="R14" s="26"/>
      <c r="S14" s="26"/>
      <c r="T14" s="26"/>
      <c r="U14" s="26"/>
      <c r="V14" s="20">
        <v>20190627</v>
      </c>
      <c r="W14" s="20">
        <v>10</v>
      </c>
      <c r="X14" s="5" t="s">
        <v>120</v>
      </c>
      <c r="Y14" s="20" t="str">
        <f t="shared" si="5"/>
        <v>하선동</v>
      </c>
      <c r="Z14" s="4" t="s">
        <v>31</v>
      </c>
      <c r="AA14" s="8"/>
    </row>
    <row r="15" spans="1:27" s="9" customFormat="1" ht="19.5" customHeight="1" x14ac:dyDescent="0.3">
      <c r="A15" s="4">
        <v>11</v>
      </c>
      <c r="B15" s="5" t="str">
        <f t="shared" si="3"/>
        <v>5</v>
      </c>
      <c r="C15" s="5" t="str">
        <f t="shared" si="4"/>
        <v>19</v>
      </c>
      <c r="D15" s="6" t="s">
        <v>66</v>
      </c>
      <c r="E15" s="6" t="s">
        <v>133</v>
      </c>
      <c r="F15" s="6" t="s">
        <v>147</v>
      </c>
      <c r="G15" s="4" t="s">
        <v>155</v>
      </c>
      <c r="H15" s="4" t="s">
        <v>154</v>
      </c>
      <c r="I15" s="23">
        <f t="shared" si="0"/>
        <v>2102</v>
      </c>
      <c r="J15" s="24">
        <v>2100</v>
      </c>
      <c r="K15" s="23">
        <f t="shared" si="1"/>
        <v>2</v>
      </c>
      <c r="L15" s="25">
        <f t="shared" si="2"/>
        <v>9.5147478591817321E-4</v>
      </c>
      <c r="M15" s="26"/>
      <c r="N15" s="26"/>
      <c r="O15" s="26"/>
      <c r="P15" s="26"/>
      <c r="Q15" s="26">
        <v>2</v>
      </c>
      <c r="R15" s="26"/>
      <c r="S15" s="26"/>
      <c r="T15" s="26"/>
      <c r="U15" s="26"/>
      <c r="V15" s="20">
        <v>20200518</v>
      </c>
      <c r="W15" s="20">
        <v>8</v>
      </c>
      <c r="X15" s="5" t="s">
        <v>121</v>
      </c>
      <c r="Y15" s="20" t="str">
        <f t="shared" si="5"/>
        <v>이형준</v>
      </c>
      <c r="Z15" s="4" t="s">
        <v>31</v>
      </c>
      <c r="AA15" s="8"/>
    </row>
    <row r="16" spans="1:27" s="9" customFormat="1" ht="19.5" customHeight="1" x14ac:dyDescent="0.3">
      <c r="A16" s="7">
        <v>12</v>
      </c>
      <c r="B16" s="5" t="str">
        <f t="shared" si="3"/>
        <v>5</v>
      </c>
      <c r="C16" s="5" t="str">
        <f t="shared" si="4"/>
        <v>19</v>
      </c>
      <c r="D16" s="6" t="s">
        <v>66</v>
      </c>
      <c r="E16" s="6" t="s">
        <v>133</v>
      </c>
      <c r="F16" s="6" t="s">
        <v>147</v>
      </c>
      <c r="G16" s="4" t="s">
        <v>155</v>
      </c>
      <c r="H16" s="4" t="s">
        <v>154</v>
      </c>
      <c r="I16" s="23">
        <f t="shared" si="0"/>
        <v>421</v>
      </c>
      <c r="J16" s="24">
        <v>420</v>
      </c>
      <c r="K16" s="23">
        <f t="shared" si="1"/>
        <v>1</v>
      </c>
      <c r="L16" s="25">
        <f t="shared" si="2"/>
        <v>2.3752969121140144E-3</v>
      </c>
      <c r="M16" s="26"/>
      <c r="N16" s="26"/>
      <c r="O16" s="26"/>
      <c r="P16" s="26"/>
      <c r="Q16" s="26">
        <v>1</v>
      </c>
      <c r="R16" s="26"/>
      <c r="S16" s="26"/>
      <c r="T16" s="26"/>
      <c r="U16" s="26"/>
      <c r="V16" s="20">
        <v>20200518</v>
      </c>
      <c r="W16" s="20">
        <v>8</v>
      </c>
      <c r="X16" s="5" t="s">
        <v>120</v>
      </c>
      <c r="Y16" s="20" t="str">
        <f t="shared" si="5"/>
        <v>하선동</v>
      </c>
      <c r="Z16" s="4" t="s">
        <v>31</v>
      </c>
      <c r="AA16" s="8"/>
    </row>
    <row r="17" spans="1:27" s="9" customFormat="1" ht="19.5" customHeight="1" x14ac:dyDescent="0.3">
      <c r="A17" s="4">
        <v>13</v>
      </c>
      <c r="B17" s="5" t="str">
        <f t="shared" si="3"/>
        <v>5</v>
      </c>
      <c r="C17" s="5" t="str">
        <f t="shared" si="4"/>
        <v>19</v>
      </c>
      <c r="D17" s="37" t="s">
        <v>73</v>
      </c>
      <c r="E17" s="6" t="s">
        <v>126</v>
      </c>
      <c r="F17" s="6" t="s">
        <v>128</v>
      </c>
      <c r="G17" s="4">
        <v>7301</v>
      </c>
      <c r="H17" s="4" t="s">
        <v>154</v>
      </c>
      <c r="I17" s="23">
        <f t="shared" si="0"/>
        <v>620</v>
      </c>
      <c r="J17" s="24">
        <v>620</v>
      </c>
      <c r="K17" s="23">
        <f t="shared" si="1"/>
        <v>0</v>
      </c>
      <c r="L17" s="25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0">
        <v>20200519</v>
      </c>
      <c r="W17" s="20">
        <v>14</v>
      </c>
      <c r="X17" s="5" t="s">
        <v>120</v>
      </c>
      <c r="Y17" s="20" t="str">
        <f t="shared" si="5"/>
        <v>하선동</v>
      </c>
      <c r="Z17" s="4" t="s">
        <v>31</v>
      </c>
      <c r="AA17" s="8"/>
    </row>
    <row r="18" spans="1:27" s="9" customFormat="1" ht="19.5" customHeight="1" x14ac:dyDescent="0.3">
      <c r="A18" s="7">
        <v>14</v>
      </c>
      <c r="B18" s="5" t="str">
        <f t="shared" si="3"/>
        <v>5</v>
      </c>
      <c r="C18" s="5" t="str">
        <f t="shared" si="4"/>
        <v>19</v>
      </c>
      <c r="D18" s="6" t="s">
        <v>61</v>
      </c>
      <c r="E18" s="6" t="s">
        <v>133</v>
      </c>
      <c r="F18" s="6" t="s">
        <v>156</v>
      </c>
      <c r="G18" s="4" t="s">
        <v>157</v>
      </c>
      <c r="H18" s="4" t="s">
        <v>154</v>
      </c>
      <c r="I18" s="23">
        <f t="shared" si="0"/>
        <v>9359</v>
      </c>
      <c r="J18" s="24">
        <v>9097</v>
      </c>
      <c r="K18" s="23">
        <f t="shared" si="1"/>
        <v>262</v>
      </c>
      <c r="L18" s="25">
        <f t="shared" si="2"/>
        <v>2.7994443850838765E-2</v>
      </c>
      <c r="M18" s="26"/>
      <c r="N18" s="26">
        <v>3</v>
      </c>
      <c r="O18" s="26"/>
      <c r="P18" s="26">
        <v>13</v>
      </c>
      <c r="Q18" s="26">
        <v>10</v>
      </c>
      <c r="R18" s="26"/>
      <c r="S18" s="26"/>
      <c r="T18" s="26">
        <v>3</v>
      </c>
      <c r="U18" s="26">
        <v>233</v>
      </c>
      <c r="V18" s="20">
        <v>20200519</v>
      </c>
      <c r="W18" s="20">
        <v>8</v>
      </c>
      <c r="X18" s="5" t="s">
        <v>121</v>
      </c>
      <c r="Y18" s="20" t="str">
        <f t="shared" si="5"/>
        <v>이형준</v>
      </c>
      <c r="Z18" s="4" t="s">
        <v>122</v>
      </c>
      <c r="AA18" s="8"/>
    </row>
    <row r="19" spans="1:27" s="9" customFormat="1" ht="19.5" customHeight="1" x14ac:dyDescent="0.3">
      <c r="A19" s="4">
        <v>15</v>
      </c>
      <c r="B19" s="5" t="str">
        <f t="shared" si="3"/>
        <v>5</v>
      </c>
      <c r="C19" s="5" t="str">
        <f t="shared" si="4"/>
        <v>19</v>
      </c>
      <c r="D19" s="37" t="s">
        <v>73</v>
      </c>
      <c r="E19" s="6" t="s">
        <v>126</v>
      </c>
      <c r="F19" s="6" t="s">
        <v>128</v>
      </c>
      <c r="G19" s="4">
        <v>7301</v>
      </c>
      <c r="H19" s="4" t="s">
        <v>154</v>
      </c>
      <c r="I19" s="23">
        <f t="shared" si="0"/>
        <v>1386</v>
      </c>
      <c r="J19" s="24">
        <v>1386</v>
      </c>
      <c r="K19" s="23">
        <f t="shared" si="1"/>
        <v>0</v>
      </c>
      <c r="L19" s="25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0">
        <v>20200519</v>
      </c>
      <c r="W19" s="20">
        <v>14</v>
      </c>
      <c r="X19" s="5" t="s">
        <v>121</v>
      </c>
      <c r="Y19" s="20" t="str">
        <f t="shared" si="5"/>
        <v>이형준</v>
      </c>
      <c r="Z19" s="4" t="s">
        <v>122</v>
      </c>
      <c r="AA19" s="8"/>
    </row>
    <row r="20" spans="1:27" s="9" customFormat="1" ht="19.5" customHeight="1" x14ac:dyDescent="0.3">
      <c r="A20" s="4">
        <v>16</v>
      </c>
      <c r="B20" s="5" t="str">
        <f t="shared" si="3"/>
        <v>5</v>
      </c>
      <c r="C20" s="5" t="str">
        <f t="shared" si="4"/>
        <v>19</v>
      </c>
      <c r="D20" s="6" t="s">
        <v>59</v>
      </c>
      <c r="E20" s="6" t="s">
        <v>135</v>
      </c>
      <c r="F20" s="6" t="s">
        <v>139</v>
      </c>
      <c r="G20" s="4" t="s">
        <v>114</v>
      </c>
      <c r="H20" s="4" t="s">
        <v>154</v>
      </c>
      <c r="I20" s="23">
        <f t="shared" si="0"/>
        <v>1487</v>
      </c>
      <c r="J20" s="24">
        <v>1438</v>
      </c>
      <c r="K20" s="23">
        <f t="shared" si="1"/>
        <v>49</v>
      </c>
      <c r="L20" s="25">
        <f t="shared" si="2"/>
        <v>3.2952252858103562E-2</v>
      </c>
      <c r="M20" s="26">
        <v>3</v>
      </c>
      <c r="N20" s="26"/>
      <c r="O20" s="26"/>
      <c r="P20" s="26"/>
      <c r="Q20" s="26">
        <v>46</v>
      </c>
      <c r="R20" s="26"/>
      <c r="S20" s="26"/>
      <c r="T20" s="26"/>
      <c r="U20" s="26"/>
      <c r="V20" s="20">
        <v>20200519</v>
      </c>
      <c r="W20" s="20">
        <v>3</v>
      </c>
      <c r="X20" s="5" t="s">
        <v>121</v>
      </c>
      <c r="Y20" s="20" t="str">
        <f t="shared" si="5"/>
        <v>이형준</v>
      </c>
      <c r="Z20" s="4" t="s">
        <v>79</v>
      </c>
      <c r="AA20" s="8"/>
    </row>
    <row r="21" spans="1:27" s="9" customFormat="1" ht="19.5" customHeight="1" x14ac:dyDescent="0.3">
      <c r="A21" s="7">
        <v>17</v>
      </c>
      <c r="B21" s="5" t="str">
        <f t="shared" si="3"/>
        <v>5</v>
      </c>
      <c r="C21" s="5" t="str">
        <f t="shared" si="4"/>
        <v>19</v>
      </c>
      <c r="D21" s="6" t="s">
        <v>59</v>
      </c>
      <c r="E21" s="6" t="s">
        <v>136</v>
      </c>
      <c r="F21" s="6" t="s">
        <v>140</v>
      </c>
      <c r="G21" s="4" t="s">
        <v>158</v>
      </c>
      <c r="H21" s="4" t="s">
        <v>154</v>
      </c>
      <c r="I21" s="23">
        <f t="shared" si="0"/>
        <v>11778</v>
      </c>
      <c r="J21" s="24">
        <v>11086</v>
      </c>
      <c r="K21" s="23">
        <f t="shared" si="1"/>
        <v>692</v>
      </c>
      <c r="L21" s="25">
        <f t="shared" si="2"/>
        <v>5.8753608422482596E-2</v>
      </c>
      <c r="M21" s="26">
        <v>692</v>
      </c>
      <c r="N21" s="26"/>
      <c r="O21" s="26"/>
      <c r="P21" s="26"/>
      <c r="Q21" s="26"/>
      <c r="R21" s="26"/>
      <c r="S21" s="26"/>
      <c r="T21" s="26"/>
      <c r="U21" s="26"/>
      <c r="V21" s="20">
        <v>20200519</v>
      </c>
      <c r="W21" s="20">
        <v>6</v>
      </c>
      <c r="X21" s="5" t="s">
        <v>121</v>
      </c>
      <c r="Y21" s="20" t="str">
        <f t="shared" si="5"/>
        <v>이형준</v>
      </c>
      <c r="Z21" s="4" t="s">
        <v>79</v>
      </c>
      <c r="AA21" s="8"/>
    </row>
    <row r="22" spans="1:27" s="9" customFormat="1" ht="19.5" customHeight="1" x14ac:dyDescent="0.3">
      <c r="A22" s="4">
        <v>18</v>
      </c>
      <c r="B22" s="5" t="str">
        <f t="shared" si="3"/>
        <v>5</v>
      </c>
      <c r="C22" s="5" t="str">
        <f t="shared" si="4"/>
        <v>19</v>
      </c>
      <c r="D22" s="6" t="s">
        <v>61</v>
      </c>
      <c r="E22" s="6" t="s">
        <v>137</v>
      </c>
      <c r="F22" s="6" t="s">
        <v>141</v>
      </c>
      <c r="G22" s="4" t="s">
        <v>151</v>
      </c>
      <c r="H22" s="4" t="s">
        <v>154</v>
      </c>
      <c r="I22" s="23">
        <f t="shared" si="0"/>
        <v>4500</v>
      </c>
      <c r="J22" s="24">
        <v>4500</v>
      </c>
      <c r="K22" s="23">
        <f t="shared" si="1"/>
        <v>0</v>
      </c>
      <c r="L22" s="25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0">
        <v>20200519</v>
      </c>
      <c r="W22" s="20">
        <v>5</v>
      </c>
      <c r="X22" s="5" t="s">
        <v>121</v>
      </c>
      <c r="Y22" s="20" t="str">
        <f t="shared" si="5"/>
        <v>이형준</v>
      </c>
      <c r="Z22" s="4" t="s">
        <v>79</v>
      </c>
      <c r="AA22" s="8"/>
    </row>
    <row r="23" spans="1:27" s="9" customFormat="1" ht="19.5" customHeight="1" x14ac:dyDescent="0.3">
      <c r="A23" s="7">
        <v>19</v>
      </c>
      <c r="B23" s="5" t="str">
        <f t="shared" si="3"/>
        <v>5</v>
      </c>
      <c r="C23" s="5" t="str">
        <f t="shared" si="4"/>
        <v>19</v>
      </c>
      <c r="D23" s="37" t="s">
        <v>73</v>
      </c>
      <c r="E23" s="6" t="s">
        <v>126</v>
      </c>
      <c r="F23" s="6" t="s">
        <v>128</v>
      </c>
      <c r="G23" s="4">
        <v>7301</v>
      </c>
      <c r="H23" s="4" t="s">
        <v>154</v>
      </c>
      <c r="I23" s="23">
        <f t="shared" si="0"/>
        <v>2000</v>
      </c>
      <c r="J23" s="24">
        <v>2000</v>
      </c>
      <c r="K23" s="23">
        <f t="shared" si="1"/>
        <v>0</v>
      </c>
      <c r="L23" s="25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0">
        <v>20200519</v>
      </c>
      <c r="W23" s="20">
        <v>14</v>
      </c>
      <c r="X23" s="5" t="s">
        <v>121</v>
      </c>
      <c r="Y23" s="20" t="str">
        <f t="shared" si="5"/>
        <v>이형준</v>
      </c>
      <c r="Z23" s="4" t="s">
        <v>79</v>
      </c>
      <c r="AA23" s="8"/>
    </row>
    <row r="24" spans="1:27" s="9" customFormat="1" ht="19.5" customHeight="1" x14ac:dyDescent="0.3">
      <c r="A24" s="4">
        <v>20</v>
      </c>
      <c r="B24" s="5" t="str">
        <f t="shared" si="3"/>
        <v>5</v>
      </c>
      <c r="C24" s="5" t="str">
        <f t="shared" si="4"/>
        <v>19</v>
      </c>
      <c r="D24" s="37" t="s">
        <v>73</v>
      </c>
      <c r="E24" s="6" t="s">
        <v>138</v>
      </c>
      <c r="F24" s="6" t="s">
        <v>128</v>
      </c>
      <c r="G24" s="4">
        <v>7301</v>
      </c>
      <c r="H24" s="4" t="s">
        <v>154</v>
      </c>
      <c r="I24" s="23">
        <f t="shared" si="0"/>
        <v>3149</v>
      </c>
      <c r="J24" s="24">
        <v>3149</v>
      </c>
      <c r="K24" s="23">
        <f t="shared" si="1"/>
        <v>0</v>
      </c>
      <c r="L24" s="25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0">
        <v>20200519</v>
      </c>
      <c r="W24" s="20">
        <v>14</v>
      </c>
      <c r="X24" s="5" t="s">
        <v>121</v>
      </c>
      <c r="Y24" s="20" t="str">
        <f t="shared" si="5"/>
        <v>이형준</v>
      </c>
      <c r="Z24" s="4" t="s">
        <v>79</v>
      </c>
      <c r="AA24" s="8"/>
    </row>
    <row r="25" spans="1:27" s="9" customFormat="1" ht="19.149999999999999" customHeight="1" x14ac:dyDescent="0.3">
      <c r="A25" s="4">
        <v>21</v>
      </c>
      <c r="B25" s="5" t="str">
        <f t="shared" si="3"/>
        <v>5</v>
      </c>
      <c r="C25" s="5" t="str">
        <f t="shared" si="4"/>
        <v>19</v>
      </c>
      <c r="D25" s="6" t="s">
        <v>59</v>
      </c>
      <c r="E25" s="6" t="s">
        <v>133</v>
      </c>
      <c r="F25" s="6" t="s">
        <v>142</v>
      </c>
      <c r="G25" s="4">
        <v>7301</v>
      </c>
      <c r="H25" s="4" t="s">
        <v>154</v>
      </c>
      <c r="I25" s="23">
        <f t="shared" si="0"/>
        <v>2726</v>
      </c>
      <c r="J25" s="26">
        <v>2726</v>
      </c>
      <c r="K25" s="23">
        <f t="shared" si="1"/>
        <v>0</v>
      </c>
      <c r="L25" s="25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0">
        <v>20200519</v>
      </c>
      <c r="W25" s="20">
        <v>13</v>
      </c>
      <c r="X25" s="5" t="s">
        <v>121</v>
      </c>
      <c r="Y25" s="20" t="str">
        <f t="shared" si="5"/>
        <v>이형준</v>
      </c>
      <c r="Z25" s="4" t="s">
        <v>79</v>
      </c>
      <c r="AA25" s="8"/>
    </row>
    <row r="26" spans="1:27" s="9" customFormat="1" ht="19.149999999999999" customHeight="1" x14ac:dyDescent="0.3">
      <c r="A26" s="7">
        <v>22</v>
      </c>
      <c r="B26" s="5" t="str">
        <f t="shared" si="3"/>
        <v>5</v>
      </c>
      <c r="C26" s="5" t="str">
        <f t="shared" si="4"/>
        <v>19</v>
      </c>
      <c r="D26" s="6" t="s">
        <v>59</v>
      </c>
      <c r="E26" s="6" t="s">
        <v>133</v>
      </c>
      <c r="F26" s="6" t="s">
        <v>143</v>
      </c>
      <c r="G26" s="4" t="s">
        <v>117</v>
      </c>
      <c r="H26" s="4" t="s">
        <v>154</v>
      </c>
      <c r="I26" s="23">
        <f t="shared" si="0"/>
        <v>2039</v>
      </c>
      <c r="J26" s="26">
        <v>1824</v>
      </c>
      <c r="K26" s="23">
        <f t="shared" si="1"/>
        <v>215</v>
      </c>
      <c r="L26" s="25">
        <f t="shared" si="2"/>
        <v>0.10544384502206965</v>
      </c>
      <c r="M26" s="26">
        <v>3</v>
      </c>
      <c r="N26" s="26"/>
      <c r="O26" s="26"/>
      <c r="P26" s="26">
        <v>37</v>
      </c>
      <c r="Q26" s="26">
        <v>2</v>
      </c>
      <c r="R26" s="26"/>
      <c r="S26" s="26"/>
      <c r="T26" s="26"/>
      <c r="U26" s="26">
        <v>173</v>
      </c>
      <c r="V26" s="20">
        <v>20200519</v>
      </c>
      <c r="W26" s="20">
        <v>7</v>
      </c>
      <c r="X26" s="5" t="s">
        <v>121</v>
      </c>
      <c r="Y26" s="20" t="str">
        <f t="shared" si="5"/>
        <v>이형준</v>
      </c>
      <c r="Z26" s="4" t="s">
        <v>79</v>
      </c>
      <c r="AA26" s="8"/>
    </row>
    <row r="27" spans="1:27" s="9" customFormat="1" ht="19.149999999999999" customHeight="1" x14ac:dyDescent="0.3">
      <c r="A27" s="4">
        <v>23</v>
      </c>
      <c r="B27" s="5" t="str">
        <f t="shared" si="3"/>
        <v>5</v>
      </c>
      <c r="C27" s="5" t="str">
        <f t="shared" si="4"/>
        <v>19</v>
      </c>
      <c r="D27" s="6" t="s">
        <v>59</v>
      </c>
      <c r="E27" s="6" t="s">
        <v>127</v>
      </c>
      <c r="F27" s="6" t="s">
        <v>129</v>
      </c>
      <c r="G27" s="4" t="s">
        <v>110</v>
      </c>
      <c r="H27" s="4" t="s">
        <v>149</v>
      </c>
      <c r="I27" s="23">
        <f t="shared" si="0"/>
        <v>1050</v>
      </c>
      <c r="J27" s="26">
        <v>940</v>
      </c>
      <c r="K27" s="23">
        <f t="shared" si="1"/>
        <v>110</v>
      </c>
      <c r="L27" s="25">
        <f t="shared" si="2"/>
        <v>0.10476190476190476</v>
      </c>
      <c r="M27" s="26">
        <v>75</v>
      </c>
      <c r="N27" s="26"/>
      <c r="O27" s="26"/>
      <c r="P27" s="26"/>
      <c r="Q27" s="26"/>
      <c r="R27" s="26"/>
      <c r="S27" s="26">
        <v>35</v>
      </c>
      <c r="T27" s="26"/>
      <c r="U27" s="26"/>
      <c r="V27" s="20">
        <v>20200518</v>
      </c>
      <c r="W27" s="20">
        <v>2</v>
      </c>
      <c r="X27" s="5" t="s">
        <v>121</v>
      </c>
      <c r="Y27" s="20" t="str">
        <f t="shared" si="5"/>
        <v>이형준</v>
      </c>
      <c r="Z27" s="4" t="s">
        <v>82</v>
      </c>
      <c r="AA27" s="8"/>
    </row>
    <row r="28" spans="1:27" s="9" customFormat="1" ht="19.149999999999999" customHeight="1" x14ac:dyDescent="0.3">
      <c r="A28" s="4">
        <v>24</v>
      </c>
      <c r="B28" s="5" t="str">
        <f t="shared" si="3"/>
        <v>5</v>
      </c>
      <c r="C28" s="5" t="str">
        <f t="shared" si="4"/>
        <v>19</v>
      </c>
      <c r="D28" s="6" t="s">
        <v>59</v>
      </c>
      <c r="E28" s="6" t="s">
        <v>127</v>
      </c>
      <c r="F28" s="6" t="s">
        <v>129</v>
      </c>
      <c r="G28" s="4" t="s">
        <v>110</v>
      </c>
      <c r="H28" s="4" t="s">
        <v>149</v>
      </c>
      <c r="I28" s="23">
        <f t="shared" si="0"/>
        <v>1381</v>
      </c>
      <c r="J28" s="30">
        <v>1225</v>
      </c>
      <c r="K28" s="23">
        <f t="shared" si="1"/>
        <v>156</v>
      </c>
      <c r="L28" s="25">
        <f t="shared" si="2"/>
        <v>0.11296162201303403</v>
      </c>
      <c r="M28" s="26">
        <v>86</v>
      </c>
      <c r="N28" s="26"/>
      <c r="O28" s="26"/>
      <c r="P28" s="26">
        <v>5</v>
      </c>
      <c r="Q28" s="26"/>
      <c r="R28" s="26"/>
      <c r="S28" s="26">
        <v>53</v>
      </c>
      <c r="T28" s="26"/>
      <c r="U28" s="26">
        <v>12</v>
      </c>
      <c r="V28" s="20">
        <v>20200519</v>
      </c>
      <c r="W28" s="20">
        <v>2</v>
      </c>
      <c r="X28" s="5" t="s">
        <v>120</v>
      </c>
      <c r="Y28" s="20" t="str">
        <f t="shared" si="5"/>
        <v>하선동</v>
      </c>
      <c r="Z28" s="4" t="s">
        <v>82</v>
      </c>
      <c r="AA28" s="8"/>
    </row>
    <row r="29" spans="1:27" s="9" customFormat="1" ht="19.149999999999999" customHeight="1" x14ac:dyDescent="0.3">
      <c r="A29" s="4">
        <v>25</v>
      </c>
      <c r="B29" s="5" t="str">
        <f t="shared" si="3"/>
        <v>5</v>
      </c>
      <c r="C29" s="5" t="str">
        <f t="shared" si="4"/>
        <v>19</v>
      </c>
      <c r="D29" s="6" t="s">
        <v>61</v>
      </c>
      <c r="E29" s="6" t="s">
        <v>133</v>
      </c>
      <c r="F29" s="6" t="s">
        <v>134</v>
      </c>
      <c r="G29" s="4" t="s">
        <v>157</v>
      </c>
      <c r="H29" s="4" t="s">
        <v>154</v>
      </c>
      <c r="I29" s="23">
        <f t="shared" si="0"/>
        <v>1993</v>
      </c>
      <c r="J29" s="26">
        <v>1960</v>
      </c>
      <c r="K29" s="23">
        <f t="shared" si="1"/>
        <v>33</v>
      </c>
      <c r="L29" s="25">
        <f t="shared" si="2"/>
        <v>1.6557952834922229E-2</v>
      </c>
      <c r="M29" s="26">
        <v>27</v>
      </c>
      <c r="N29" s="26"/>
      <c r="O29" s="26"/>
      <c r="P29" s="26">
        <v>4</v>
      </c>
      <c r="Q29" s="26">
        <v>2</v>
      </c>
      <c r="R29" s="26"/>
      <c r="S29" s="26"/>
      <c r="T29" s="26"/>
      <c r="U29" s="26"/>
      <c r="V29" s="20">
        <v>20200519</v>
      </c>
      <c r="W29" s="20">
        <v>8</v>
      </c>
      <c r="X29" s="5" t="s">
        <v>120</v>
      </c>
      <c r="Y29" s="20" t="str">
        <f t="shared" si="5"/>
        <v>하선동</v>
      </c>
      <c r="Z29" s="4" t="s">
        <v>82</v>
      </c>
      <c r="AA29" s="8"/>
    </row>
    <row r="30" spans="1:27" s="9" customFormat="1" ht="19.149999999999999" customHeight="1" x14ac:dyDescent="0.3">
      <c r="A30" s="7">
        <v>26</v>
      </c>
      <c r="B30" s="5" t="str">
        <f t="shared" si="3"/>
        <v>5</v>
      </c>
      <c r="C30" s="5" t="str">
        <f t="shared" si="4"/>
        <v>19</v>
      </c>
      <c r="D30" s="6" t="s">
        <v>59</v>
      </c>
      <c r="E30" s="6" t="s">
        <v>133</v>
      </c>
      <c r="F30" s="6" t="s">
        <v>116</v>
      </c>
      <c r="G30" s="4">
        <v>7301</v>
      </c>
      <c r="H30" s="4" t="s">
        <v>154</v>
      </c>
      <c r="I30" s="23">
        <f t="shared" si="0"/>
        <v>2460</v>
      </c>
      <c r="J30" s="26">
        <v>2460</v>
      </c>
      <c r="K30" s="23">
        <f t="shared" ref="K30:K54" si="6">SUM(M30:U30)</f>
        <v>0</v>
      </c>
      <c r="L30" s="25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0">
        <v>20200518</v>
      </c>
      <c r="W30" s="20">
        <v>13</v>
      </c>
      <c r="X30" s="5" t="s">
        <v>121</v>
      </c>
      <c r="Y30" s="20" t="str">
        <f t="shared" si="5"/>
        <v>이형준</v>
      </c>
      <c r="Z30" s="4" t="s">
        <v>84</v>
      </c>
      <c r="AA30" s="8"/>
    </row>
    <row r="31" spans="1:27" s="9" customFormat="1" ht="19.149999999999999" customHeight="1" x14ac:dyDescent="0.3">
      <c r="A31" s="4">
        <v>27</v>
      </c>
      <c r="B31" s="5" t="str">
        <f t="shared" si="3"/>
        <v>5</v>
      </c>
      <c r="C31" s="5" t="str">
        <f t="shared" si="4"/>
        <v>19</v>
      </c>
      <c r="D31" s="6" t="s">
        <v>59</v>
      </c>
      <c r="E31" s="4" t="s">
        <v>135</v>
      </c>
      <c r="F31" s="6" t="s">
        <v>113</v>
      </c>
      <c r="G31" s="4" t="s">
        <v>114</v>
      </c>
      <c r="H31" s="4" t="s">
        <v>154</v>
      </c>
      <c r="I31" s="23">
        <f t="shared" si="0"/>
        <v>1360</v>
      </c>
      <c r="J31" s="24">
        <v>1360</v>
      </c>
      <c r="K31" s="23">
        <f t="shared" si="6"/>
        <v>0</v>
      </c>
      <c r="L31" s="25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0">
        <v>20200518</v>
      </c>
      <c r="W31" s="20">
        <v>3</v>
      </c>
      <c r="X31" s="5" t="s">
        <v>121</v>
      </c>
      <c r="Y31" s="20" t="str">
        <f t="shared" si="5"/>
        <v>이형준</v>
      </c>
      <c r="Z31" s="4" t="s">
        <v>84</v>
      </c>
      <c r="AA31" s="29"/>
    </row>
    <row r="32" spans="1:27" s="9" customFormat="1" ht="19.149999999999999" customHeight="1" x14ac:dyDescent="0.3">
      <c r="A32" s="4">
        <v>28</v>
      </c>
      <c r="B32" s="5" t="str">
        <f t="shared" si="3"/>
        <v>5</v>
      </c>
      <c r="C32" s="5" t="str">
        <f t="shared" si="4"/>
        <v>19</v>
      </c>
      <c r="D32" s="6" t="s">
        <v>59</v>
      </c>
      <c r="E32" s="4" t="s">
        <v>135</v>
      </c>
      <c r="F32" s="6" t="s">
        <v>113</v>
      </c>
      <c r="G32" s="4" t="s">
        <v>114</v>
      </c>
      <c r="H32" s="4" t="s">
        <v>154</v>
      </c>
      <c r="I32" s="23">
        <f t="shared" si="0"/>
        <v>2500</v>
      </c>
      <c r="J32" s="24">
        <v>2500</v>
      </c>
      <c r="K32" s="23">
        <f t="shared" si="6"/>
        <v>0</v>
      </c>
      <c r="L32" s="25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0">
        <v>20200519</v>
      </c>
      <c r="W32" s="20">
        <v>3</v>
      </c>
      <c r="X32" s="5" t="s">
        <v>120</v>
      </c>
      <c r="Y32" s="20" t="str">
        <f t="shared" si="5"/>
        <v>하선동</v>
      </c>
      <c r="Z32" s="4" t="s">
        <v>84</v>
      </c>
      <c r="AA32" s="8"/>
    </row>
    <row r="33" spans="1:27" s="9" customFormat="1" ht="19.149999999999999" customHeight="1" x14ac:dyDescent="0.3">
      <c r="A33" s="4">
        <v>29</v>
      </c>
      <c r="B33" s="5" t="str">
        <f t="shared" si="3"/>
        <v>5</v>
      </c>
      <c r="C33" s="5" t="str">
        <f t="shared" si="4"/>
        <v>19</v>
      </c>
      <c r="D33" s="6" t="s">
        <v>70</v>
      </c>
      <c r="E33" s="6" t="s">
        <v>101</v>
      </c>
      <c r="F33" s="6" t="s">
        <v>132</v>
      </c>
      <c r="G33" s="4" t="s">
        <v>153</v>
      </c>
      <c r="H33" s="4" t="s">
        <v>149</v>
      </c>
      <c r="I33" s="23">
        <f t="shared" si="0"/>
        <v>7030</v>
      </c>
      <c r="J33" s="24">
        <v>7030</v>
      </c>
      <c r="K33" s="23">
        <f t="shared" si="6"/>
        <v>0</v>
      </c>
      <c r="L33" s="25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0">
        <v>20190626</v>
      </c>
      <c r="W33" s="20">
        <v>10</v>
      </c>
      <c r="X33" s="5" t="s">
        <v>121</v>
      </c>
      <c r="Y33" s="20" t="str">
        <f t="shared" si="5"/>
        <v>이형준</v>
      </c>
      <c r="Z33" s="4" t="s">
        <v>84</v>
      </c>
      <c r="AA33" s="8"/>
    </row>
    <row r="34" spans="1:27" s="9" customFormat="1" ht="19.149999999999999" customHeight="1" x14ac:dyDescent="0.3">
      <c r="A34" s="7">
        <v>30</v>
      </c>
      <c r="B34" s="5" t="str">
        <f t="shared" si="3"/>
        <v>5</v>
      </c>
      <c r="C34" s="5" t="str">
        <f t="shared" si="4"/>
        <v>19</v>
      </c>
      <c r="D34" s="6" t="s">
        <v>59</v>
      </c>
      <c r="E34" s="6" t="s">
        <v>144</v>
      </c>
      <c r="F34" s="6" t="s">
        <v>145</v>
      </c>
      <c r="G34" s="4" t="s">
        <v>118</v>
      </c>
      <c r="H34" s="4" t="s">
        <v>149</v>
      </c>
      <c r="I34" s="23">
        <f t="shared" si="0"/>
        <v>2000</v>
      </c>
      <c r="J34" s="24">
        <v>2000</v>
      </c>
      <c r="K34" s="23">
        <f t="shared" si="6"/>
        <v>0</v>
      </c>
      <c r="L34" s="25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0">
        <v>202004525</v>
      </c>
      <c r="W34" s="20">
        <v>12</v>
      </c>
      <c r="X34" s="5" t="s">
        <v>120</v>
      </c>
      <c r="Y34" s="20" t="str">
        <f t="shared" si="5"/>
        <v>하선동</v>
      </c>
      <c r="Z34" s="4" t="s">
        <v>84</v>
      </c>
      <c r="AA34" s="8"/>
    </row>
    <row r="35" spans="1:27" s="9" customFormat="1" ht="19.149999999999999" customHeight="1" x14ac:dyDescent="0.3">
      <c r="A35" s="4">
        <v>31</v>
      </c>
      <c r="B35" s="5" t="str">
        <f t="shared" si="3"/>
        <v>5</v>
      </c>
      <c r="C35" s="5" t="str">
        <f t="shared" si="4"/>
        <v>19</v>
      </c>
      <c r="D35" s="6" t="s">
        <v>66</v>
      </c>
      <c r="E35" s="6" t="s">
        <v>133</v>
      </c>
      <c r="F35" s="6" t="s">
        <v>147</v>
      </c>
      <c r="G35" s="4" t="s">
        <v>155</v>
      </c>
      <c r="H35" s="4" t="s">
        <v>154</v>
      </c>
      <c r="I35" s="23">
        <f t="shared" si="0"/>
        <v>190</v>
      </c>
      <c r="J35" s="24">
        <v>190</v>
      </c>
      <c r="K35" s="23">
        <f t="shared" si="6"/>
        <v>0</v>
      </c>
      <c r="L35" s="25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0">
        <v>20200519</v>
      </c>
      <c r="W35" s="20">
        <v>8</v>
      </c>
      <c r="X35" s="5" t="s">
        <v>120</v>
      </c>
      <c r="Y35" s="20" t="str">
        <f t="shared" si="5"/>
        <v>하선동</v>
      </c>
      <c r="Z35" s="4" t="s">
        <v>84</v>
      </c>
      <c r="AA35" s="8"/>
    </row>
    <row r="36" spans="1:27" s="9" customFormat="1" ht="19.149999999999999" customHeight="1" x14ac:dyDescent="0.3">
      <c r="A36" s="4">
        <v>32</v>
      </c>
      <c r="B36" s="5" t="str">
        <f t="shared" si="3"/>
        <v>5</v>
      </c>
      <c r="C36" s="5" t="str">
        <f t="shared" si="4"/>
        <v>19</v>
      </c>
      <c r="D36" s="6"/>
      <c r="E36" s="10"/>
      <c r="F36" s="4"/>
      <c r="G36" s="4"/>
      <c r="H36" s="4"/>
      <c r="I36" s="23">
        <f t="shared" si="0"/>
        <v>0</v>
      </c>
      <c r="J36" s="24"/>
      <c r="K36" s="23">
        <f t="shared" si="6"/>
        <v>0</v>
      </c>
      <c r="L36" s="25" t="e">
        <f t="shared" si="2"/>
        <v>#DIV/0!</v>
      </c>
      <c r="M36" s="26"/>
      <c r="N36" s="26"/>
      <c r="O36" s="26"/>
      <c r="P36" s="26"/>
      <c r="Q36" s="26"/>
      <c r="R36" s="26"/>
      <c r="S36" s="26"/>
      <c r="T36" s="26"/>
      <c r="U36" s="26"/>
      <c r="V36" s="20"/>
      <c r="W36" s="20"/>
      <c r="X36" s="5"/>
      <c r="Y36" s="20" t="str">
        <f t="shared" si="5"/>
        <v/>
      </c>
      <c r="Z36" s="4"/>
      <c r="AA36" s="8"/>
    </row>
    <row r="37" spans="1:27" s="9" customFormat="1" ht="19.149999999999999" customHeight="1" x14ac:dyDescent="0.3">
      <c r="A37" s="4">
        <v>33</v>
      </c>
      <c r="B37" s="5" t="str">
        <f t="shared" si="3"/>
        <v>5</v>
      </c>
      <c r="C37" s="5" t="str">
        <f t="shared" si="4"/>
        <v>19</v>
      </c>
      <c r="D37" s="6"/>
      <c r="E37" s="6"/>
      <c r="F37" s="4"/>
      <c r="G37" s="4"/>
      <c r="H37" s="4"/>
      <c r="I37" s="23">
        <f t="shared" si="0"/>
        <v>0</v>
      </c>
      <c r="J37" s="24"/>
      <c r="K37" s="23">
        <f t="shared" si="6"/>
        <v>0</v>
      </c>
      <c r="L37" s="25" t="e">
        <f t="shared" si="2"/>
        <v>#DIV/0!</v>
      </c>
      <c r="M37" s="26"/>
      <c r="N37" s="26"/>
      <c r="O37" s="26"/>
      <c r="P37" s="26"/>
      <c r="Q37" s="26"/>
      <c r="R37" s="26"/>
      <c r="S37" s="26"/>
      <c r="T37" s="26"/>
      <c r="U37" s="26"/>
      <c r="V37" s="20"/>
      <c r="W37" s="20"/>
      <c r="X37" s="5"/>
      <c r="Y37" s="20" t="str">
        <f t="shared" si="5"/>
        <v/>
      </c>
      <c r="Z37" s="4"/>
      <c r="AA37" s="8"/>
    </row>
    <row r="38" spans="1:27" s="9" customFormat="1" ht="19.149999999999999" customHeight="1" x14ac:dyDescent="0.3">
      <c r="A38" s="7">
        <v>34</v>
      </c>
      <c r="B38" s="5" t="str">
        <f t="shared" si="3"/>
        <v>5</v>
      </c>
      <c r="C38" s="5" t="str">
        <f t="shared" si="4"/>
        <v>19</v>
      </c>
      <c r="D38" s="6"/>
      <c r="E38" s="6"/>
      <c r="F38" s="6"/>
      <c r="G38" s="4"/>
      <c r="H38" s="4"/>
      <c r="I38" s="23">
        <f t="shared" si="0"/>
        <v>0</v>
      </c>
      <c r="J38" s="24"/>
      <c r="K38" s="23">
        <f t="shared" si="6"/>
        <v>0</v>
      </c>
      <c r="L38" s="25" t="e">
        <f t="shared" si="2"/>
        <v>#DIV/0!</v>
      </c>
      <c r="M38" s="26"/>
      <c r="N38" s="26"/>
      <c r="O38" s="26"/>
      <c r="P38" s="26"/>
      <c r="Q38" s="26"/>
      <c r="R38" s="26"/>
      <c r="S38" s="26"/>
      <c r="T38" s="26"/>
      <c r="U38" s="26"/>
      <c r="V38" s="20"/>
      <c r="W38" s="20"/>
      <c r="X38" s="5"/>
      <c r="Y38" s="20" t="str">
        <f t="shared" si="5"/>
        <v/>
      </c>
      <c r="Z38" s="4"/>
      <c r="AA38" s="8"/>
    </row>
    <row r="39" spans="1:27" s="9" customFormat="1" ht="19.149999999999999" customHeight="1" x14ac:dyDescent="0.3">
      <c r="A39" s="4">
        <v>35</v>
      </c>
      <c r="B39" s="5" t="str">
        <f t="shared" si="3"/>
        <v>5</v>
      </c>
      <c r="C39" s="5" t="str">
        <f t="shared" si="4"/>
        <v>19</v>
      </c>
      <c r="D39" s="6"/>
      <c r="E39" s="4"/>
      <c r="F39" s="4"/>
      <c r="G39" s="4"/>
      <c r="H39" s="4"/>
      <c r="I39" s="23">
        <f t="shared" si="0"/>
        <v>0</v>
      </c>
      <c r="J39" s="24"/>
      <c r="K39" s="23">
        <f t="shared" si="6"/>
        <v>0</v>
      </c>
      <c r="L39" s="25" t="e">
        <f t="shared" si="2"/>
        <v>#DIV/0!</v>
      </c>
      <c r="M39" s="26"/>
      <c r="N39" s="26"/>
      <c r="O39" s="26"/>
      <c r="P39" s="26"/>
      <c r="Q39" s="26"/>
      <c r="R39" s="26"/>
      <c r="S39" s="26"/>
      <c r="T39" s="26"/>
      <c r="U39" s="26"/>
      <c r="V39" s="20"/>
      <c r="W39" s="20"/>
      <c r="X39" s="5"/>
      <c r="Y39" s="20" t="str">
        <f t="shared" si="5"/>
        <v/>
      </c>
      <c r="Z39" s="4"/>
      <c r="AA39" s="8"/>
    </row>
    <row r="40" spans="1:27" s="9" customFormat="1" ht="19.149999999999999" hidden="1" customHeight="1" x14ac:dyDescent="0.3">
      <c r="A40" s="4">
        <v>36</v>
      </c>
      <c r="B40" s="5" t="str">
        <f t="shared" si="3"/>
        <v>5</v>
      </c>
      <c r="C40" s="5" t="str">
        <f t="shared" si="4"/>
        <v>19</v>
      </c>
      <c r="D40" s="6"/>
      <c r="E40" s="4"/>
      <c r="F40" s="4"/>
      <c r="G40" s="4"/>
      <c r="H40" s="4"/>
      <c r="I40" s="23">
        <f t="shared" si="0"/>
        <v>0</v>
      </c>
      <c r="J40" s="24"/>
      <c r="K40" s="23">
        <f t="shared" si="6"/>
        <v>0</v>
      </c>
      <c r="L40" s="25" t="e">
        <f t="shared" si="2"/>
        <v>#DIV/0!</v>
      </c>
      <c r="M40" s="26"/>
      <c r="N40" s="26"/>
      <c r="O40" s="26"/>
      <c r="P40" s="26"/>
      <c r="Q40" s="26"/>
      <c r="R40" s="26"/>
      <c r="S40" s="26"/>
      <c r="T40" s="26"/>
      <c r="U40" s="26"/>
      <c r="V40" s="20"/>
      <c r="W40" s="20"/>
      <c r="X40" s="5"/>
      <c r="Y40" s="20" t="str">
        <f t="shared" si="5"/>
        <v/>
      </c>
      <c r="Z40" s="4"/>
      <c r="AA40" s="8"/>
    </row>
    <row r="41" spans="1:27" s="9" customFormat="1" ht="19.149999999999999" hidden="1" customHeight="1" x14ac:dyDescent="0.3">
      <c r="A41" s="4">
        <v>37</v>
      </c>
      <c r="B41" s="5" t="str">
        <f t="shared" si="3"/>
        <v>5</v>
      </c>
      <c r="C41" s="5" t="str">
        <f t="shared" si="4"/>
        <v>19</v>
      </c>
      <c r="D41" s="6"/>
      <c r="E41" s="6"/>
      <c r="F41" s="6"/>
      <c r="G41" s="4"/>
      <c r="H41" s="4"/>
      <c r="I41" s="23">
        <f t="shared" si="0"/>
        <v>0</v>
      </c>
      <c r="J41" s="24"/>
      <c r="K41" s="23">
        <f t="shared" si="6"/>
        <v>0</v>
      </c>
      <c r="L41" s="25" t="e">
        <f t="shared" si="2"/>
        <v>#DIV/0!</v>
      </c>
      <c r="M41" s="26"/>
      <c r="N41" s="26"/>
      <c r="O41" s="26"/>
      <c r="P41" s="26"/>
      <c r="Q41" s="26"/>
      <c r="R41" s="26"/>
      <c r="S41" s="26"/>
      <c r="T41" s="26"/>
      <c r="U41" s="26"/>
      <c r="V41" s="20"/>
      <c r="W41" s="20"/>
      <c r="X41" s="5"/>
      <c r="Y41" s="20" t="str">
        <f t="shared" si="5"/>
        <v/>
      </c>
      <c r="Z41" s="4"/>
      <c r="AA41" s="8"/>
    </row>
    <row r="42" spans="1:27" s="9" customFormat="1" ht="19.149999999999999" hidden="1" customHeight="1" x14ac:dyDescent="0.3">
      <c r="A42" s="7">
        <v>38</v>
      </c>
      <c r="B42" s="5" t="str">
        <f t="shared" si="3"/>
        <v>5</v>
      </c>
      <c r="C42" s="5" t="str">
        <f t="shared" si="4"/>
        <v>19</v>
      </c>
      <c r="D42" s="6"/>
      <c r="E42" s="6"/>
      <c r="F42" s="6"/>
      <c r="G42" s="4"/>
      <c r="H42" s="4"/>
      <c r="I42" s="23">
        <f t="shared" si="0"/>
        <v>0</v>
      </c>
      <c r="J42" s="24"/>
      <c r="K42" s="23">
        <f t="shared" si="6"/>
        <v>0</v>
      </c>
      <c r="L42" s="25" t="e">
        <f t="shared" si="2"/>
        <v>#DIV/0!</v>
      </c>
      <c r="M42" s="26"/>
      <c r="N42" s="26"/>
      <c r="O42" s="26"/>
      <c r="P42" s="26"/>
      <c r="Q42" s="26"/>
      <c r="R42" s="26"/>
      <c r="S42" s="26"/>
      <c r="T42" s="26"/>
      <c r="U42" s="26"/>
      <c r="V42" s="20"/>
      <c r="W42" s="20"/>
      <c r="X42" s="5"/>
      <c r="Y42" s="20" t="str">
        <f t="shared" si="5"/>
        <v/>
      </c>
      <c r="Z42" s="4"/>
      <c r="AA42" s="8"/>
    </row>
    <row r="43" spans="1:27" s="9" customFormat="1" ht="19.149999999999999" hidden="1" customHeight="1" x14ac:dyDescent="0.3">
      <c r="A43" s="4">
        <v>39</v>
      </c>
      <c r="B43" s="5" t="str">
        <f t="shared" si="3"/>
        <v>5</v>
      </c>
      <c r="C43" s="5" t="str">
        <f t="shared" si="4"/>
        <v>19</v>
      </c>
      <c r="D43" s="6"/>
      <c r="E43" s="6"/>
      <c r="F43" s="6"/>
      <c r="G43" s="4"/>
      <c r="H43" s="4"/>
      <c r="I43" s="23">
        <f t="shared" si="0"/>
        <v>0</v>
      </c>
      <c r="J43" s="24"/>
      <c r="K43" s="23">
        <f t="shared" si="6"/>
        <v>0</v>
      </c>
      <c r="L43" s="25" t="e">
        <f t="shared" si="2"/>
        <v>#DIV/0!</v>
      </c>
      <c r="M43" s="26"/>
      <c r="N43" s="26"/>
      <c r="O43" s="26"/>
      <c r="P43" s="26"/>
      <c r="Q43" s="26"/>
      <c r="R43" s="26"/>
      <c r="S43" s="26"/>
      <c r="T43" s="26"/>
      <c r="U43" s="26"/>
      <c r="V43" s="20"/>
      <c r="W43" s="20"/>
      <c r="X43" s="5"/>
      <c r="Y43" s="20" t="str">
        <f t="shared" si="5"/>
        <v/>
      </c>
      <c r="Z43" s="4"/>
      <c r="AA43" s="8"/>
    </row>
    <row r="44" spans="1:27" s="9" customFormat="1" ht="19.149999999999999" hidden="1" customHeight="1" x14ac:dyDescent="0.3">
      <c r="A44" s="4">
        <v>40</v>
      </c>
      <c r="B44" s="5" t="str">
        <f t="shared" si="3"/>
        <v>5</v>
      </c>
      <c r="C44" s="5" t="str">
        <f t="shared" si="4"/>
        <v>19</v>
      </c>
      <c r="D44" s="6"/>
      <c r="E44" s="4"/>
      <c r="F44" s="6"/>
      <c r="G44" s="4"/>
      <c r="H44" s="4"/>
      <c r="I44" s="23">
        <f t="shared" si="0"/>
        <v>0</v>
      </c>
      <c r="J44" s="24"/>
      <c r="K44" s="23">
        <f t="shared" si="6"/>
        <v>0</v>
      </c>
      <c r="L44" s="25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0"/>
      <c r="W44" s="20"/>
      <c r="X44" s="5"/>
      <c r="Y44" s="20" t="str">
        <f>IF($X44="A","하선동",IF($X44="B","이형준",""))</f>
        <v/>
      </c>
      <c r="Z44" s="4"/>
      <c r="AA44" s="8"/>
    </row>
    <row r="45" spans="1:27" s="9" customFormat="1" ht="19.149999999999999" hidden="1" customHeight="1" x14ac:dyDescent="0.3">
      <c r="A45" s="4">
        <v>41</v>
      </c>
      <c r="B45" s="5" t="str">
        <f t="shared" si="3"/>
        <v>5</v>
      </c>
      <c r="C45" s="5" t="str">
        <f t="shared" si="4"/>
        <v>19</v>
      </c>
      <c r="D45" s="6"/>
      <c r="E45" s="6"/>
      <c r="F45" s="6"/>
      <c r="G45" s="4"/>
      <c r="H45" s="4"/>
      <c r="I45" s="23">
        <f t="shared" si="0"/>
        <v>0</v>
      </c>
      <c r="J45" s="24"/>
      <c r="K45" s="23">
        <f t="shared" si="6"/>
        <v>0</v>
      </c>
      <c r="L45" s="25" t="e">
        <f t="shared" si="2"/>
        <v>#DIV/0!</v>
      </c>
      <c r="M45" s="26"/>
      <c r="N45" s="26"/>
      <c r="O45" s="26"/>
      <c r="P45" s="26"/>
      <c r="Q45" s="26"/>
      <c r="R45" s="26"/>
      <c r="S45" s="26"/>
      <c r="T45" s="28"/>
      <c r="U45" s="26"/>
      <c r="V45" s="20"/>
      <c r="W45" s="20"/>
      <c r="X45" s="5"/>
      <c r="Y45" s="20" t="str">
        <f t="shared" si="5"/>
        <v/>
      </c>
      <c r="Z45" s="4"/>
      <c r="AA45" s="8"/>
    </row>
    <row r="46" spans="1:27" s="9" customFormat="1" ht="19.149999999999999" hidden="1" customHeight="1" x14ac:dyDescent="0.3">
      <c r="A46" s="7">
        <v>42</v>
      </c>
      <c r="B46" s="5" t="str">
        <f t="shared" si="3"/>
        <v>5</v>
      </c>
      <c r="C46" s="5" t="str">
        <f t="shared" si="4"/>
        <v>19</v>
      </c>
      <c r="D46" s="6"/>
      <c r="E46" s="4"/>
      <c r="F46" s="6"/>
      <c r="G46" s="4"/>
      <c r="H46" s="4"/>
      <c r="I46" s="23">
        <f t="shared" si="0"/>
        <v>0</v>
      </c>
      <c r="J46" s="24"/>
      <c r="K46" s="23">
        <f t="shared" si="6"/>
        <v>0</v>
      </c>
      <c r="L46" s="25" t="e">
        <f t="shared" si="2"/>
        <v>#DIV/0!</v>
      </c>
      <c r="M46" s="26"/>
      <c r="N46" s="26"/>
      <c r="O46" s="26"/>
      <c r="P46" s="26"/>
      <c r="Q46" s="26"/>
      <c r="R46" s="26"/>
      <c r="S46" s="26"/>
      <c r="T46" s="28"/>
      <c r="U46" s="26"/>
      <c r="V46" s="20"/>
      <c r="W46" s="20"/>
      <c r="X46" s="5"/>
      <c r="Y46" s="20" t="str">
        <f t="shared" si="5"/>
        <v/>
      </c>
      <c r="Z46" s="4"/>
      <c r="AA46" s="8"/>
    </row>
    <row r="47" spans="1:27" s="9" customFormat="1" ht="19.149999999999999" hidden="1" customHeight="1" x14ac:dyDescent="0.3">
      <c r="A47" s="4">
        <v>43</v>
      </c>
      <c r="B47" s="5" t="str">
        <f t="shared" si="3"/>
        <v>5</v>
      </c>
      <c r="C47" s="5" t="str">
        <f t="shared" si="4"/>
        <v>19</v>
      </c>
      <c r="D47" s="6"/>
      <c r="E47" s="4"/>
      <c r="F47" s="4"/>
      <c r="G47" s="4"/>
      <c r="H47" s="4"/>
      <c r="I47" s="23">
        <f t="shared" si="0"/>
        <v>0</v>
      </c>
      <c r="J47" s="24"/>
      <c r="K47" s="23">
        <f t="shared" si="6"/>
        <v>0</v>
      </c>
      <c r="L47" s="25" t="e">
        <f t="shared" si="2"/>
        <v>#DIV/0!</v>
      </c>
      <c r="M47" s="26"/>
      <c r="N47" s="26"/>
      <c r="O47" s="26"/>
      <c r="P47" s="26"/>
      <c r="Q47" s="26"/>
      <c r="R47" s="26"/>
      <c r="S47" s="26"/>
      <c r="T47" s="28"/>
      <c r="U47" s="26"/>
      <c r="V47" s="20"/>
      <c r="W47" s="20"/>
      <c r="X47" s="5"/>
      <c r="Y47" s="20" t="str">
        <f t="shared" si="5"/>
        <v/>
      </c>
      <c r="Z47" s="4"/>
      <c r="AA47" s="8"/>
    </row>
    <row r="48" spans="1:27" s="9" customFormat="1" ht="19.149999999999999" hidden="1" customHeight="1" x14ac:dyDescent="0.3">
      <c r="A48" s="4">
        <v>44</v>
      </c>
      <c r="B48" s="5" t="str">
        <f t="shared" si="3"/>
        <v>5</v>
      </c>
      <c r="C48" s="5" t="str">
        <f t="shared" si="4"/>
        <v>19</v>
      </c>
      <c r="D48" s="6"/>
      <c r="E48" s="4"/>
      <c r="F48" s="4"/>
      <c r="G48" s="4"/>
      <c r="H48" s="4"/>
      <c r="I48" s="23">
        <f t="shared" si="0"/>
        <v>0</v>
      </c>
      <c r="J48" s="24"/>
      <c r="K48" s="23">
        <f t="shared" si="6"/>
        <v>0</v>
      </c>
      <c r="L48" s="25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0"/>
      <c r="W48" s="20"/>
      <c r="X48" s="5"/>
      <c r="Y48" s="20" t="str">
        <f t="shared" si="5"/>
        <v/>
      </c>
      <c r="Z48" s="4"/>
      <c r="AA48" s="8"/>
    </row>
    <row r="49" spans="1:27" s="9" customFormat="1" ht="19.149999999999999" hidden="1" customHeight="1" x14ac:dyDescent="0.3">
      <c r="A49" s="4">
        <v>45</v>
      </c>
      <c r="B49" s="5" t="str">
        <f t="shared" si="3"/>
        <v>5</v>
      </c>
      <c r="C49" s="5" t="str">
        <f t="shared" si="4"/>
        <v>19</v>
      </c>
      <c r="D49" s="6"/>
      <c r="E49" s="4"/>
      <c r="F49" s="6"/>
      <c r="G49" s="4"/>
      <c r="H49" s="4"/>
      <c r="I49" s="23">
        <f t="shared" si="0"/>
        <v>0</v>
      </c>
      <c r="J49" s="24"/>
      <c r="K49" s="23">
        <f t="shared" si="6"/>
        <v>0</v>
      </c>
      <c r="L49" s="25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0"/>
      <c r="W49" s="20"/>
      <c r="X49" s="5"/>
      <c r="Y49" s="20" t="str">
        <f>IF($X49="A","하선동",IF($X49="B","이형준",""))</f>
        <v/>
      </c>
      <c r="Z49" s="4"/>
      <c r="AA49" s="8"/>
    </row>
    <row r="50" spans="1:27" s="9" customFormat="1" ht="19.149999999999999" hidden="1" customHeight="1" x14ac:dyDescent="0.3">
      <c r="A50" s="4">
        <v>46</v>
      </c>
      <c r="B50" s="5" t="str">
        <f t="shared" si="3"/>
        <v>5</v>
      </c>
      <c r="C50" s="5" t="str">
        <f t="shared" si="4"/>
        <v>19</v>
      </c>
      <c r="D50" s="6"/>
      <c r="E50" s="4"/>
      <c r="F50" s="4"/>
      <c r="G50" s="4"/>
      <c r="H50" s="4"/>
      <c r="I50" s="23">
        <f t="shared" si="0"/>
        <v>0</v>
      </c>
      <c r="J50" s="24"/>
      <c r="K50" s="23">
        <f t="shared" si="6"/>
        <v>0</v>
      </c>
      <c r="L50" s="25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0"/>
      <c r="W50" s="20"/>
      <c r="X50" s="5"/>
      <c r="Y50" s="20" t="str">
        <f t="shared" si="5"/>
        <v/>
      </c>
      <c r="Z50" s="4"/>
      <c r="AA50" s="8"/>
    </row>
    <row r="51" spans="1:27" s="9" customFormat="1" ht="19.149999999999999" hidden="1" customHeight="1" x14ac:dyDescent="0.3">
      <c r="A51" s="4">
        <v>47</v>
      </c>
      <c r="B51" s="5" t="str">
        <f t="shared" si="3"/>
        <v>5</v>
      </c>
      <c r="C51" s="5" t="str">
        <f t="shared" si="4"/>
        <v>19</v>
      </c>
      <c r="D51" s="6"/>
      <c r="E51" s="4"/>
      <c r="F51" s="4"/>
      <c r="G51" s="4"/>
      <c r="H51" s="4"/>
      <c r="I51" s="23">
        <f t="shared" si="0"/>
        <v>0</v>
      </c>
      <c r="J51" s="24"/>
      <c r="K51" s="23">
        <f t="shared" si="6"/>
        <v>0</v>
      </c>
      <c r="L51" s="25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0"/>
      <c r="W51" s="20"/>
      <c r="X51" s="5"/>
      <c r="Y51" s="20" t="str">
        <f t="shared" si="5"/>
        <v/>
      </c>
      <c r="Z51" s="4"/>
      <c r="AA51" s="8"/>
    </row>
    <row r="52" spans="1:27" s="9" customFormat="1" ht="19.149999999999999" hidden="1" customHeight="1" x14ac:dyDescent="0.3">
      <c r="A52" s="4">
        <v>48</v>
      </c>
      <c r="B52" s="5" t="str">
        <f t="shared" si="3"/>
        <v>5</v>
      </c>
      <c r="C52" s="5" t="str">
        <f t="shared" si="4"/>
        <v>19</v>
      </c>
      <c r="D52" s="6"/>
      <c r="E52" s="4"/>
      <c r="F52" s="4"/>
      <c r="G52" s="4"/>
      <c r="H52" s="4"/>
      <c r="I52" s="23">
        <f t="shared" si="0"/>
        <v>0</v>
      </c>
      <c r="J52" s="24"/>
      <c r="K52" s="23">
        <f t="shared" si="6"/>
        <v>0</v>
      </c>
      <c r="L52" s="25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0"/>
      <c r="W52" s="20"/>
      <c r="X52" s="5"/>
      <c r="Y52" s="20" t="str">
        <f t="shared" si="5"/>
        <v/>
      </c>
      <c r="Z52" s="4"/>
      <c r="AA52" s="8"/>
    </row>
    <row r="53" spans="1:27" s="9" customFormat="1" ht="19.149999999999999" hidden="1" customHeight="1" x14ac:dyDescent="0.3">
      <c r="A53" s="4">
        <v>49</v>
      </c>
      <c r="B53" s="5" t="str">
        <f t="shared" si="3"/>
        <v>5</v>
      </c>
      <c r="C53" s="5" t="str">
        <f t="shared" si="4"/>
        <v>19</v>
      </c>
      <c r="D53" s="6"/>
      <c r="E53" s="4"/>
      <c r="F53" s="4"/>
      <c r="G53" s="4"/>
      <c r="H53" s="4"/>
      <c r="I53" s="23">
        <f t="shared" si="0"/>
        <v>0</v>
      </c>
      <c r="J53" s="24"/>
      <c r="K53" s="23">
        <f t="shared" si="6"/>
        <v>0</v>
      </c>
      <c r="L53" s="25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0"/>
      <c r="W53" s="20"/>
      <c r="X53" s="5"/>
      <c r="Y53" s="20" t="str">
        <f t="shared" si="5"/>
        <v/>
      </c>
      <c r="Z53" s="4"/>
      <c r="AA53" s="8"/>
    </row>
    <row r="54" spans="1:27" s="9" customFormat="1" ht="19.149999999999999" hidden="1" customHeight="1" x14ac:dyDescent="0.3">
      <c r="A54" s="4">
        <v>50</v>
      </c>
      <c r="B54" s="5" t="str">
        <f t="shared" si="3"/>
        <v>5</v>
      </c>
      <c r="C54" s="5" t="str">
        <f t="shared" si="4"/>
        <v>19</v>
      </c>
      <c r="D54" s="6"/>
      <c r="E54" s="4"/>
      <c r="F54" s="4"/>
      <c r="G54" s="4"/>
      <c r="H54" s="4"/>
      <c r="I54" s="23">
        <f t="shared" si="0"/>
        <v>0</v>
      </c>
      <c r="J54" s="24"/>
      <c r="K54" s="23">
        <f t="shared" si="6"/>
        <v>0</v>
      </c>
      <c r="L54" s="25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0"/>
      <c r="W54" s="20"/>
      <c r="X54" s="5"/>
      <c r="Y54" s="20" t="str">
        <f t="shared" si="5"/>
        <v/>
      </c>
      <c r="Z54" s="4"/>
      <c r="AA54" s="8"/>
    </row>
    <row r="55" spans="1:27" s="13" customFormat="1" x14ac:dyDescent="0.3">
      <c r="A55" s="46"/>
      <c r="B55" s="47"/>
      <c r="C55" s="47"/>
      <c r="D55" s="47"/>
      <c r="E55" s="47"/>
      <c r="F55" s="47"/>
      <c r="G55" s="47"/>
      <c r="H55" s="47"/>
      <c r="I55" s="48">
        <f>SUM(I7:I54)</f>
        <v>94891</v>
      </c>
      <c r="J55" s="48">
        <f t="shared" ref="J55:K55" si="7">SUM(J7:J54)</f>
        <v>93271</v>
      </c>
      <c r="K55" s="48">
        <f t="shared" si="7"/>
        <v>1620</v>
      </c>
      <c r="L55" s="49"/>
      <c r="M55" s="11"/>
      <c r="N55" s="11"/>
      <c r="O55" s="11"/>
      <c r="P55" s="11"/>
      <c r="Q55" s="11"/>
      <c r="R55" s="11"/>
      <c r="S55" s="11"/>
      <c r="T55" s="11"/>
      <c r="U55" s="12"/>
      <c r="V55" s="38"/>
      <c r="W55" s="39"/>
      <c r="X55" s="39"/>
      <c r="Y55" s="39"/>
      <c r="Z55" s="39"/>
      <c r="AA55" s="39"/>
    </row>
    <row r="56" spans="1:27" s="13" customFormat="1" x14ac:dyDescent="0.3">
      <c r="A56" s="46"/>
      <c r="B56" s="47"/>
      <c r="C56" s="47"/>
      <c r="D56" s="47"/>
      <c r="E56" s="47"/>
      <c r="F56" s="47"/>
      <c r="G56" s="47"/>
      <c r="H56" s="47"/>
      <c r="I56" s="48"/>
      <c r="J56" s="48"/>
      <c r="K56" s="48"/>
      <c r="L56" s="49"/>
      <c r="M56" s="22"/>
      <c r="N56" s="22"/>
      <c r="O56" s="22"/>
      <c r="P56" s="22"/>
      <c r="Q56" s="22"/>
      <c r="R56" s="22"/>
      <c r="S56" s="22"/>
      <c r="T56" s="22"/>
      <c r="U56" s="14"/>
      <c r="V56" s="39"/>
      <c r="W56" s="39"/>
      <c r="X56" s="39"/>
      <c r="Y56" s="39"/>
      <c r="Z56" s="39"/>
      <c r="AA56" s="39"/>
    </row>
  </sheetData>
  <dataConsolidate/>
  <mergeCells count="26"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</mergeCells>
  <phoneticPr fontId="3" type="noConversion"/>
  <conditionalFormatting sqref="A7:AA54">
    <cfRule type="expression" dxfId="23" priority="11">
      <formula>$L7&gt;0.15</formula>
    </cfRule>
    <cfRule type="expression" dxfId="22" priority="12">
      <formula>AND($L7&gt;0.08,$L7&lt;0.15)</formula>
    </cfRule>
  </conditionalFormatting>
  <dataValidations count="3">
    <dataValidation type="list" allowBlank="1" showInputMessage="1" showErrorMessage="1" sqref="X7:X54" xr:uid="{08D66390-7717-4363-BD71-93614FD27506}">
      <formula1>"A, B"</formula1>
    </dataValidation>
    <dataValidation type="whole" allowBlank="1" showInputMessage="1" showErrorMessage="1" errorTitle="입력값이 올바르지 않습니다." error="숫자만 쓰세요!" sqref="J29:J30 J25:J27 M7:U54" xr:uid="{EE0DC5CD-0B25-4F42-A4AF-E1AB1259C969}">
      <formula1>0</formula1>
      <formula2>20000</formula2>
    </dataValidation>
    <dataValidation allowBlank="1" showInputMessage="1" showErrorMessage="1" prompt="수식 계산_x000a_수치 입력 금지" sqref="K7:K54" xr:uid="{C81D2067-4674-4C77-9109-DF869CDCC1B5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4AB1BD-31EF-4695-AE15-3E744431FEF2}">
          <x14:formula1>
            <xm:f>'C:\Users\이여진\Desktop\임설아\[검사일보 0월 0째주 (m.d~m.d).xlsx]00월 00일'!#REF!</xm:f>
          </x14:formula1>
          <xm:sqref>D7:D54 Z7:Z54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8559-4797-4116-8714-3BE0A64C8F66}">
  <dimension ref="A1:AA56"/>
  <sheetViews>
    <sheetView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15" customWidth="1"/>
    <col min="2" max="2" width="6.25" style="15" customWidth="1"/>
    <col min="3" max="3" width="6.75" style="15" customWidth="1"/>
    <col min="4" max="4" width="8.125" style="15" customWidth="1"/>
    <col min="5" max="5" width="19" style="15" customWidth="1"/>
    <col min="6" max="6" width="22.75" style="15" customWidth="1"/>
    <col min="7" max="8" width="7.875" style="15" customWidth="1"/>
    <col min="9" max="9" width="6.625" style="15" customWidth="1"/>
    <col min="10" max="10" width="7.5" style="15" bestFit="1" customWidth="1"/>
    <col min="11" max="11" width="6.625" style="15" customWidth="1"/>
    <col min="12" max="12" width="7.875" style="16" customWidth="1"/>
    <col min="13" max="21" width="5.875" style="15" hidden="1" customWidth="1"/>
    <col min="22" max="22" width="9.875" style="15" customWidth="1"/>
    <col min="23" max="24" width="5.375" style="15" customWidth="1"/>
    <col min="25" max="25" width="9" style="15" customWidth="1"/>
    <col min="26" max="26" width="10.25" style="15" customWidth="1"/>
    <col min="27" max="27" width="33.75" style="15" bestFit="1" customWidth="1"/>
    <col min="28" max="16384" width="9" style="15"/>
  </cols>
  <sheetData>
    <row r="1" spans="1:27" s="2" customFormat="1" ht="13.5" customHeight="1" x14ac:dyDescent="0.3">
      <c r="A1" s="50" t="s">
        <v>30</v>
      </c>
      <c r="B1" s="51"/>
      <c r="C1" s="51"/>
      <c r="D1" s="51"/>
      <c r="E1" s="56" t="s">
        <v>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</row>
    <row r="2" spans="1:27" s="2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/>
    </row>
    <row r="3" spans="1:27" s="2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1:27" s="2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1:27" s="3" customFormat="1" ht="17.25" thickTop="1" x14ac:dyDescent="0.3">
      <c r="A5" s="42" t="s">
        <v>0</v>
      </c>
      <c r="B5" s="65" t="str">
        <f>MID($A$1,2,1)</f>
        <v>월</v>
      </c>
      <c r="C5" s="65" t="str">
        <f>RIGHT($A$1,1)</f>
        <v>일</v>
      </c>
      <c r="D5" s="42" t="s">
        <v>10</v>
      </c>
      <c r="E5" s="42" t="s">
        <v>11</v>
      </c>
      <c r="F5" s="42" t="s">
        <v>12</v>
      </c>
      <c r="G5" s="42" t="s">
        <v>13</v>
      </c>
      <c r="H5" s="40" t="s">
        <v>1</v>
      </c>
      <c r="I5" s="42" t="s">
        <v>14</v>
      </c>
      <c r="J5" s="42" t="s">
        <v>15</v>
      </c>
      <c r="K5" s="42" t="s">
        <v>16</v>
      </c>
      <c r="L5" s="43" t="s">
        <v>17</v>
      </c>
      <c r="M5" s="45" t="s">
        <v>18</v>
      </c>
      <c r="N5" s="45"/>
      <c r="O5" s="45"/>
      <c r="P5" s="45"/>
      <c r="Q5" s="45"/>
      <c r="R5" s="45"/>
      <c r="S5" s="45"/>
      <c r="T5" s="45"/>
      <c r="U5" s="45"/>
      <c r="V5" s="45" t="s">
        <v>19</v>
      </c>
      <c r="W5" s="45"/>
      <c r="X5" s="45"/>
      <c r="Y5" s="45" t="s">
        <v>20</v>
      </c>
      <c r="Z5" s="45" t="s">
        <v>21</v>
      </c>
      <c r="AA5" s="68" t="s">
        <v>22</v>
      </c>
    </row>
    <row r="6" spans="1:27" s="3" customFormat="1" ht="17.25" thickBot="1" x14ac:dyDescent="0.35">
      <c r="A6" s="41"/>
      <c r="B6" s="66"/>
      <c r="C6" s="66"/>
      <c r="D6" s="41"/>
      <c r="E6" s="41"/>
      <c r="F6" s="41"/>
      <c r="G6" s="41"/>
      <c r="H6" s="41"/>
      <c r="I6" s="41"/>
      <c r="J6" s="41"/>
      <c r="K6" s="41"/>
      <c r="L6" s="44"/>
      <c r="M6" s="21" t="s">
        <v>2</v>
      </c>
      <c r="N6" s="21" t="s">
        <v>3</v>
      </c>
      <c r="O6" s="21" t="s">
        <v>23</v>
      </c>
      <c r="P6" s="21" t="s">
        <v>4</v>
      </c>
      <c r="Q6" s="21" t="s">
        <v>5</v>
      </c>
      <c r="R6" s="1" t="s">
        <v>8</v>
      </c>
      <c r="S6" s="21" t="s">
        <v>6</v>
      </c>
      <c r="T6" s="1" t="s">
        <v>7</v>
      </c>
      <c r="U6" s="21" t="s">
        <v>24</v>
      </c>
      <c r="V6" s="21" t="s">
        <v>25</v>
      </c>
      <c r="W6" s="21" t="s">
        <v>26</v>
      </c>
      <c r="X6" s="21" t="s">
        <v>27</v>
      </c>
      <c r="Y6" s="67"/>
      <c r="Z6" s="67"/>
      <c r="AA6" s="67"/>
    </row>
    <row r="7" spans="1:27" s="9" customFormat="1" ht="19.5" customHeight="1" thickTop="1" x14ac:dyDescent="0.3">
      <c r="A7" s="4">
        <v>1</v>
      </c>
      <c r="B7" s="5" t="str">
        <f>LEFT($A$1,1)</f>
        <v>5</v>
      </c>
      <c r="C7" s="5" t="str">
        <f>MID($A$1,4,2)</f>
        <v>20</v>
      </c>
      <c r="D7" s="37" t="s">
        <v>73</v>
      </c>
      <c r="E7" s="6" t="s">
        <v>161</v>
      </c>
      <c r="F7" s="6" t="s">
        <v>168</v>
      </c>
      <c r="G7" s="4">
        <v>7301</v>
      </c>
      <c r="H7" s="4" t="s">
        <v>182</v>
      </c>
      <c r="I7" s="23">
        <f t="shared" ref="I7:I54" si="0">J7+K7</f>
        <v>2450</v>
      </c>
      <c r="J7" s="24">
        <v>2450</v>
      </c>
      <c r="K7" s="23">
        <f t="shared" ref="K7:K29" si="1">SUM(M7:U7)</f>
        <v>0</v>
      </c>
      <c r="L7" s="25">
        <f t="shared" ref="L7:L54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0">
        <v>20200520</v>
      </c>
      <c r="W7" s="20">
        <v>14</v>
      </c>
      <c r="X7" s="5" t="s">
        <v>166</v>
      </c>
      <c r="Y7" s="20" t="str">
        <f>IF($X7="A","하선동",IF($X7="B","이형준",""))</f>
        <v>하선동</v>
      </c>
      <c r="Z7" s="4" t="s">
        <v>32</v>
      </c>
      <c r="AA7" s="8"/>
    </row>
    <row r="8" spans="1:27" s="9" customFormat="1" ht="19.5" customHeight="1" x14ac:dyDescent="0.3">
      <c r="A8" s="7">
        <v>2</v>
      </c>
      <c r="B8" s="5" t="str">
        <f t="shared" ref="B8:B54" si="3">LEFT($A$1,1)</f>
        <v>5</v>
      </c>
      <c r="C8" s="5" t="str">
        <f t="shared" ref="C8:C54" si="4">MID($A$1,4,2)</f>
        <v>20</v>
      </c>
      <c r="D8" s="6" t="s">
        <v>59</v>
      </c>
      <c r="E8" s="6" t="s">
        <v>162</v>
      </c>
      <c r="F8" s="6" t="s">
        <v>169</v>
      </c>
      <c r="G8" s="4" t="s">
        <v>183</v>
      </c>
      <c r="H8" s="4" t="s">
        <v>182</v>
      </c>
      <c r="I8" s="23">
        <f t="shared" si="0"/>
        <v>882</v>
      </c>
      <c r="J8" s="24">
        <v>850</v>
      </c>
      <c r="K8" s="23">
        <f t="shared" si="1"/>
        <v>32</v>
      </c>
      <c r="L8" s="25">
        <f t="shared" si="2"/>
        <v>3.6281179138321996E-2</v>
      </c>
      <c r="M8" s="26"/>
      <c r="N8" s="26"/>
      <c r="O8" s="26"/>
      <c r="P8" s="26">
        <v>8</v>
      </c>
      <c r="Q8" s="26">
        <v>2</v>
      </c>
      <c r="R8" s="26"/>
      <c r="S8" s="26"/>
      <c r="T8" s="26">
        <v>9</v>
      </c>
      <c r="U8" s="26">
        <v>13</v>
      </c>
      <c r="V8" s="20">
        <v>20200520</v>
      </c>
      <c r="W8" s="20">
        <v>7</v>
      </c>
      <c r="X8" s="5" t="s">
        <v>166</v>
      </c>
      <c r="Y8" s="20" t="str">
        <f t="shared" ref="Y8:Y54" si="5">IF($X8="A","하선동",IF($X8="B","이형준",""))</f>
        <v>하선동</v>
      </c>
      <c r="Z8" s="4" t="s">
        <v>32</v>
      </c>
      <c r="AA8" s="8"/>
    </row>
    <row r="9" spans="1:27" s="9" customFormat="1" ht="19.5" customHeight="1" x14ac:dyDescent="0.3">
      <c r="A9" s="4">
        <v>3</v>
      </c>
      <c r="B9" s="5" t="str">
        <f t="shared" si="3"/>
        <v>5</v>
      </c>
      <c r="C9" s="5" t="str">
        <f t="shared" si="4"/>
        <v>20</v>
      </c>
      <c r="D9" s="6" t="s">
        <v>61</v>
      </c>
      <c r="E9" s="6" t="s">
        <v>163</v>
      </c>
      <c r="F9" s="6" t="s">
        <v>170</v>
      </c>
      <c r="G9" s="4" t="s">
        <v>184</v>
      </c>
      <c r="H9" s="4" t="s">
        <v>182</v>
      </c>
      <c r="I9" s="23">
        <f t="shared" si="0"/>
        <v>3100</v>
      </c>
      <c r="J9" s="24">
        <v>3100</v>
      </c>
      <c r="K9" s="23">
        <f t="shared" si="1"/>
        <v>0</v>
      </c>
      <c r="L9" s="25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0">
        <v>20200520</v>
      </c>
      <c r="W9" s="5">
        <v>5</v>
      </c>
      <c r="X9" s="5" t="s">
        <v>166</v>
      </c>
      <c r="Y9" s="20" t="str">
        <f t="shared" si="5"/>
        <v>하선동</v>
      </c>
      <c r="Z9" s="4" t="s">
        <v>32</v>
      </c>
      <c r="AA9" s="8"/>
    </row>
    <row r="10" spans="1:27" s="9" customFormat="1" ht="19.5" customHeight="1" x14ac:dyDescent="0.3">
      <c r="A10" s="7">
        <v>4</v>
      </c>
      <c r="B10" s="5" t="str">
        <f t="shared" si="3"/>
        <v>5</v>
      </c>
      <c r="C10" s="5" t="str">
        <f t="shared" si="4"/>
        <v>20</v>
      </c>
      <c r="D10" s="6" t="s">
        <v>59</v>
      </c>
      <c r="E10" s="6" t="s">
        <v>164</v>
      </c>
      <c r="F10" s="6">
        <v>3160001</v>
      </c>
      <c r="G10" s="4">
        <v>7301</v>
      </c>
      <c r="H10" s="4" t="s">
        <v>182</v>
      </c>
      <c r="I10" s="23">
        <f t="shared" si="0"/>
        <v>1052</v>
      </c>
      <c r="J10" s="24">
        <v>1050</v>
      </c>
      <c r="K10" s="23">
        <f t="shared" si="1"/>
        <v>2</v>
      </c>
      <c r="L10" s="25">
        <f t="shared" si="2"/>
        <v>1.9011406844106464E-3</v>
      </c>
      <c r="M10" s="26">
        <v>2</v>
      </c>
      <c r="N10" s="26"/>
      <c r="O10" s="26"/>
      <c r="P10" s="26"/>
      <c r="Q10" s="26"/>
      <c r="R10" s="26"/>
      <c r="S10" s="26"/>
      <c r="T10" s="26"/>
      <c r="U10" s="26"/>
      <c r="V10" s="20">
        <v>20200520</v>
      </c>
      <c r="W10" s="20">
        <v>15</v>
      </c>
      <c r="X10" s="5" t="s">
        <v>166</v>
      </c>
      <c r="Y10" s="20" t="str">
        <f t="shared" si="5"/>
        <v>하선동</v>
      </c>
      <c r="Z10" s="4" t="s">
        <v>32</v>
      </c>
      <c r="AA10" s="8"/>
    </row>
    <row r="11" spans="1:27" s="9" customFormat="1" ht="19.5" customHeight="1" x14ac:dyDescent="0.3">
      <c r="A11" s="4">
        <v>5</v>
      </c>
      <c r="B11" s="5" t="str">
        <f t="shared" si="3"/>
        <v>5</v>
      </c>
      <c r="C11" s="5" t="str">
        <f t="shared" si="4"/>
        <v>20</v>
      </c>
      <c r="D11" s="6" t="s">
        <v>61</v>
      </c>
      <c r="E11" s="6" t="s">
        <v>165</v>
      </c>
      <c r="F11" s="6" t="s">
        <v>171</v>
      </c>
      <c r="G11" s="4" t="s">
        <v>157</v>
      </c>
      <c r="H11" s="4" t="s">
        <v>182</v>
      </c>
      <c r="I11" s="23">
        <f t="shared" si="0"/>
        <v>100</v>
      </c>
      <c r="J11" s="24">
        <v>100</v>
      </c>
      <c r="K11" s="23">
        <f t="shared" si="1"/>
        <v>0</v>
      </c>
      <c r="L11" s="25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0">
        <v>20200520</v>
      </c>
      <c r="W11" s="20">
        <v>15</v>
      </c>
      <c r="X11" s="5" t="s">
        <v>166</v>
      </c>
      <c r="Y11" s="20" t="str">
        <f t="shared" si="5"/>
        <v>하선동</v>
      </c>
      <c r="Z11" s="4" t="s">
        <v>32</v>
      </c>
      <c r="AA11" s="8" t="s">
        <v>167</v>
      </c>
    </row>
    <row r="12" spans="1:27" s="9" customFormat="1" ht="19.5" customHeight="1" x14ac:dyDescent="0.3">
      <c r="A12" s="4">
        <v>6</v>
      </c>
      <c r="B12" s="5" t="str">
        <f t="shared" si="3"/>
        <v>5</v>
      </c>
      <c r="C12" s="5" t="str">
        <f t="shared" si="4"/>
        <v>20</v>
      </c>
      <c r="D12" s="6" t="s">
        <v>70</v>
      </c>
      <c r="E12" s="6" t="s">
        <v>173</v>
      </c>
      <c r="F12" s="6" t="s">
        <v>174</v>
      </c>
      <c r="G12" s="4" t="s">
        <v>185</v>
      </c>
      <c r="H12" s="4" t="s">
        <v>186</v>
      </c>
      <c r="I12" s="23">
        <f t="shared" si="0"/>
        <v>11040</v>
      </c>
      <c r="J12" s="24">
        <v>11000</v>
      </c>
      <c r="K12" s="23">
        <f t="shared" si="1"/>
        <v>40</v>
      </c>
      <c r="L12" s="25">
        <f t="shared" si="2"/>
        <v>3.6231884057971015E-3</v>
      </c>
      <c r="M12" s="26">
        <v>29</v>
      </c>
      <c r="N12" s="26"/>
      <c r="O12" s="26"/>
      <c r="P12" s="26"/>
      <c r="Q12" s="26"/>
      <c r="R12" s="26"/>
      <c r="S12" s="26">
        <v>11</v>
      </c>
      <c r="T12" s="26"/>
      <c r="U12" s="26"/>
      <c r="V12" s="20">
        <v>20200304</v>
      </c>
      <c r="W12" s="20">
        <v>12</v>
      </c>
      <c r="X12" s="5" t="s">
        <v>166</v>
      </c>
      <c r="Y12" s="20" t="str">
        <f t="shared" si="5"/>
        <v>하선동</v>
      </c>
      <c r="Z12" s="4" t="s">
        <v>31</v>
      </c>
      <c r="AA12" s="8"/>
    </row>
    <row r="13" spans="1:27" s="9" customFormat="1" ht="19.5" customHeight="1" x14ac:dyDescent="0.3">
      <c r="A13" s="7">
        <v>7</v>
      </c>
      <c r="B13" s="5" t="str">
        <f t="shared" si="3"/>
        <v>5</v>
      </c>
      <c r="C13" s="5" t="str">
        <f t="shared" si="4"/>
        <v>20</v>
      </c>
      <c r="D13" s="6" t="s">
        <v>70</v>
      </c>
      <c r="E13" s="6" t="s">
        <v>173</v>
      </c>
      <c r="F13" s="6" t="s">
        <v>174</v>
      </c>
      <c r="G13" s="4" t="s">
        <v>185</v>
      </c>
      <c r="H13" s="4" t="s">
        <v>186</v>
      </c>
      <c r="I13" s="23">
        <f t="shared" si="0"/>
        <v>9000</v>
      </c>
      <c r="J13" s="27">
        <v>9000</v>
      </c>
      <c r="K13" s="23">
        <f t="shared" si="1"/>
        <v>0</v>
      </c>
      <c r="L13" s="25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0">
        <v>20200305</v>
      </c>
      <c r="W13" s="20">
        <v>12</v>
      </c>
      <c r="X13" s="5" t="s">
        <v>166</v>
      </c>
      <c r="Y13" s="20" t="str">
        <f t="shared" si="5"/>
        <v>하선동</v>
      </c>
      <c r="Z13" s="4" t="s">
        <v>31</v>
      </c>
      <c r="AA13" s="8"/>
    </row>
    <row r="14" spans="1:27" s="9" customFormat="1" ht="19.5" customHeight="1" x14ac:dyDescent="0.3">
      <c r="A14" s="4">
        <v>10</v>
      </c>
      <c r="B14" s="5" t="str">
        <f t="shared" si="3"/>
        <v>5</v>
      </c>
      <c r="C14" s="5" t="str">
        <f t="shared" si="4"/>
        <v>20</v>
      </c>
      <c r="D14" s="6" t="s">
        <v>70</v>
      </c>
      <c r="E14" s="6" t="s">
        <v>173</v>
      </c>
      <c r="F14" s="6" t="s">
        <v>174</v>
      </c>
      <c r="G14" s="4" t="s">
        <v>185</v>
      </c>
      <c r="H14" s="4" t="s">
        <v>186</v>
      </c>
      <c r="I14" s="23">
        <f t="shared" si="0"/>
        <v>2000</v>
      </c>
      <c r="J14" s="24">
        <v>2000</v>
      </c>
      <c r="K14" s="23">
        <f t="shared" si="1"/>
        <v>0</v>
      </c>
      <c r="L14" s="25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0">
        <v>20200302</v>
      </c>
      <c r="W14" s="20">
        <v>12</v>
      </c>
      <c r="X14" s="5" t="s">
        <v>166</v>
      </c>
      <c r="Y14" s="20" t="str">
        <f t="shared" si="5"/>
        <v>하선동</v>
      </c>
      <c r="Z14" s="4" t="s">
        <v>31</v>
      </c>
      <c r="AA14" s="8"/>
    </row>
    <row r="15" spans="1:27" s="9" customFormat="1" ht="19.5" customHeight="1" x14ac:dyDescent="0.3">
      <c r="A15" s="4">
        <v>11</v>
      </c>
      <c r="B15" s="5" t="str">
        <f t="shared" si="3"/>
        <v>5</v>
      </c>
      <c r="C15" s="5" t="str">
        <f t="shared" si="4"/>
        <v>20</v>
      </c>
      <c r="D15" s="6" t="s">
        <v>70</v>
      </c>
      <c r="E15" s="6" t="s">
        <v>173</v>
      </c>
      <c r="F15" s="6" t="s">
        <v>174</v>
      </c>
      <c r="G15" s="4" t="s">
        <v>185</v>
      </c>
      <c r="H15" s="4" t="s">
        <v>186</v>
      </c>
      <c r="I15" s="23">
        <f t="shared" si="0"/>
        <v>2000</v>
      </c>
      <c r="J15" s="24">
        <v>2000</v>
      </c>
      <c r="K15" s="23">
        <f t="shared" si="1"/>
        <v>0</v>
      </c>
      <c r="L15" s="25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0">
        <v>20200303</v>
      </c>
      <c r="W15" s="20">
        <v>12</v>
      </c>
      <c r="X15" s="5" t="s">
        <v>166</v>
      </c>
      <c r="Y15" s="20" t="str">
        <f t="shared" si="5"/>
        <v>하선동</v>
      </c>
      <c r="Z15" s="4" t="s">
        <v>31</v>
      </c>
      <c r="AA15" s="8"/>
    </row>
    <row r="16" spans="1:27" s="9" customFormat="1" ht="19.5" customHeight="1" x14ac:dyDescent="0.3">
      <c r="A16" s="7">
        <v>12</v>
      </c>
      <c r="B16" s="5" t="str">
        <f t="shared" si="3"/>
        <v>5</v>
      </c>
      <c r="C16" s="5" t="str">
        <f t="shared" si="4"/>
        <v>20</v>
      </c>
      <c r="D16" s="6" t="s">
        <v>70</v>
      </c>
      <c r="E16" s="6" t="s">
        <v>173</v>
      </c>
      <c r="F16" s="6" t="s">
        <v>174</v>
      </c>
      <c r="G16" s="4" t="s">
        <v>185</v>
      </c>
      <c r="H16" s="4" t="s">
        <v>186</v>
      </c>
      <c r="I16" s="23">
        <f t="shared" si="0"/>
        <v>70000</v>
      </c>
      <c r="J16" s="24">
        <v>70000</v>
      </c>
      <c r="K16" s="23">
        <f t="shared" si="1"/>
        <v>0</v>
      </c>
      <c r="L16" s="25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0">
        <v>20200304</v>
      </c>
      <c r="W16" s="20">
        <v>12</v>
      </c>
      <c r="X16" s="5" t="s">
        <v>175</v>
      </c>
      <c r="Y16" s="20" t="str">
        <f t="shared" si="5"/>
        <v>이형준</v>
      </c>
      <c r="Z16" s="4" t="s">
        <v>31</v>
      </c>
      <c r="AA16" s="8"/>
    </row>
    <row r="17" spans="1:27" s="9" customFormat="1" ht="19.5" customHeight="1" x14ac:dyDescent="0.3">
      <c r="A17" s="4">
        <v>13</v>
      </c>
      <c r="B17" s="5" t="str">
        <f t="shared" si="3"/>
        <v>5</v>
      </c>
      <c r="C17" s="5" t="str">
        <f t="shared" si="4"/>
        <v>20</v>
      </c>
      <c r="D17" s="6" t="s">
        <v>70</v>
      </c>
      <c r="E17" s="6" t="s">
        <v>173</v>
      </c>
      <c r="F17" s="6" t="s">
        <v>174</v>
      </c>
      <c r="G17" s="4" t="s">
        <v>185</v>
      </c>
      <c r="H17" s="4" t="s">
        <v>186</v>
      </c>
      <c r="I17" s="23">
        <f t="shared" si="0"/>
        <v>7000</v>
      </c>
      <c r="J17" s="24">
        <v>7000</v>
      </c>
      <c r="K17" s="23">
        <f t="shared" si="1"/>
        <v>0</v>
      </c>
      <c r="L17" s="25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0">
        <v>20200305</v>
      </c>
      <c r="W17" s="20">
        <v>12</v>
      </c>
      <c r="X17" s="5" t="s">
        <v>175</v>
      </c>
      <c r="Y17" s="20" t="str">
        <f t="shared" si="5"/>
        <v>이형준</v>
      </c>
      <c r="Z17" s="4" t="s">
        <v>31</v>
      </c>
      <c r="AA17" s="8"/>
    </row>
    <row r="18" spans="1:27" s="9" customFormat="1" ht="19.5" customHeight="1" x14ac:dyDescent="0.3">
      <c r="A18" s="7">
        <v>14</v>
      </c>
      <c r="B18" s="5" t="str">
        <f t="shared" si="3"/>
        <v>5</v>
      </c>
      <c r="C18" s="5" t="str">
        <f t="shared" si="4"/>
        <v>20</v>
      </c>
      <c r="D18" s="6" t="s">
        <v>70</v>
      </c>
      <c r="E18" s="6" t="s">
        <v>173</v>
      </c>
      <c r="F18" s="6" t="s">
        <v>174</v>
      </c>
      <c r="G18" s="4" t="s">
        <v>185</v>
      </c>
      <c r="H18" s="4" t="s">
        <v>186</v>
      </c>
      <c r="I18" s="23">
        <f t="shared" si="0"/>
        <v>4890</v>
      </c>
      <c r="J18" s="24">
        <v>4890</v>
      </c>
      <c r="K18" s="23">
        <f t="shared" si="1"/>
        <v>0</v>
      </c>
      <c r="L18" s="25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0">
        <v>20200306</v>
      </c>
      <c r="W18" s="20">
        <v>12</v>
      </c>
      <c r="X18" s="5" t="s">
        <v>166</v>
      </c>
      <c r="Y18" s="20" t="str">
        <f t="shared" si="5"/>
        <v>하선동</v>
      </c>
      <c r="Z18" s="4" t="s">
        <v>31</v>
      </c>
      <c r="AA18" s="8"/>
    </row>
    <row r="19" spans="1:27" s="9" customFormat="1" ht="19.5" customHeight="1" x14ac:dyDescent="0.3">
      <c r="A19" s="4">
        <v>15</v>
      </c>
      <c r="B19" s="5" t="str">
        <f t="shared" si="3"/>
        <v>5</v>
      </c>
      <c r="C19" s="5" t="str">
        <f t="shared" si="4"/>
        <v>20</v>
      </c>
      <c r="D19" s="6" t="s">
        <v>59</v>
      </c>
      <c r="E19" s="6" t="s">
        <v>165</v>
      </c>
      <c r="F19" s="6" t="s">
        <v>113</v>
      </c>
      <c r="G19" s="4" t="s">
        <v>187</v>
      </c>
      <c r="H19" s="4" t="s">
        <v>182</v>
      </c>
      <c r="I19" s="23">
        <f t="shared" si="0"/>
        <v>1094</v>
      </c>
      <c r="J19" s="24">
        <v>977</v>
      </c>
      <c r="K19" s="23">
        <f t="shared" si="1"/>
        <v>117</v>
      </c>
      <c r="L19" s="25">
        <f t="shared" si="2"/>
        <v>0.10694698354661791</v>
      </c>
      <c r="M19" s="26"/>
      <c r="N19" s="26"/>
      <c r="O19" s="26"/>
      <c r="P19" s="26"/>
      <c r="Q19" s="26">
        <v>117</v>
      </c>
      <c r="R19" s="26"/>
      <c r="S19" s="26"/>
      <c r="T19" s="26"/>
      <c r="U19" s="26"/>
      <c r="V19" s="20">
        <v>20200520</v>
      </c>
      <c r="W19" s="20">
        <v>3</v>
      </c>
      <c r="X19" s="5" t="s">
        <v>166</v>
      </c>
      <c r="Y19" s="20" t="str">
        <f t="shared" si="5"/>
        <v>하선동</v>
      </c>
      <c r="Z19" s="4" t="s">
        <v>31</v>
      </c>
      <c r="AA19" s="8"/>
    </row>
    <row r="20" spans="1:27" s="9" customFormat="1" ht="19.5" customHeight="1" x14ac:dyDescent="0.3">
      <c r="A20" s="4">
        <v>16</v>
      </c>
      <c r="B20" s="5" t="str">
        <f t="shared" si="3"/>
        <v>5</v>
      </c>
      <c r="C20" s="5" t="str">
        <f t="shared" si="4"/>
        <v>20</v>
      </c>
      <c r="D20" s="6" t="s">
        <v>59</v>
      </c>
      <c r="E20" s="6" t="s">
        <v>162</v>
      </c>
      <c r="F20" s="6" t="s">
        <v>177</v>
      </c>
      <c r="G20" s="4">
        <v>7301</v>
      </c>
      <c r="H20" s="4" t="s">
        <v>182</v>
      </c>
      <c r="I20" s="23">
        <f t="shared" si="0"/>
        <v>2592</v>
      </c>
      <c r="J20" s="24">
        <v>2590</v>
      </c>
      <c r="K20" s="23">
        <f t="shared" si="1"/>
        <v>2</v>
      </c>
      <c r="L20" s="25">
        <f t="shared" si="2"/>
        <v>7.716049382716049E-4</v>
      </c>
      <c r="M20" s="26"/>
      <c r="N20" s="26"/>
      <c r="O20" s="26"/>
      <c r="P20" s="26"/>
      <c r="Q20" s="26">
        <v>2</v>
      </c>
      <c r="R20" s="26"/>
      <c r="S20" s="26"/>
      <c r="T20" s="26"/>
      <c r="U20" s="26"/>
      <c r="V20" s="20">
        <v>20200520</v>
      </c>
      <c r="W20" s="20">
        <v>13</v>
      </c>
      <c r="X20" s="5" t="s">
        <v>166</v>
      </c>
      <c r="Y20" s="20" t="str">
        <f t="shared" si="5"/>
        <v>하선동</v>
      </c>
      <c r="Z20" s="4" t="s">
        <v>31</v>
      </c>
      <c r="AA20" s="8"/>
    </row>
    <row r="21" spans="1:27" s="9" customFormat="1" ht="19.5" customHeight="1" x14ac:dyDescent="0.3">
      <c r="A21" s="7">
        <v>17</v>
      </c>
      <c r="B21" s="5" t="str">
        <f t="shared" si="3"/>
        <v>5</v>
      </c>
      <c r="C21" s="5" t="str">
        <f t="shared" si="4"/>
        <v>20</v>
      </c>
      <c r="D21" s="37" t="s">
        <v>73</v>
      </c>
      <c r="E21" s="6" t="s">
        <v>176</v>
      </c>
      <c r="F21" s="6" t="s">
        <v>168</v>
      </c>
      <c r="G21" s="4">
        <v>7301</v>
      </c>
      <c r="H21" s="4" t="s">
        <v>182</v>
      </c>
      <c r="I21" s="23">
        <f t="shared" si="0"/>
        <v>2280</v>
      </c>
      <c r="J21" s="24">
        <v>2280</v>
      </c>
      <c r="K21" s="23">
        <f t="shared" si="1"/>
        <v>0</v>
      </c>
      <c r="L21" s="25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0">
        <v>20200520</v>
      </c>
      <c r="W21" s="20">
        <v>14</v>
      </c>
      <c r="X21" s="5" t="s">
        <v>166</v>
      </c>
      <c r="Y21" s="20" t="str">
        <f t="shared" si="5"/>
        <v>하선동</v>
      </c>
      <c r="Z21" s="4" t="s">
        <v>31</v>
      </c>
      <c r="AA21" s="8"/>
    </row>
    <row r="22" spans="1:27" s="9" customFormat="1" ht="19.5" customHeight="1" x14ac:dyDescent="0.3">
      <c r="A22" s="4">
        <v>18</v>
      </c>
      <c r="B22" s="5" t="str">
        <f t="shared" si="3"/>
        <v>5</v>
      </c>
      <c r="C22" s="5" t="str">
        <f t="shared" si="4"/>
        <v>20</v>
      </c>
      <c r="D22" s="6" t="s">
        <v>61</v>
      </c>
      <c r="E22" s="6" t="s">
        <v>162</v>
      </c>
      <c r="F22" s="6" t="s">
        <v>190</v>
      </c>
      <c r="G22" s="4" t="s">
        <v>188</v>
      </c>
      <c r="H22" s="4" t="s">
        <v>182</v>
      </c>
      <c r="I22" s="23">
        <f t="shared" si="0"/>
        <v>6853</v>
      </c>
      <c r="J22" s="24">
        <v>6830</v>
      </c>
      <c r="K22" s="23">
        <f t="shared" si="1"/>
        <v>23</v>
      </c>
      <c r="L22" s="25">
        <f t="shared" si="2"/>
        <v>3.3561943674303226E-3</v>
      </c>
      <c r="M22" s="26"/>
      <c r="N22" s="26"/>
      <c r="O22" s="26"/>
      <c r="P22" s="26">
        <v>21</v>
      </c>
      <c r="Q22" s="26">
        <v>2</v>
      </c>
      <c r="R22" s="26"/>
      <c r="S22" s="26"/>
      <c r="T22" s="26"/>
      <c r="U22" s="26"/>
      <c r="V22" s="20">
        <v>20200520</v>
      </c>
      <c r="W22" s="20">
        <v>8</v>
      </c>
      <c r="X22" s="5" t="s">
        <v>166</v>
      </c>
      <c r="Y22" s="20" t="str">
        <f t="shared" si="5"/>
        <v>하선동</v>
      </c>
      <c r="Z22" s="4" t="s">
        <v>31</v>
      </c>
      <c r="AA22" s="8"/>
    </row>
    <row r="23" spans="1:27" s="9" customFormat="1" ht="19.5" customHeight="1" x14ac:dyDescent="0.3">
      <c r="A23" s="7">
        <v>19</v>
      </c>
      <c r="B23" s="5" t="str">
        <f t="shared" si="3"/>
        <v>5</v>
      </c>
      <c r="C23" s="5" t="str">
        <f t="shared" si="4"/>
        <v>20</v>
      </c>
      <c r="D23" s="6" t="s">
        <v>59</v>
      </c>
      <c r="E23" s="6" t="s">
        <v>162</v>
      </c>
      <c r="F23" s="19" t="s">
        <v>169</v>
      </c>
      <c r="G23" s="4" t="s">
        <v>183</v>
      </c>
      <c r="H23" s="4" t="s">
        <v>182</v>
      </c>
      <c r="I23" s="23">
        <f t="shared" si="0"/>
        <v>1179</v>
      </c>
      <c r="J23" s="24">
        <v>1139</v>
      </c>
      <c r="K23" s="23">
        <f t="shared" si="1"/>
        <v>40</v>
      </c>
      <c r="L23" s="25">
        <f t="shared" si="2"/>
        <v>3.3927056827820185E-2</v>
      </c>
      <c r="M23" s="26"/>
      <c r="N23" s="26"/>
      <c r="O23" s="26"/>
      <c r="P23" s="26">
        <v>40</v>
      </c>
      <c r="Q23" s="26"/>
      <c r="R23" s="26"/>
      <c r="S23" s="26"/>
      <c r="T23" s="26"/>
      <c r="U23" s="26"/>
      <c r="V23" s="20">
        <v>20200520</v>
      </c>
      <c r="W23" s="20">
        <v>7</v>
      </c>
      <c r="X23" s="5" t="s">
        <v>175</v>
      </c>
      <c r="Y23" s="20" t="str">
        <f t="shared" si="5"/>
        <v>이형준</v>
      </c>
      <c r="Z23" s="4" t="s">
        <v>67</v>
      </c>
      <c r="AA23" s="8"/>
    </row>
    <row r="24" spans="1:27" s="9" customFormat="1" ht="19.5" customHeight="1" x14ac:dyDescent="0.3">
      <c r="A24" s="4">
        <v>20</v>
      </c>
      <c r="B24" s="5" t="str">
        <f t="shared" si="3"/>
        <v>5</v>
      </c>
      <c r="C24" s="5" t="str">
        <f t="shared" si="4"/>
        <v>20</v>
      </c>
      <c r="D24" s="6" t="s">
        <v>59</v>
      </c>
      <c r="E24" s="6" t="s">
        <v>178</v>
      </c>
      <c r="F24" s="6" t="s">
        <v>180</v>
      </c>
      <c r="G24" s="4" t="s">
        <v>191</v>
      </c>
      <c r="H24" s="4" t="s">
        <v>182</v>
      </c>
      <c r="I24" s="23">
        <f t="shared" si="0"/>
        <v>53428</v>
      </c>
      <c r="J24" s="24">
        <v>53417</v>
      </c>
      <c r="K24" s="23">
        <f t="shared" si="1"/>
        <v>11</v>
      </c>
      <c r="L24" s="25">
        <f t="shared" si="2"/>
        <v>2.0588455491502583E-4</v>
      </c>
      <c r="M24" s="26"/>
      <c r="N24" s="26"/>
      <c r="O24" s="26"/>
      <c r="P24" s="26"/>
      <c r="Q24" s="26">
        <v>11</v>
      </c>
      <c r="R24" s="26"/>
      <c r="S24" s="26"/>
      <c r="T24" s="26"/>
      <c r="U24" s="26"/>
      <c r="V24" s="20">
        <v>20200520</v>
      </c>
      <c r="W24" s="20">
        <v>6</v>
      </c>
      <c r="X24" s="5" t="s">
        <v>175</v>
      </c>
      <c r="Y24" s="20" t="str">
        <f t="shared" si="5"/>
        <v>이형준</v>
      </c>
      <c r="Z24" s="4" t="s">
        <v>67</v>
      </c>
      <c r="AA24" s="8"/>
    </row>
    <row r="25" spans="1:27" s="9" customFormat="1" ht="19.149999999999999" customHeight="1" x14ac:dyDescent="0.3">
      <c r="A25" s="4">
        <v>21</v>
      </c>
      <c r="B25" s="5" t="str">
        <f t="shared" si="3"/>
        <v>5</v>
      </c>
      <c r="C25" s="5" t="str">
        <f t="shared" si="4"/>
        <v>20</v>
      </c>
      <c r="D25" s="6" t="s">
        <v>61</v>
      </c>
      <c r="E25" s="6" t="s">
        <v>162</v>
      </c>
      <c r="F25" s="6" t="s">
        <v>189</v>
      </c>
      <c r="G25" s="4" t="s">
        <v>188</v>
      </c>
      <c r="H25" s="4"/>
      <c r="I25" s="23">
        <f t="shared" si="0"/>
        <v>3004</v>
      </c>
      <c r="J25" s="26">
        <v>3000</v>
      </c>
      <c r="K25" s="23">
        <f t="shared" si="1"/>
        <v>4</v>
      </c>
      <c r="L25" s="25">
        <f t="shared" si="2"/>
        <v>1.3315579227696406E-3</v>
      </c>
      <c r="M25" s="26">
        <v>4</v>
      </c>
      <c r="N25" s="26"/>
      <c r="O25" s="26"/>
      <c r="P25" s="26"/>
      <c r="Q25" s="26"/>
      <c r="R25" s="26"/>
      <c r="S25" s="26"/>
      <c r="T25" s="26"/>
      <c r="U25" s="26"/>
      <c r="V25" s="20">
        <v>20200514</v>
      </c>
      <c r="W25" s="20">
        <v>8</v>
      </c>
      <c r="X25" s="5" t="s">
        <v>166</v>
      </c>
      <c r="Y25" s="20" t="str">
        <f t="shared" si="5"/>
        <v>하선동</v>
      </c>
      <c r="Z25" s="4" t="s">
        <v>67</v>
      </c>
      <c r="AA25" s="8" t="s">
        <v>179</v>
      </c>
    </row>
    <row r="26" spans="1:27" s="9" customFormat="1" ht="19.149999999999999" customHeight="1" x14ac:dyDescent="0.3">
      <c r="A26" s="7">
        <v>22</v>
      </c>
      <c r="B26" s="5" t="str">
        <f t="shared" si="3"/>
        <v>5</v>
      </c>
      <c r="C26" s="5" t="str">
        <f t="shared" si="4"/>
        <v>20</v>
      </c>
      <c r="D26" s="6" t="s">
        <v>61</v>
      </c>
      <c r="E26" s="6" t="s">
        <v>162</v>
      </c>
      <c r="F26" s="6" t="s">
        <v>190</v>
      </c>
      <c r="G26" s="4" t="s">
        <v>188</v>
      </c>
      <c r="H26" s="4" t="s">
        <v>182</v>
      </c>
      <c r="I26" s="23">
        <f t="shared" si="0"/>
        <v>7476</v>
      </c>
      <c r="J26" s="26">
        <v>7263</v>
      </c>
      <c r="K26" s="23">
        <f t="shared" si="1"/>
        <v>213</v>
      </c>
      <c r="L26" s="25">
        <f t="shared" si="2"/>
        <v>2.8491171749598716E-2</v>
      </c>
      <c r="M26" s="26">
        <v>55</v>
      </c>
      <c r="N26" s="26">
        <v>4</v>
      </c>
      <c r="O26" s="26"/>
      <c r="P26" s="26">
        <v>13</v>
      </c>
      <c r="Q26" s="26"/>
      <c r="R26" s="26"/>
      <c r="S26" s="26"/>
      <c r="T26" s="26"/>
      <c r="U26" s="26">
        <v>141</v>
      </c>
      <c r="V26" s="20">
        <v>20200520</v>
      </c>
      <c r="W26" s="20">
        <v>8</v>
      </c>
      <c r="X26" s="5" t="s">
        <v>175</v>
      </c>
      <c r="Y26" s="20" t="str">
        <f t="shared" si="5"/>
        <v>이형준</v>
      </c>
      <c r="Z26" s="4" t="s">
        <v>122</v>
      </c>
      <c r="AA26" s="8"/>
    </row>
    <row r="27" spans="1:27" s="9" customFormat="1" ht="19.149999999999999" customHeight="1" x14ac:dyDescent="0.3">
      <c r="A27" s="4">
        <v>23</v>
      </c>
      <c r="B27" s="5" t="str">
        <f t="shared" si="3"/>
        <v>5</v>
      </c>
      <c r="C27" s="5" t="str">
        <f t="shared" si="4"/>
        <v>20</v>
      </c>
      <c r="D27" s="6" t="s">
        <v>59</v>
      </c>
      <c r="E27" s="6" t="s">
        <v>162</v>
      </c>
      <c r="F27" s="6" t="s">
        <v>181</v>
      </c>
      <c r="G27" s="4">
        <v>7301</v>
      </c>
      <c r="H27" s="4" t="s">
        <v>182</v>
      </c>
      <c r="I27" s="23">
        <f t="shared" si="0"/>
        <v>1969</v>
      </c>
      <c r="J27" s="26">
        <v>1964</v>
      </c>
      <c r="K27" s="23">
        <f t="shared" si="1"/>
        <v>5</v>
      </c>
      <c r="L27" s="25">
        <f t="shared" si="2"/>
        <v>2.5393600812595226E-3</v>
      </c>
      <c r="M27" s="26">
        <v>1</v>
      </c>
      <c r="N27" s="26"/>
      <c r="O27" s="26"/>
      <c r="P27" s="26"/>
      <c r="Q27" s="26">
        <v>4</v>
      </c>
      <c r="R27" s="26"/>
      <c r="S27" s="26"/>
      <c r="T27" s="26"/>
      <c r="U27" s="26"/>
      <c r="V27" s="20">
        <v>20200520</v>
      </c>
      <c r="W27" s="20">
        <v>13</v>
      </c>
      <c r="X27" s="5" t="s">
        <v>175</v>
      </c>
      <c r="Y27" s="20" t="str">
        <f t="shared" si="5"/>
        <v>이형준</v>
      </c>
      <c r="Z27" s="4" t="s">
        <v>122</v>
      </c>
      <c r="AA27" s="8"/>
    </row>
    <row r="28" spans="1:27" s="9" customFormat="1" ht="19.149999999999999" customHeight="1" x14ac:dyDescent="0.3">
      <c r="A28" s="4">
        <v>24</v>
      </c>
      <c r="B28" s="5" t="str">
        <f t="shared" si="3"/>
        <v>5</v>
      </c>
      <c r="C28" s="5" t="str">
        <f t="shared" si="4"/>
        <v>20</v>
      </c>
      <c r="D28" s="6" t="s">
        <v>61</v>
      </c>
      <c r="E28" s="6" t="s">
        <v>162</v>
      </c>
      <c r="F28" s="6" t="s">
        <v>189</v>
      </c>
      <c r="G28" s="4" t="s">
        <v>188</v>
      </c>
      <c r="H28" s="4"/>
      <c r="I28" s="23">
        <f t="shared" si="0"/>
        <v>396</v>
      </c>
      <c r="J28" s="30">
        <v>396</v>
      </c>
      <c r="K28" s="23">
        <f t="shared" si="1"/>
        <v>0</v>
      </c>
      <c r="L28" s="25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0"/>
      <c r="W28" s="20"/>
      <c r="X28" s="5"/>
      <c r="Y28" s="20" t="str">
        <f t="shared" si="5"/>
        <v/>
      </c>
      <c r="Z28" s="4" t="s">
        <v>122</v>
      </c>
      <c r="AA28" s="8" t="s">
        <v>179</v>
      </c>
    </row>
    <row r="29" spans="1:27" s="9" customFormat="1" ht="19.149999999999999" customHeight="1" x14ac:dyDescent="0.3">
      <c r="A29" s="4">
        <v>25</v>
      </c>
      <c r="B29" s="5" t="str">
        <f t="shared" si="3"/>
        <v>5</v>
      </c>
      <c r="C29" s="5" t="str">
        <f t="shared" si="4"/>
        <v>20</v>
      </c>
      <c r="D29" s="6" t="s">
        <v>61</v>
      </c>
      <c r="E29" s="6" t="s">
        <v>163</v>
      </c>
      <c r="F29" s="6" t="s">
        <v>170</v>
      </c>
      <c r="G29" s="4" t="s">
        <v>184</v>
      </c>
      <c r="H29" s="4" t="s">
        <v>182</v>
      </c>
      <c r="I29" s="23">
        <f t="shared" si="0"/>
        <v>760</v>
      </c>
      <c r="J29" s="26">
        <v>760</v>
      </c>
      <c r="K29" s="23">
        <f t="shared" si="1"/>
        <v>0</v>
      </c>
      <c r="L29" s="25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0">
        <v>20200519</v>
      </c>
      <c r="W29" s="20">
        <v>5</v>
      </c>
      <c r="X29" s="5" t="s">
        <v>175</v>
      </c>
      <c r="Y29" s="20" t="str">
        <f t="shared" si="5"/>
        <v>이형준</v>
      </c>
      <c r="Z29" s="4" t="s">
        <v>82</v>
      </c>
      <c r="AA29" s="8"/>
    </row>
    <row r="30" spans="1:27" s="9" customFormat="1" ht="19.149999999999999" customHeight="1" x14ac:dyDescent="0.3">
      <c r="A30" s="7">
        <v>26</v>
      </c>
      <c r="B30" s="5" t="str">
        <f t="shared" si="3"/>
        <v>5</v>
      </c>
      <c r="C30" s="5" t="str">
        <f t="shared" si="4"/>
        <v>20</v>
      </c>
      <c r="D30" s="6" t="s">
        <v>61</v>
      </c>
      <c r="E30" s="6" t="s">
        <v>163</v>
      </c>
      <c r="F30" s="6" t="s">
        <v>170</v>
      </c>
      <c r="G30" s="4" t="s">
        <v>184</v>
      </c>
      <c r="H30" s="4" t="s">
        <v>182</v>
      </c>
      <c r="I30" s="23">
        <f t="shared" si="0"/>
        <v>1390</v>
      </c>
      <c r="J30" s="26">
        <v>1390</v>
      </c>
      <c r="K30" s="23">
        <f t="shared" ref="K30:K54" si="6">SUM(M30:U30)</f>
        <v>0</v>
      </c>
      <c r="L30" s="25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0">
        <v>20200520</v>
      </c>
      <c r="W30" s="20">
        <v>5</v>
      </c>
      <c r="X30" s="5" t="s">
        <v>166</v>
      </c>
      <c r="Y30" s="20" t="str">
        <f t="shared" si="5"/>
        <v>하선동</v>
      </c>
      <c r="Z30" s="4" t="s">
        <v>82</v>
      </c>
      <c r="AA30" s="8"/>
    </row>
    <row r="31" spans="1:27" s="9" customFormat="1" ht="19.149999999999999" customHeight="1" x14ac:dyDescent="0.3">
      <c r="A31" s="4">
        <v>27</v>
      </c>
      <c r="B31" s="5" t="str">
        <f t="shared" si="3"/>
        <v>5</v>
      </c>
      <c r="C31" s="5" t="str">
        <f t="shared" si="4"/>
        <v>20</v>
      </c>
      <c r="D31" s="6" t="s">
        <v>59</v>
      </c>
      <c r="E31" s="6" t="s">
        <v>162</v>
      </c>
      <c r="F31" s="19" t="s">
        <v>169</v>
      </c>
      <c r="G31" s="4" t="s">
        <v>183</v>
      </c>
      <c r="H31" s="4" t="s">
        <v>182</v>
      </c>
      <c r="I31" s="23">
        <f t="shared" si="0"/>
        <v>844</v>
      </c>
      <c r="J31" s="24">
        <v>815</v>
      </c>
      <c r="K31" s="23">
        <f t="shared" si="6"/>
        <v>29</v>
      </c>
      <c r="L31" s="25">
        <f t="shared" si="2"/>
        <v>3.4360189573459717E-2</v>
      </c>
      <c r="M31" s="26">
        <v>4</v>
      </c>
      <c r="N31" s="26"/>
      <c r="O31" s="26"/>
      <c r="P31" s="26">
        <v>25</v>
      </c>
      <c r="Q31" s="26"/>
      <c r="R31" s="26"/>
      <c r="S31" s="26"/>
      <c r="T31" s="26"/>
      <c r="U31" s="26"/>
      <c r="V31" s="20">
        <v>20200520</v>
      </c>
      <c r="W31" s="20">
        <v>7</v>
      </c>
      <c r="X31" s="5" t="s">
        <v>166</v>
      </c>
      <c r="Y31" s="20" t="str">
        <f t="shared" si="5"/>
        <v>하선동</v>
      </c>
      <c r="Z31" s="4" t="s">
        <v>82</v>
      </c>
      <c r="AA31" s="29"/>
    </row>
    <row r="32" spans="1:27" s="9" customFormat="1" ht="19.149999999999999" customHeight="1" x14ac:dyDescent="0.3">
      <c r="A32" s="4">
        <v>28</v>
      </c>
      <c r="B32" s="5" t="str">
        <f t="shared" si="3"/>
        <v>5</v>
      </c>
      <c r="C32" s="5" t="str">
        <f t="shared" si="4"/>
        <v>20</v>
      </c>
      <c r="D32" s="6"/>
      <c r="E32" s="6"/>
      <c r="F32" s="6"/>
      <c r="G32" s="4"/>
      <c r="H32" s="4"/>
      <c r="I32" s="23">
        <f t="shared" si="0"/>
        <v>0</v>
      </c>
      <c r="J32" s="24"/>
      <c r="K32" s="23">
        <f t="shared" si="6"/>
        <v>0</v>
      </c>
      <c r="L32" s="25" t="e">
        <f t="shared" si="2"/>
        <v>#DIV/0!</v>
      </c>
      <c r="M32" s="26"/>
      <c r="N32" s="26"/>
      <c r="O32" s="26"/>
      <c r="P32" s="26"/>
      <c r="Q32" s="26"/>
      <c r="R32" s="26"/>
      <c r="S32" s="26"/>
      <c r="T32" s="26"/>
      <c r="U32" s="26"/>
      <c r="V32" s="20"/>
      <c r="W32" s="20"/>
      <c r="X32" s="5"/>
      <c r="Y32" s="20" t="str">
        <f t="shared" si="5"/>
        <v/>
      </c>
      <c r="Z32" s="4"/>
      <c r="AA32" s="8"/>
    </row>
    <row r="33" spans="1:27" s="9" customFormat="1" ht="19.149999999999999" customHeight="1" x14ac:dyDescent="0.3">
      <c r="A33" s="4">
        <v>29</v>
      </c>
      <c r="B33" s="5" t="str">
        <f t="shared" si="3"/>
        <v>5</v>
      </c>
      <c r="C33" s="5" t="str">
        <f t="shared" si="4"/>
        <v>20</v>
      </c>
      <c r="D33" s="6"/>
      <c r="E33" s="6"/>
      <c r="F33" s="6"/>
      <c r="G33" s="4"/>
      <c r="H33" s="4"/>
      <c r="I33" s="23">
        <f t="shared" si="0"/>
        <v>0</v>
      </c>
      <c r="J33" s="24"/>
      <c r="K33" s="23">
        <f t="shared" si="6"/>
        <v>0</v>
      </c>
      <c r="L33" s="25" t="e">
        <f t="shared" si="2"/>
        <v>#DIV/0!</v>
      </c>
      <c r="M33" s="26"/>
      <c r="N33" s="26"/>
      <c r="O33" s="26"/>
      <c r="P33" s="26"/>
      <c r="Q33" s="26"/>
      <c r="R33" s="26"/>
      <c r="S33" s="26"/>
      <c r="T33" s="26"/>
      <c r="U33" s="26"/>
      <c r="V33" s="20"/>
      <c r="W33" s="20"/>
      <c r="X33" s="5"/>
      <c r="Y33" s="20" t="str">
        <f t="shared" si="5"/>
        <v/>
      </c>
      <c r="Z33" s="4"/>
      <c r="AA33" s="8"/>
    </row>
    <row r="34" spans="1:27" s="9" customFormat="1" ht="19.149999999999999" customHeight="1" x14ac:dyDescent="0.3">
      <c r="A34" s="7">
        <v>30</v>
      </c>
      <c r="B34" s="5" t="str">
        <f t="shared" si="3"/>
        <v>5</v>
      </c>
      <c r="C34" s="5" t="str">
        <f t="shared" si="4"/>
        <v>20</v>
      </c>
      <c r="D34" s="6"/>
      <c r="E34" s="6"/>
      <c r="F34" s="6"/>
      <c r="G34" s="4"/>
      <c r="H34" s="4"/>
      <c r="I34" s="23">
        <f t="shared" si="0"/>
        <v>0</v>
      </c>
      <c r="J34" s="24"/>
      <c r="K34" s="23">
        <f t="shared" si="6"/>
        <v>0</v>
      </c>
      <c r="L34" s="25" t="e">
        <f t="shared" si="2"/>
        <v>#DIV/0!</v>
      </c>
      <c r="M34" s="26"/>
      <c r="N34" s="26"/>
      <c r="O34" s="26"/>
      <c r="P34" s="26"/>
      <c r="Q34" s="26"/>
      <c r="R34" s="26"/>
      <c r="S34" s="26"/>
      <c r="T34" s="26"/>
      <c r="U34" s="26"/>
      <c r="V34" s="20"/>
      <c r="W34" s="20"/>
      <c r="X34" s="5"/>
      <c r="Y34" s="20" t="str">
        <f t="shared" si="5"/>
        <v/>
      </c>
      <c r="Z34" s="4"/>
      <c r="AA34" s="8"/>
    </row>
    <row r="35" spans="1:27" s="9" customFormat="1" ht="19.149999999999999" hidden="1" customHeight="1" x14ac:dyDescent="0.3">
      <c r="A35" s="4">
        <v>31</v>
      </c>
      <c r="B35" s="5" t="str">
        <f t="shared" si="3"/>
        <v>5</v>
      </c>
      <c r="C35" s="5" t="str">
        <f t="shared" si="4"/>
        <v>20</v>
      </c>
      <c r="D35" s="6"/>
      <c r="E35" s="6"/>
      <c r="F35" s="6"/>
      <c r="G35" s="4"/>
      <c r="H35" s="4"/>
      <c r="I35" s="23">
        <f t="shared" si="0"/>
        <v>0</v>
      </c>
      <c r="J35" s="24"/>
      <c r="K35" s="23">
        <f t="shared" si="6"/>
        <v>0</v>
      </c>
      <c r="L35" s="25" t="e">
        <f t="shared" si="2"/>
        <v>#DIV/0!</v>
      </c>
      <c r="M35" s="26"/>
      <c r="N35" s="26"/>
      <c r="O35" s="26"/>
      <c r="P35" s="26"/>
      <c r="Q35" s="26"/>
      <c r="R35" s="26"/>
      <c r="S35" s="26"/>
      <c r="T35" s="26"/>
      <c r="U35" s="26"/>
      <c r="V35" s="20"/>
      <c r="W35" s="20"/>
      <c r="X35" s="5"/>
      <c r="Y35" s="20" t="str">
        <f t="shared" si="5"/>
        <v/>
      </c>
      <c r="Z35" s="4"/>
      <c r="AA35" s="8"/>
    </row>
    <row r="36" spans="1:27" s="9" customFormat="1" ht="19.149999999999999" hidden="1" customHeight="1" x14ac:dyDescent="0.3">
      <c r="A36" s="4">
        <v>32</v>
      </c>
      <c r="B36" s="5" t="str">
        <f t="shared" si="3"/>
        <v>5</v>
      </c>
      <c r="C36" s="5" t="str">
        <f t="shared" si="4"/>
        <v>20</v>
      </c>
      <c r="D36" s="6"/>
      <c r="E36" s="10"/>
      <c r="F36" s="4"/>
      <c r="G36" s="4"/>
      <c r="H36" s="4"/>
      <c r="I36" s="23">
        <f t="shared" si="0"/>
        <v>0</v>
      </c>
      <c r="J36" s="24"/>
      <c r="K36" s="23">
        <f t="shared" si="6"/>
        <v>0</v>
      </c>
      <c r="L36" s="25" t="e">
        <f t="shared" si="2"/>
        <v>#DIV/0!</v>
      </c>
      <c r="M36" s="26"/>
      <c r="N36" s="26"/>
      <c r="O36" s="26"/>
      <c r="P36" s="26"/>
      <c r="Q36" s="26"/>
      <c r="R36" s="26"/>
      <c r="S36" s="26"/>
      <c r="T36" s="26"/>
      <c r="U36" s="26"/>
      <c r="V36" s="20"/>
      <c r="W36" s="20"/>
      <c r="X36" s="5"/>
      <c r="Y36" s="20" t="str">
        <f t="shared" si="5"/>
        <v/>
      </c>
      <c r="Z36" s="4"/>
      <c r="AA36" s="8"/>
    </row>
    <row r="37" spans="1:27" s="9" customFormat="1" ht="19.149999999999999" hidden="1" customHeight="1" x14ac:dyDescent="0.3">
      <c r="A37" s="4">
        <v>33</v>
      </c>
      <c r="B37" s="5" t="str">
        <f t="shared" si="3"/>
        <v>5</v>
      </c>
      <c r="C37" s="5" t="str">
        <f t="shared" si="4"/>
        <v>20</v>
      </c>
      <c r="D37" s="6"/>
      <c r="E37" s="6"/>
      <c r="F37" s="4"/>
      <c r="G37" s="4"/>
      <c r="H37" s="4"/>
      <c r="I37" s="23">
        <f t="shared" si="0"/>
        <v>0</v>
      </c>
      <c r="J37" s="24"/>
      <c r="K37" s="23">
        <f t="shared" si="6"/>
        <v>0</v>
      </c>
      <c r="L37" s="25" t="e">
        <f t="shared" si="2"/>
        <v>#DIV/0!</v>
      </c>
      <c r="M37" s="26"/>
      <c r="N37" s="26"/>
      <c r="O37" s="26"/>
      <c r="P37" s="26"/>
      <c r="Q37" s="26"/>
      <c r="R37" s="26"/>
      <c r="S37" s="26"/>
      <c r="T37" s="26"/>
      <c r="U37" s="26"/>
      <c r="V37" s="20"/>
      <c r="W37" s="20"/>
      <c r="X37" s="5"/>
      <c r="Y37" s="20" t="str">
        <f t="shared" si="5"/>
        <v/>
      </c>
      <c r="Z37" s="4"/>
      <c r="AA37" s="8"/>
    </row>
    <row r="38" spans="1:27" s="9" customFormat="1" ht="19.149999999999999" hidden="1" customHeight="1" x14ac:dyDescent="0.3">
      <c r="A38" s="7">
        <v>34</v>
      </c>
      <c r="B38" s="5" t="str">
        <f t="shared" si="3"/>
        <v>5</v>
      </c>
      <c r="C38" s="5" t="str">
        <f t="shared" si="4"/>
        <v>20</v>
      </c>
      <c r="D38" s="6"/>
      <c r="E38" s="6"/>
      <c r="F38" s="6"/>
      <c r="G38" s="4"/>
      <c r="H38" s="4"/>
      <c r="I38" s="23">
        <f t="shared" si="0"/>
        <v>0</v>
      </c>
      <c r="J38" s="24"/>
      <c r="K38" s="23">
        <f t="shared" si="6"/>
        <v>0</v>
      </c>
      <c r="L38" s="25" t="e">
        <f t="shared" si="2"/>
        <v>#DIV/0!</v>
      </c>
      <c r="M38" s="26"/>
      <c r="N38" s="26"/>
      <c r="O38" s="26"/>
      <c r="P38" s="26"/>
      <c r="Q38" s="26"/>
      <c r="R38" s="26"/>
      <c r="S38" s="26"/>
      <c r="T38" s="26"/>
      <c r="U38" s="26"/>
      <c r="V38" s="20"/>
      <c r="W38" s="20"/>
      <c r="X38" s="5"/>
      <c r="Y38" s="20" t="str">
        <f t="shared" si="5"/>
        <v/>
      </c>
      <c r="Z38" s="4"/>
      <c r="AA38" s="8"/>
    </row>
    <row r="39" spans="1:27" s="9" customFormat="1" ht="19.149999999999999" hidden="1" customHeight="1" x14ac:dyDescent="0.3">
      <c r="A39" s="4">
        <v>35</v>
      </c>
      <c r="B39" s="5" t="str">
        <f t="shared" si="3"/>
        <v>5</v>
      </c>
      <c r="C39" s="5" t="str">
        <f t="shared" si="4"/>
        <v>20</v>
      </c>
      <c r="D39" s="6"/>
      <c r="E39" s="4"/>
      <c r="F39" s="4"/>
      <c r="G39" s="4"/>
      <c r="H39" s="4"/>
      <c r="I39" s="23">
        <f t="shared" si="0"/>
        <v>0</v>
      </c>
      <c r="J39" s="24"/>
      <c r="K39" s="23">
        <f t="shared" si="6"/>
        <v>0</v>
      </c>
      <c r="L39" s="25" t="e">
        <f t="shared" si="2"/>
        <v>#DIV/0!</v>
      </c>
      <c r="M39" s="26"/>
      <c r="N39" s="26"/>
      <c r="O39" s="26"/>
      <c r="P39" s="26"/>
      <c r="Q39" s="26"/>
      <c r="R39" s="26"/>
      <c r="S39" s="26"/>
      <c r="T39" s="26"/>
      <c r="U39" s="26"/>
      <c r="V39" s="20"/>
      <c r="W39" s="20"/>
      <c r="X39" s="5"/>
      <c r="Y39" s="20" t="str">
        <f t="shared" si="5"/>
        <v/>
      </c>
      <c r="Z39" s="4"/>
      <c r="AA39" s="8"/>
    </row>
    <row r="40" spans="1:27" s="9" customFormat="1" ht="19.149999999999999" hidden="1" customHeight="1" x14ac:dyDescent="0.3">
      <c r="A40" s="4">
        <v>36</v>
      </c>
      <c r="B40" s="5" t="str">
        <f t="shared" si="3"/>
        <v>5</v>
      </c>
      <c r="C40" s="5" t="str">
        <f t="shared" si="4"/>
        <v>20</v>
      </c>
      <c r="D40" s="6"/>
      <c r="E40" s="4"/>
      <c r="F40" s="4"/>
      <c r="G40" s="4"/>
      <c r="H40" s="4"/>
      <c r="I40" s="23">
        <f t="shared" si="0"/>
        <v>0</v>
      </c>
      <c r="J40" s="24"/>
      <c r="K40" s="23">
        <f t="shared" si="6"/>
        <v>0</v>
      </c>
      <c r="L40" s="25" t="e">
        <f t="shared" si="2"/>
        <v>#DIV/0!</v>
      </c>
      <c r="M40" s="26"/>
      <c r="N40" s="26"/>
      <c r="O40" s="26"/>
      <c r="P40" s="26"/>
      <c r="Q40" s="26"/>
      <c r="R40" s="26"/>
      <c r="S40" s="26"/>
      <c r="T40" s="26"/>
      <c r="U40" s="26"/>
      <c r="V40" s="20"/>
      <c r="W40" s="20"/>
      <c r="X40" s="5"/>
      <c r="Y40" s="20" t="str">
        <f t="shared" si="5"/>
        <v/>
      </c>
      <c r="Z40" s="4"/>
      <c r="AA40" s="8"/>
    </row>
    <row r="41" spans="1:27" s="9" customFormat="1" ht="19.149999999999999" hidden="1" customHeight="1" x14ac:dyDescent="0.3">
      <c r="A41" s="4">
        <v>37</v>
      </c>
      <c r="B41" s="5" t="str">
        <f t="shared" si="3"/>
        <v>5</v>
      </c>
      <c r="C41" s="5" t="str">
        <f t="shared" si="4"/>
        <v>20</v>
      </c>
      <c r="D41" s="6"/>
      <c r="E41" s="6"/>
      <c r="F41" s="6"/>
      <c r="G41" s="4"/>
      <c r="H41" s="4"/>
      <c r="I41" s="23">
        <f t="shared" si="0"/>
        <v>0</v>
      </c>
      <c r="J41" s="24"/>
      <c r="K41" s="23">
        <f t="shared" si="6"/>
        <v>0</v>
      </c>
      <c r="L41" s="25" t="e">
        <f t="shared" si="2"/>
        <v>#DIV/0!</v>
      </c>
      <c r="M41" s="26"/>
      <c r="N41" s="26"/>
      <c r="O41" s="26"/>
      <c r="P41" s="26"/>
      <c r="Q41" s="26"/>
      <c r="R41" s="26"/>
      <c r="S41" s="26"/>
      <c r="T41" s="26"/>
      <c r="U41" s="26"/>
      <c r="V41" s="20"/>
      <c r="W41" s="20"/>
      <c r="X41" s="5"/>
      <c r="Y41" s="20" t="str">
        <f t="shared" si="5"/>
        <v/>
      </c>
      <c r="Z41" s="4"/>
      <c r="AA41" s="8"/>
    </row>
    <row r="42" spans="1:27" s="9" customFormat="1" ht="19.149999999999999" hidden="1" customHeight="1" x14ac:dyDescent="0.3">
      <c r="A42" s="7">
        <v>38</v>
      </c>
      <c r="B42" s="5" t="str">
        <f t="shared" si="3"/>
        <v>5</v>
      </c>
      <c r="C42" s="5" t="str">
        <f t="shared" si="4"/>
        <v>20</v>
      </c>
      <c r="D42" s="6"/>
      <c r="E42" s="6"/>
      <c r="F42" s="6"/>
      <c r="G42" s="4"/>
      <c r="H42" s="4"/>
      <c r="I42" s="23">
        <f t="shared" si="0"/>
        <v>0</v>
      </c>
      <c r="J42" s="24"/>
      <c r="K42" s="23">
        <f t="shared" si="6"/>
        <v>0</v>
      </c>
      <c r="L42" s="25" t="e">
        <f t="shared" si="2"/>
        <v>#DIV/0!</v>
      </c>
      <c r="M42" s="26"/>
      <c r="N42" s="26"/>
      <c r="O42" s="26"/>
      <c r="P42" s="26"/>
      <c r="Q42" s="26"/>
      <c r="R42" s="26"/>
      <c r="S42" s="26"/>
      <c r="T42" s="26"/>
      <c r="U42" s="26"/>
      <c r="V42" s="20"/>
      <c r="W42" s="20"/>
      <c r="X42" s="5"/>
      <c r="Y42" s="20" t="str">
        <f t="shared" si="5"/>
        <v/>
      </c>
      <c r="Z42" s="4"/>
      <c r="AA42" s="8"/>
    </row>
    <row r="43" spans="1:27" s="9" customFormat="1" ht="19.149999999999999" hidden="1" customHeight="1" x14ac:dyDescent="0.3">
      <c r="A43" s="4">
        <v>39</v>
      </c>
      <c r="B43" s="5" t="str">
        <f t="shared" si="3"/>
        <v>5</v>
      </c>
      <c r="C43" s="5" t="str">
        <f t="shared" si="4"/>
        <v>20</v>
      </c>
      <c r="D43" s="6"/>
      <c r="E43" s="6"/>
      <c r="F43" s="6"/>
      <c r="G43" s="4"/>
      <c r="H43" s="4"/>
      <c r="I43" s="23">
        <f t="shared" si="0"/>
        <v>0</v>
      </c>
      <c r="J43" s="24"/>
      <c r="K43" s="23">
        <f t="shared" si="6"/>
        <v>0</v>
      </c>
      <c r="L43" s="25" t="e">
        <f t="shared" si="2"/>
        <v>#DIV/0!</v>
      </c>
      <c r="M43" s="26"/>
      <c r="N43" s="26"/>
      <c r="O43" s="26"/>
      <c r="P43" s="26"/>
      <c r="Q43" s="26"/>
      <c r="R43" s="26"/>
      <c r="S43" s="26"/>
      <c r="T43" s="26"/>
      <c r="U43" s="26"/>
      <c r="V43" s="20"/>
      <c r="W43" s="20"/>
      <c r="X43" s="5"/>
      <c r="Y43" s="20" t="str">
        <f t="shared" si="5"/>
        <v/>
      </c>
      <c r="Z43" s="4"/>
      <c r="AA43" s="8"/>
    </row>
    <row r="44" spans="1:27" s="9" customFormat="1" ht="19.149999999999999" hidden="1" customHeight="1" x14ac:dyDescent="0.3">
      <c r="A44" s="4">
        <v>40</v>
      </c>
      <c r="B44" s="5" t="str">
        <f t="shared" si="3"/>
        <v>5</v>
      </c>
      <c r="C44" s="5" t="str">
        <f t="shared" si="4"/>
        <v>20</v>
      </c>
      <c r="D44" s="6"/>
      <c r="E44" s="4"/>
      <c r="F44" s="6"/>
      <c r="G44" s="4"/>
      <c r="H44" s="4"/>
      <c r="I44" s="23">
        <f t="shared" si="0"/>
        <v>0</v>
      </c>
      <c r="J44" s="24"/>
      <c r="K44" s="23">
        <f t="shared" si="6"/>
        <v>0</v>
      </c>
      <c r="L44" s="25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0"/>
      <c r="W44" s="20"/>
      <c r="X44" s="5"/>
      <c r="Y44" s="20" t="str">
        <f>IF($X44="A","하선동",IF($X44="B","이형준",""))</f>
        <v/>
      </c>
      <c r="Z44" s="4"/>
      <c r="AA44" s="8"/>
    </row>
    <row r="45" spans="1:27" s="9" customFormat="1" ht="19.149999999999999" hidden="1" customHeight="1" x14ac:dyDescent="0.3">
      <c r="A45" s="4">
        <v>41</v>
      </c>
      <c r="B45" s="5" t="str">
        <f t="shared" si="3"/>
        <v>5</v>
      </c>
      <c r="C45" s="5" t="str">
        <f t="shared" si="4"/>
        <v>20</v>
      </c>
      <c r="D45" s="6"/>
      <c r="E45" s="6"/>
      <c r="F45" s="6"/>
      <c r="G45" s="4"/>
      <c r="H45" s="4"/>
      <c r="I45" s="23">
        <f t="shared" si="0"/>
        <v>0</v>
      </c>
      <c r="J45" s="24"/>
      <c r="K45" s="23">
        <f t="shared" si="6"/>
        <v>0</v>
      </c>
      <c r="L45" s="25" t="e">
        <f t="shared" si="2"/>
        <v>#DIV/0!</v>
      </c>
      <c r="M45" s="26"/>
      <c r="N45" s="26"/>
      <c r="O45" s="26"/>
      <c r="P45" s="26"/>
      <c r="Q45" s="26"/>
      <c r="R45" s="26"/>
      <c r="S45" s="26"/>
      <c r="T45" s="28"/>
      <c r="U45" s="26"/>
      <c r="V45" s="20"/>
      <c r="W45" s="20"/>
      <c r="X45" s="5"/>
      <c r="Y45" s="20" t="str">
        <f t="shared" si="5"/>
        <v/>
      </c>
      <c r="Z45" s="4"/>
      <c r="AA45" s="8"/>
    </row>
    <row r="46" spans="1:27" s="9" customFormat="1" ht="19.149999999999999" hidden="1" customHeight="1" x14ac:dyDescent="0.3">
      <c r="A46" s="7">
        <v>42</v>
      </c>
      <c r="B46" s="5" t="str">
        <f t="shared" si="3"/>
        <v>5</v>
      </c>
      <c r="C46" s="5" t="str">
        <f t="shared" si="4"/>
        <v>20</v>
      </c>
      <c r="D46" s="6"/>
      <c r="E46" s="4"/>
      <c r="F46" s="6"/>
      <c r="G46" s="4"/>
      <c r="H46" s="4"/>
      <c r="I46" s="23">
        <f t="shared" si="0"/>
        <v>0</v>
      </c>
      <c r="J46" s="24"/>
      <c r="K46" s="23">
        <f t="shared" si="6"/>
        <v>0</v>
      </c>
      <c r="L46" s="25" t="e">
        <f t="shared" si="2"/>
        <v>#DIV/0!</v>
      </c>
      <c r="M46" s="26"/>
      <c r="N46" s="26"/>
      <c r="O46" s="26"/>
      <c r="P46" s="26"/>
      <c r="Q46" s="26"/>
      <c r="R46" s="26"/>
      <c r="S46" s="26"/>
      <c r="T46" s="28"/>
      <c r="U46" s="26"/>
      <c r="V46" s="20"/>
      <c r="W46" s="20"/>
      <c r="X46" s="5"/>
      <c r="Y46" s="20" t="str">
        <f t="shared" si="5"/>
        <v/>
      </c>
      <c r="Z46" s="4"/>
      <c r="AA46" s="8"/>
    </row>
    <row r="47" spans="1:27" s="9" customFormat="1" ht="19.149999999999999" hidden="1" customHeight="1" x14ac:dyDescent="0.3">
      <c r="A47" s="4">
        <v>43</v>
      </c>
      <c r="B47" s="5" t="str">
        <f t="shared" si="3"/>
        <v>5</v>
      </c>
      <c r="C47" s="5" t="str">
        <f t="shared" si="4"/>
        <v>20</v>
      </c>
      <c r="D47" s="6"/>
      <c r="E47" s="4"/>
      <c r="F47" s="4"/>
      <c r="G47" s="4"/>
      <c r="H47" s="4"/>
      <c r="I47" s="23">
        <f t="shared" si="0"/>
        <v>0</v>
      </c>
      <c r="J47" s="24"/>
      <c r="K47" s="23">
        <f t="shared" si="6"/>
        <v>0</v>
      </c>
      <c r="L47" s="25" t="e">
        <f t="shared" si="2"/>
        <v>#DIV/0!</v>
      </c>
      <c r="M47" s="26"/>
      <c r="N47" s="26"/>
      <c r="O47" s="26"/>
      <c r="P47" s="26"/>
      <c r="Q47" s="26"/>
      <c r="R47" s="26"/>
      <c r="S47" s="26"/>
      <c r="T47" s="28"/>
      <c r="U47" s="26"/>
      <c r="V47" s="20"/>
      <c r="W47" s="20"/>
      <c r="X47" s="5"/>
      <c r="Y47" s="20" t="str">
        <f t="shared" si="5"/>
        <v/>
      </c>
      <c r="Z47" s="4"/>
      <c r="AA47" s="8"/>
    </row>
    <row r="48" spans="1:27" s="9" customFormat="1" ht="19.149999999999999" hidden="1" customHeight="1" x14ac:dyDescent="0.3">
      <c r="A48" s="4">
        <v>44</v>
      </c>
      <c r="B48" s="5" t="str">
        <f t="shared" si="3"/>
        <v>5</v>
      </c>
      <c r="C48" s="5" t="str">
        <f t="shared" si="4"/>
        <v>20</v>
      </c>
      <c r="D48" s="6"/>
      <c r="E48" s="4"/>
      <c r="F48" s="4"/>
      <c r="G48" s="4"/>
      <c r="H48" s="4"/>
      <c r="I48" s="23">
        <f t="shared" si="0"/>
        <v>0</v>
      </c>
      <c r="J48" s="24"/>
      <c r="K48" s="23">
        <f t="shared" si="6"/>
        <v>0</v>
      </c>
      <c r="L48" s="25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0"/>
      <c r="W48" s="20"/>
      <c r="X48" s="5"/>
      <c r="Y48" s="20" t="str">
        <f t="shared" si="5"/>
        <v/>
      </c>
      <c r="Z48" s="4"/>
      <c r="AA48" s="8"/>
    </row>
    <row r="49" spans="1:27" s="9" customFormat="1" ht="19.149999999999999" hidden="1" customHeight="1" x14ac:dyDescent="0.3">
      <c r="A49" s="4">
        <v>45</v>
      </c>
      <c r="B49" s="5" t="str">
        <f t="shared" si="3"/>
        <v>5</v>
      </c>
      <c r="C49" s="5" t="str">
        <f t="shared" si="4"/>
        <v>20</v>
      </c>
      <c r="D49" s="6"/>
      <c r="E49" s="4"/>
      <c r="F49" s="6"/>
      <c r="G49" s="4"/>
      <c r="H49" s="4"/>
      <c r="I49" s="23">
        <f t="shared" si="0"/>
        <v>0</v>
      </c>
      <c r="J49" s="24"/>
      <c r="K49" s="23">
        <f t="shared" si="6"/>
        <v>0</v>
      </c>
      <c r="L49" s="25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0"/>
      <c r="W49" s="20"/>
      <c r="X49" s="5"/>
      <c r="Y49" s="20" t="str">
        <f>IF($X49="A","하선동",IF($X49="B","이형준",""))</f>
        <v/>
      </c>
      <c r="Z49" s="4"/>
      <c r="AA49" s="8"/>
    </row>
    <row r="50" spans="1:27" s="9" customFormat="1" ht="19.149999999999999" hidden="1" customHeight="1" x14ac:dyDescent="0.3">
      <c r="A50" s="4">
        <v>46</v>
      </c>
      <c r="B50" s="5" t="str">
        <f t="shared" si="3"/>
        <v>5</v>
      </c>
      <c r="C50" s="5" t="str">
        <f t="shared" si="4"/>
        <v>20</v>
      </c>
      <c r="D50" s="6"/>
      <c r="E50" s="4"/>
      <c r="F50" s="4"/>
      <c r="G50" s="4"/>
      <c r="H50" s="4"/>
      <c r="I50" s="23">
        <f t="shared" si="0"/>
        <v>0</v>
      </c>
      <c r="J50" s="24"/>
      <c r="K50" s="23">
        <f t="shared" si="6"/>
        <v>0</v>
      </c>
      <c r="L50" s="25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0"/>
      <c r="W50" s="20"/>
      <c r="X50" s="5"/>
      <c r="Y50" s="20" t="str">
        <f t="shared" si="5"/>
        <v/>
      </c>
      <c r="Z50" s="4"/>
      <c r="AA50" s="8"/>
    </row>
    <row r="51" spans="1:27" s="9" customFormat="1" ht="19.149999999999999" hidden="1" customHeight="1" x14ac:dyDescent="0.3">
      <c r="A51" s="4">
        <v>47</v>
      </c>
      <c r="B51" s="5" t="str">
        <f t="shared" si="3"/>
        <v>5</v>
      </c>
      <c r="C51" s="5" t="str">
        <f t="shared" si="4"/>
        <v>20</v>
      </c>
      <c r="D51" s="6"/>
      <c r="E51" s="4"/>
      <c r="F51" s="4"/>
      <c r="G51" s="4"/>
      <c r="H51" s="4"/>
      <c r="I51" s="23">
        <f t="shared" si="0"/>
        <v>0</v>
      </c>
      <c r="J51" s="24"/>
      <c r="K51" s="23">
        <f t="shared" si="6"/>
        <v>0</v>
      </c>
      <c r="L51" s="25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0"/>
      <c r="W51" s="20"/>
      <c r="X51" s="5"/>
      <c r="Y51" s="20" t="str">
        <f t="shared" si="5"/>
        <v/>
      </c>
      <c r="Z51" s="4"/>
      <c r="AA51" s="8"/>
    </row>
    <row r="52" spans="1:27" s="9" customFormat="1" ht="19.149999999999999" hidden="1" customHeight="1" x14ac:dyDescent="0.3">
      <c r="A52" s="4">
        <v>48</v>
      </c>
      <c r="B52" s="5" t="str">
        <f t="shared" si="3"/>
        <v>5</v>
      </c>
      <c r="C52" s="5" t="str">
        <f t="shared" si="4"/>
        <v>20</v>
      </c>
      <c r="D52" s="6"/>
      <c r="E52" s="4"/>
      <c r="F52" s="4"/>
      <c r="G52" s="4"/>
      <c r="H52" s="4"/>
      <c r="I52" s="23">
        <f t="shared" si="0"/>
        <v>0</v>
      </c>
      <c r="J52" s="24"/>
      <c r="K52" s="23">
        <f t="shared" si="6"/>
        <v>0</v>
      </c>
      <c r="L52" s="25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0"/>
      <c r="W52" s="20"/>
      <c r="X52" s="5"/>
      <c r="Y52" s="20" t="str">
        <f t="shared" si="5"/>
        <v/>
      </c>
      <c r="Z52" s="4"/>
      <c r="AA52" s="8"/>
    </row>
    <row r="53" spans="1:27" s="9" customFormat="1" ht="19.149999999999999" hidden="1" customHeight="1" x14ac:dyDescent="0.3">
      <c r="A53" s="4">
        <v>49</v>
      </c>
      <c r="B53" s="5" t="str">
        <f t="shared" si="3"/>
        <v>5</v>
      </c>
      <c r="C53" s="5" t="str">
        <f t="shared" si="4"/>
        <v>20</v>
      </c>
      <c r="D53" s="6"/>
      <c r="E53" s="4"/>
      <c r="F53" s="4"/>
      <c r="G53" s="4"/>
      <c r="H53" s="4"/>
      <c r="I53" s="23">
        <f t="shared" si="0"/>
        <v>0</v>
      </c>
      <c r="J53" s="24"/>
      <c r="K53" s="23">
        <f t="shared" si="6"/>
        <v>0</v>
      </c>
      <c r="L53" s="25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0"/>
      <c r="W53" s="20"/>
      <c r="X53" s="5"/>
      <c r="Y53" s="20" t="str">
        <f t="shared" si="5"/>
        <v/>
      </c>
      <c r="Z53" s="4"/>
      <c r="AA53" s="8"/>
    </row>
    <row r="54" spans="1:27" s="9" customFormat="1" ht="19.149999999999999" hidden="1" customHeight="1" x14ac:dyDescent="0.3">
      <c r="A54" s="4">
        <v>50</v>
      </c>
      <c r="B54" s="5" t="str">
        <f t="shared" si="3"/>
        <v>5</v>
      </c>
      <c r="C54" s="5" t="str">
        <f t="shared" si="4"/>
        <v>20</v>
      </c>
      <c r="D54" s="6"/>
      <c r="E54" s="4"/>
      <c r="F54" s="4"/>
      <c r="G54" s="4"/>
      <c r="H54" s="4"/>
      <c r="I54" s="23">
        <f t="shared" si="0"/>
        <v>0</v>
      </c>
      <c r="J54" s="24"/>
      <c r="K54" s="23">
        <f t="shared" si="6"/>
        <v>0</v>
      </c>
      <c r="L54" s="25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0"/>
      <c r="W54" s="20"/>
      <c r="X54" s="5"/>
      <c r="Y54" s="20" t="str">
        <f t="shared" si="5"/>
        <v/>
      </c>
      <c r="Z54" s="4"/>
      <c r="AA54" s="8"/>
    </row>
    <row r="55" spans="1:27" s="13" customFormat="1" x14ac:dyDescent="0.3">
      <c r="A55" s="46"/>
      <c r="B55" s="47"/>
      <c r="C55" s="47"/>
      <c r="D55" s="47"/>
      <c r="E55" s="47"/>
      <c r="F55" s="47"/>
      <c r="G55" s="47"/>
      <c r="H55" s="47"/>
      <c r="I55" s="48">
        <f>SUM(I7:I54)</f>
        <v>196779</v>
      </c>
      <c r="J55" s="48">
        <f t="shared" ref="J55:K55" si="7">SUM(J7:J54)</f>
        <v>196261</v>
      </c>
      <c r="K55" s="48">
        <f t="shared" si="7"/>
        <v>518</v>
      </c>
      <c r="L55" s="49"/>
      <c r="M55" s="11"/>
      <c r="N55" s="11"/>
      <c r="O55" s="11"/>
      <c r="P55" s="11"/>
      <c r="Q55" s="11"/>
      <c r="R55" s="11"/>
      <c r="S55" s="11"/>
      <c r="T55" s="11"/>
      <c r="U55" s="12"/>
      <c r="V55" s="38"/>
      <c r="W55" s="39"/>
      <c r="X55" s="39"/>
      <c r="Y55" s="39"/>
      <c r="Z55" s="39"/>
      <c r="AA55" s="39"/>
    </row>
    <row r="56" spans="1:27" s="13" customFormat="1" x14ac:dyDescent="0.3">
      <c r="A56" s="46"/>
      <c r="B56" s="47"/>
      <c r="C56" s="47"/>
      <c r="D56" s="47"/>
      <c r="E56" s="47"/>
      <c r="F56" s="47"/>
      <c r="G56" s="47"/>
      <c r="H56" s="47"/>
      <c r="I56" s="48"/>
      <c r="J56" s="48"/>
      <c r="K56" s="48"/>
      <c r="L56" s="49"/>
      <c r="M56" s="22"/>
      <c r="N56" s="22"/>
      <c r="O56" s="22"/>
      <c r="P56" s="22"/>
      <c r="Q56" s="22"/>
      <c r="R56" s="22"/>
      <c r="S56" s="22"/>
      <c r="T56" s="22"/>
      <c r="U56" s="14"/>
      <c r="V56" s="39"/>
      <c r="W56" s="39"/>
      <c r="X56" s="39"/>
      <c r="Y56" s="39"/>
      <c r="Z56" s="39"/>
      <c r="AA56" s="39"/>
    </row>
  </sheetData>
  <dataConsolidate/>
  <mergeCells count="26"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</mergeCells>
  <phoneticPr fontId="3" type="noConversion"/>
  <conditionalFormatting sqref="A7:C54 AA7:AA54 E7:Y54">
    <cfRule type="expression" dxfId="21" priority="5">
      <formula>$L7&gt;0.15</formula>
    </cfRule>
    <cfRule type="expression" dxfId="20" priority="6">
      <formula>AND($L7&gt;0.08,$L7&lt;0.15)</formula>
    </cfRule>
  </conditionalFormatting>
  <conditionalFormatting sqref="D7:D54">
    <cfRule type="expression" dxfId="19" priority="3">
      <formula>$L7&gt;0.15</formula>
    </cfRule>
    <cfRule type="expression" dxfId="18" priority="4">
      <formula>AND($L7&gt;0.08,$L7&lt;0.15)</formula>
    </cfRule>
  </conditionalFormatting>
  <conditionalFormatting sqref="Z7:Z54">
    <cfRule type="expression" dxfId="17" priority="1">
      <formula>$L7&gt;0.15</formula>
    </cfRule>
    <cfRule type="expression" dxfId="16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3FF099A0-70A8-49B6-B064-EEC4CDCDEBA6}"/>
    <dataValidation type="whole" allowBlank="1" showInputMessage="1" showErrorMessage="1" errorTitle="입력값이 올바르지 않습니다." error="숫자만 쓰세요!" sqref="J29:J30 J25:J27 M7:U54" xr:uid="{905E6F59-7601-4EE9-AB6B-BCB25F1A9987}">
      <formula1>0</formula1>
      <formula2>20000</formula2>
    </dataValidation>
    <dataValidation type="list" allowBlank="1" showInputMessage="1" showErrorMessage="1" sqref="X7:X54" xr:uid="{53C081CD-7E24-4F28-9221-7CA248592DDF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B02CB4-975D-4F39-96DB-ADC9DB1A4A6D}">
          <x14:formula1>
            <xm:f>'C:\Users\이여진\Desktop\임설아\[검사일보 0월 0째주 (m.d~m.d).xlsx]00월 00일'!#REF!</xm:f>
          </x14:formula1>
          <xm:sqref>D7:D54 Z7:Z54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BA0F-6AF1-4D15-A01F-7B0B890D8196}">
  <dimension ref="A1:AA56"/>
  <sheetViews>
    <sheetView zoomScale="85" zoomScaleNormal="85" workbookViewId="0">
      <pane ySplit="6" topLeftCell="A7" activePane="bottomLeft" state="frozen"/>
      <selection activeCell="A7" sqref="A7"/>
      <selection pane="bottomLeft" activeCell="F12" sqref="F12"/>
    </sheetView>
  </sheetViews>
  <sheetFormatPr defaultRowHeight="16.5" x14ac:dyDescent="0.3"/>
  <cols>
    <col min="1" max="1" width="6.75" style="15" customWidth="1"/>
    <col min="2" max="2" width="6.25" style="15" customWidth="1"/>
    <col min="3" max="3" width="6.75" style="15" customWidth="1"/>
    <col min="4" max="4" width="8.125" style="15" customWidth="1"/>
    <col min="5" max="5" width="19" style="15" customWidth="1"/>
    <col min="6" max="6" width="22.75" style="15" customWidth="1"/>
    <col min="7" max="8" width="7.875" style="15" customWidth="1"/>
    <col min="9" max="9" width="6.625" style="15" customWidth="1"/>
    <col min="10" max="10" width="7.5" style="15" bestFit="1" customWidth="1"/>
    <col min="11" max="11" width="6.625" style="15" customWidth="1"/>
    <col min="12" max="12" width="7.875" style="16" customWidth="1"/>
    <col min="13" max="21" width="5.875" style="15" customWidth="1"/>
    <col min="22" max="22" width="9.875" style="15" customWidth="1"/>
    <col min="23" max="24" width="5.375" style="15" customWidth="1"/>
    <col min="25" max="25" width="9" style="15" customWidth="1"/>
    <col min="26" max="26" width="10.25" style="15" customWidth="1"/>
    <col min="27" max="27" width="33.75" style="15" bestFit="1" customWidth="1"/>
    <col min="28" max="16384" width="9" style="15"/>
  </cols>
  <sheetData>
    <row r="1" spans="1:27" s="2" customFormat="1" ht="13.5" customHeight="1" x14ac:dyDescent="0.3">
      <c r="A1" s="50" t="s">
        <v>159</v>
      </c>
      <c r="B1" s="51"/>
      <c r="C1" s="51"/>
      <c r="D1" s="51"/>
      <c r="E1" s="56" t="s">
        <v>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</row>
    <row r="2" spans="1:27" s="2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/>
    </row>
    <row r="3" spans="1:27" s="2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1:27" s="2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1:27" s="3" customFormat="1" ht="17.25" thickTop="1" x14ac:dyDescent="0.3">
      <c r="A5" s="42" t="s">
        <v>0</v>
      </c>
      <c r="B5" s="65" t="str">
        <f>MID($A$1,2,1)</f>
        <v>월</v>
      </c>
      <c r="C5" s="65" t="str">
        <f>RIGHT($A$1,1)</f>
        <v>일</v>
      </c>
      <c r="D5" s="42" t="s">
        <v>10</v>
      </c>
      <c r="E5" s="42" t="s">
        <v>11</v>
      </c>
      <c r="F5" s="42" t="s">
        <v>12</v>
      </c>
      <c r="G5" s="42" t="s">
        <v>13</v>
      </c>
      <c r="H5" s="40" t="s">
        <v>1</v>
      </c>
      <c r="I5" s="42" t="s">
        <v>14</v>
      </c>
      <c r="J5" s="42" t="s">
        <v>15</v>
      </c>
      <c r="K5" s="42" t="s">
        <v>16</v>
      </c>
      <c r="L5" s="43" t="s">
        <v>17</v>
      </c>
      <c r="M5" s="45" t="s">
        <v>18</v>
      </c>
      <c r="N5" s="45"/>
      <c r="O5" s="45"/>
      <c r="P5" s="45"/>
      <c r="Q5" s="45"/>
      <c r="R5" s="45"/>
      <c r="S5" s="45"/>
      <c r="T5" s="45"/>
      <c r="U5" s="45"/>
      <c r="V5" s="45" t="s">
        <v>19</v>
      </c>
      <c r="W5" s="45"/>
      <c r="X5" s="45"/>
      <c r="Y5" s="45" t="s">
        <v>20</v>
      </c>
      <c r="Z5" s="45" t="s">
        <v>21</v>
      </c>
      <c r="AA5" s="68" t="s">
        <v>22</v>
      </c>
    </row>
    <row r="6" spans="1:27" s="3" customFormat="1" ht="17.25" thickBot="1" x14ac:dyDescent="0.35">
      <c r="A6" s="41"/>
      <c r="B6" s="66"/>
      <c r="C6" s="66"/>
      <c r="D6" s="41"/>
      <c r="E6" s="41"/>
      <c r="F6" s="41"/>
      <c r="G6" s="41"/>
      <c r="H6" s="41"/>
      <c r="I6" s="41"/>
      <c r="J6" s="41"/>
      <c r="K6" s="41"/>
      <c r="L6" s="44"/>
      <c r="M6" s="35" t="s">
        <v>2</v>
      </c>
      <c r="N6" s="35" t="s">
        <v>3</v>
      </c>
      <c r="O6" s="35" t="s">
        <v>23</v>
      </c>
      <c r="P6" s="35" t="s">
        <v>4</v>
      </c>
      <c r="Q6" s="35" t="s">
        <v>5</v>
      </c>
      <c r="R6" s="1" t="s">
        <v>8</v>
      </c>
      <c r="S6" s="35" t="s">
        <v>6</v>
      </c>
      <c r="T6" s="1" t="s">
        <v>7</v>
      </c>
      <c r="U6" s="35" t="s">
        <v>24</v>
      </c>
      <c r="V6" s="35" t="s">
        <v>25</v>
      </c>
      <c r="W6" s="35" t="s">
        <v>26</v>
      </c>
      <c r="X6" s="35" t="s">
        <v>27</v>
      </c>
      <c r="Y6" s="67"/>
      <c r="Z6" s="67"/>
      <c r="AA6" s="67"/>
    </row>
    <row r="7" spans="1:27" s="9" customFormat="1" ht="19.5" customHeight="1" thickTop="1" x14ac:dyDescent="0.3">
      <c r="A7" s="4">
        <v>1</v>
      </c>
      <c r="B7" s="5" t="str">
        <f>LEFT($A$1,1)</f>
        <v>5</v>
      </c>
      <c r="C7" s="5" t="str">
        <f>MID($A$1,4,2)</f>
        <v>21</v>
      </c>
      <c r="D7" s="6" t="s">
        <v>60</v>
      </c>
      <c r="E7" s="6" t="s">
        <v>192</v>
      </c>
      <c r="F7" s="6" t="s">
        <v>197</v>
      </c>
      <c r="G7" s="4">
        <v>7301</v>
      </c>
      <c r="H7" s="4" t="s">
        <v>214</v>
      </c>
      <c r="I7" s="23">
        <f t="shared" ref="I7:I54" si="0">J7+K7</f>
        <v>580</v>
      </c>
      <c r="J7" s="24">
        <v>580</v>
      </c>
      <c r="K7" s="23">
        <f t="shared" ref="K7:K29" si="1">SUM(M7:U7)</f>
        <v>0</v>
      </c>
      <c r="L7" s="25">
        <f t="shared" ref="L7:L54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0">
        <v>20200521</v>
      </c>
      <c r="W7" s="20">
        <v>14</v>
      </c>
      <c r="X7" s="5" t="s">
        <v>201</v>
      </c>
      <c r="Y7" s="20" t="str">
        <f>IF($X7="A","하선동",IF($X7="B","이형준",""))</f>
        <v>하선동</v>
      </c>
      <c r="Z7" s="4" t="s">
        <v>32</v>
      </c>
      <c r="AA7" s="8"/>
    </row>
    <row r="8" spans="1:27" s="9" customFormat="1" ht="19.5" customHeight="1" x14ac:dyDescent="0.3">
      <c r="A8" s="7">
        <v>2</v>
      </c>
      <c r="B8" s="5" t="str">
        <f t="shared" ref="B8:B54" si="3">LEFT($A$1,1)</f>
        <v>5</v>
      </c>
      <c r="C8" s="5" t="str">
        <f t="shared" ref="C8:C54" si="4">MID($A$1,4,2)</f>
        <v>21</v>
      </c>
      <c r="D8" s="6" t="s">
        <v>59</v>
      </c>
      <c r="E8" s="6" t="s">
        <v>193</v>
      </c>
      <c r="F8" s="6" t="s">
        <v>198</v>
      </c>
      <c r="G8" s="4" t="s">
        <v>215</v>
      </c>
      <c r="H8" s="4" t="s">
        <v>214</v>
      </c>
      <c r="I8" s="23">
        <f t="shared" si="0"/>
        <v>9502</v>
      </c>
      <c r="J8" s="24">
        <v>9500</v>
      </c>
      <c r="K8" s="23">
        <f t="shared" si="1"/>
        <v>2</v>
      </c>
      <c r="L8" s="25">
        <f t="shared" si="2"/>
        <v>2.1048200378867606E-4</v>
      </c>
      <c r="M8" s="26">
        <v>2</v>
      </c>
      <c r="N8" s="26"/>
      <c r="O8" s="26"/>
      <c r="P8" s="26"/>
      <c r="Q8" s="26"/>
      <c r="R8" s="26"/>
      <c r="S8" s="26"/>
      <c r="T8" s="26"/>
      <c r="U8" s="26"/>
      <c r="V8" s="20">
        <v>20200521</v>
      </c>
      <c r="W8" s="20">
        <v>6</v>
      </c>
      <c r="X8" s="5" t="s">
        <v>201</v>
      </c>
      <c r="Y8" s="20" t="str">
        <f t="shared" ref="Y8:Y54" si="5">IF($X8="A","하선동",IF($X8="B","이형준",""))</f>
        <v>하선동</v>
      </c>
      <c r="Z8" s="4" t="s">
        <v>32</v>
      </c>
      <c r="AA8" s="8"/>
    </row>
    <row r="9" spans="1:27" s="9" customFormat="1" ht="19.5" customHeight="1" x14ac:dyDescent="0.3">
      <c r="A9" s="4">
        <v>3</v>
      </c>
      <c r="B9" s="5" t="str">
        <f t="shared" si="3"/>
        <v>5</v>
      </c>
      <c r="C9" s="5" t="str">
        <f t="shared" si="4"/>
        <v>21</v>
      </c>
      <c r="D9" s="6" t="s">
        <v>61</v>
      </c>
      <c r="E9" s="6" t="s">
        <v>194</v>
      </c>
      <c r="F9" s="6" t="s">
        <v>199</v>
      </c>
      <c r="G9" s="4" t="s">
        <v>216</v>
      </c>
      <c r="H9" s="4" t="s">
        <v>214</v>
      </c>
      <c r="I9" s="23">
        <f t="shared" si="0"/>
        <v>2171</v>
      </c>
      <c r="J9" s="24">
        <v>2070</v>
      </c>
      <c r="K9" s="23">
        <f t="shared" si="1"/>
        <v>101</v>
      </c>
      <c r="L9" s="25">
        <f t="shared" si="2"/>
        <v>4.6522339935513586E-2</v>
      </c>
      <c r="M9" s="26">
        <v>101</v>
      </c>
      <c r="N9" s="26"/>
      <c r="O9" s="26"/>
      <c r="P9" s="26"/>
      <c r="Q9" s="26"/>
      <c r="R9" s="26"/>
      <c r="S9" s="26"/>
      <c r="T9" s="26"/>
      <c r="U9" s="26"/>
      <c r="V9" s="20"/>
      <c r="W9" s="5"/>
      <c r="X9" s="5"/>
      <c r="Y9" s="20" t="str">
        <f t="shared" si="5"/>
        <v/>
      </c>
      <c r="Z9" s="4" t="s">
        <v>32</v>
      </c>
      <c r="AA9" s="8" t="s">
        <v>200</v>
      </c>
    </row>
    <row r="10" spans="1:27" s="9" customFormat="1" ht="19.5" customHeight="1" x14ac:dyDescent="0.3">
      <c r="A10" s="7">
        <v>4</v>
      </c>
      <c r="B10" s="5" t="str">
        <f t="shared" si="3"/>
        <v>5</v>
      </c>
      <c r="C10" s="5" t="str">
        <f t="shared" si="4"/>
        <v>21</v>
      </c>
      <c r="D10" s="6" t="s">
        <v>59</v>
      </c>
      <c r="E10" s="6" t="s">
        <v>195</v>
      </c>
      <c r="F10" s="6" t="s">
        <v>217</v>
      </c>
      <c r="G10" s="4" t="s">
        <v>218</v>
      </c>
      <c r="H10" s="4" t="s">
        <v>219</v>
      </c>
      <c r="I10" s="23">
        <f t="shared" si="0"/>
        <v>50</v>
      </c>
      <c r="J10" s="24">
        <v>50</v>
      </c>
      <c r="K10" s="23">
        <f t="shared" si="1"/>
        <v>0</v>
      </c>
      <c r="L10" s="25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0">
        <v>20200521</v>
      </c>
      <c r="W10" s="20">
        <v>1</v>
      </c>
      <c r="X10" s="5" t="s">
        <v>201</v>
      </c>
      <c r="Y10" s="20" t="str">
        <f t="shared" si="5"/>
        <v>하선동</v>
      </c>
      <c r="Z10" s="4" t="s">
        <v>32</v>
      </c>
      <c r="AA10" s="8" t="s">
        <v>196</v>
      </c>
    </row>
    <row r="11" spans="1:27" s="9" customFormat="1" ht="19.5" customHeight="1" x14ac:dyDescent="0.3">
      <c r="A11" s="4">
        <v>5</v>
      </c>
      <c r="B11" s="5" t="str">
        <f t="shared" si="3"/>
        <v>5</v>
      </c>
      <c r="C11" s="5" t="str">
        <f t="shared" si="4"/>
        <v>21</v>
      </c>
      <c r="D11" s="6" t="s">
        <v>59</v>
      </c>
      <c r="E11" s="6" t="s">
        <v>202</v>
      </c>
      <c r="F11" s="6" t="s">
        <v>203</v>
      </c>
      <c r="G11" s="4" t="s">
        <v>151</v>
      </c>
      <c r="H11" s="4" t="s">
        <v>214</v>
      </c>
      <c r="I11" s="23">
        <f t="shared" si="0"/>
        <v>4734</v>
      </c>
      <c r="J11" s="24">
        <v>4730</v>
      </c>
      <c r="K11" s="23">
        <f t="shared" si="1"/>
        <v>4</v>
      </c>
      <c r="L11" s="25">
        <f t="shared" si="2"/>
        <v>8.449514152936206E-4</v>
      </c>
      <c r="M11" s="26">
        <v>2</v>
      </c>
      <c r="N11" s="26"/>
      <c r="O11" s="26"/>
      <c r="P11" s="26"/>
      <c r="Q11" s="26"/>
      <c r="R11" s="26"/>
      <c r="S11" s="26"/>
      <c r="T11" s="26">
        <v>2</v>
      </c>
      <c r="U11" s="26"/>
      <c r="V11" s="20">
        <v>20200521</v>
      </c>
      <c r="W11" s="20">
        <v>15</v>
      </c>
      <c r="X11" s="5" t="s">
        <v>201</v>
      </c>
      <c r="Y11" s="20" t="str">
        <f t="shared" si="5"/>
        <v>하선동</v>
      </c>
      <c r="Z11" s="4" t="s">
        <v>31</v>
      </c>
      <c r="AA11" s="8"/>
    </row>
    <row r="12" spans="1:27" s="9" customFormat="1" ht="19.5" customHeight="1" x14ac:dyDescent="0.3">
      <c r="A12" s="4">
        <v>6</v>
      </c>
      <c r="B12" s="5" t="str">
        <f t="shared" si="3"/>
        <v>5</v>
      </c>
      <c r="C12" s="5" t="str">
        <f t="shared" si="4"/>
        <v>21</v>
      </c>
      <c r="D12" s="6" t="s">
        <v>61</v>
      </c>
      <c r="E12" s="6" t="s">
        <v>194</v>
      </c>
      <c r="F12" s="6" t="s">
        <v>204</v>
      </c>
      <c r="G12" s="4" t="s">
        <v>52</v>
      </c>
      <c r="H12" s="4" t="s">
        <v>214</v>
      </c>
      <c r="I12" s="23">
        <f t="shared" si="0"/>
        <v>6894</v>
      </c>
      <c r="J12" s="24">
        <v>6886</v>
      </c>
      <c r="K12" s="23">
        <f t="shared" si="1"/>
        <v>8</v>
      </c>
      <c r="L12" s="25">
        <f t="shared" si="2"/>
        <v>1.1604293588627793E-3</v>
      </c>
      <c r="M12" s="26"/>
      <c r="N12" s="26"/>
      <c r="O12" s="26"/>
      <c r="P12" s="26">
        <v>8</v>
      </c>
      <c r="Q12" s="26"/>
      <c r="R12" s="26"/>
      <c r="S12" s="26"/>
      <c r="T12" s="26"/>
      <c r="U12" s="26"/>
      <c r="V12" s="20">
        <v>20200521</v>
      </c>
      <c r="W12" s="20">
        <v>8</v>
      </c>
      <c r="X12" s="5" t="s">
        <v>201</v>
      </c>
      <c r="Y12" s="20" t="str">
        <f t="shared" si="5"/>
        <v>하선동</v>
      </c>
      <c r="Z12" s="4" t="s">
        <v>31</v>
      </c>
      <c r="AA12" s="8"/>
    </row>
    <row r="13" spans="1:27" s="9" customFormat="1" ht="19.5" customHeight="1" x14ac:dyDescent="0.3">
      <c r="A13" s="7">
        <v>7</v>
      </c>
      <c r="B13" s="5" t="str">
        <f t="shared" si="3"/>
        <v>5</v>
      </c>
      <c r="C13" s="5" t="str">
        <f t="shared" si="4"/>
        <v>21</v>
      </c>
      <c r="D13" s="6" t="s">
        <v>59</v>
      </c>
      <c r="E13" s="6" t="s">
        <v>205</v>
      </c>
      <c r="F13" s="6" t="s">
        <v>206</v>
      </c>
      <c r="G13" s="4" t="s">
        <v>220</v>
      </c>
      <c r="H13" s="4" t="s">
        <v>214</v>
      </c>
      <c r="I13" s="23">
        <f t="shared" si="0"/>
        <v>2020</v>
      </c>
      <c r="J13" s="27">
        <v>2020</v>
      </c>
      <c r="K13" s="23">
        <f t="shared" si="1"/>
        <v>0</v>
      </c>
      <c r="L13" s="25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0">
        <v>20200521</v>
      </c>
      <c r="W13" s="20">
        <v>14</v>
      </c>
      <c r="X13" s="5" t="s">
        <v>209</v>
      </c>
      <c r="Y13" s="20" t="str">
        <f t="shared" si="5"/>
        <v>이형준</v>
      </c>
      <c r="Z13" s="4" t="s">
        <v>67</v>
      </c>
      <c r="AA13" s="8"/>
    </row>
    <row r="14" spans="1:27" s="9" customFormat="1" ht="19.5" customHeight="1" x14ac:dyDescent="0.3">
      <c r="A14" s="4">
        <v>10</v>
      </c>
      <c r="B14" s="5" t="str">
        <f t="shared" si="3"/>
        <v>5</v>
      </c>
      <c r="C14" s="5" t="str">
        <f t="shared" si="4"/>
        <v>21</v>
      </c>
      <c r="D14" s="6" t="s">
        <v>60</v>
      </c>
      <c r="E14" s="6" t="s">
        <v>195</v>
      </c>
      <c r="F14" s="6" t="s">
        <v>207</v>
      </c>
      <c r="G14" s="4">
        <v>8301</v>
      </c>
      <c r="H14" s="4">
        <v>8301</v>
      </c>
      <c r="I14" s="23">
        <f t="shared" si="0"/>
        <v>200</v>
      </c>
      <c r="J14" s="24">
        <v>200</v>
      </c>
      <c r="K14" s="23">
        <f t="shared" si="1"/>
        <v>0</v>
      </c>
      <c r="L14" s="25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0">
        <v>20200521</v>
      </c>
      <c r="W14" s="20">
        <v>12</v>
      </c>
      <c r="X14" s="5" t="s">
        <v>209</v>
      </c>
      <c r="Y14" s="20" t="str">
        <f t="shared" si="5"/>
        <v>이형준</v>
      </c>
      <c r="Z14" s="4" t="s">
        <v>67</v>
      </c>
      <c r="AA14" s="8"/>
    </row>
    <row r="15" spans="1:27" s="9" customFormat="1" ht="19.5" customHeight="1" x14ac:dyDescent="0.3">
      <c r="A15" s="4">
        <v>11</v>
      </c>
      <c r="B15" s="5" t="str">
        <f t="shared" si="3"/>
        <v>5</v>
      </c>
      <c r="C15" s="5" t="str">
        <f t="shared" si="4"/>
        <v>21</v>
      </c>
      <c r="D15" s="6" t="s">
        <v>59</v>
      </c>
      <c r="E15" s="6" t="s">
        <v>194</v>
      </c>
      <c r="F15" s="19" t="s">
        <v>208</v>
      </c>
      <c r="G15" s="4">
        <v>7301</v>
      </c>
      <c r="H15" s="4" t="s">
        <v>214</v>
      </c>
      <c r="I15" s="23">
        <f t="shared" si="0"/>
        <v>449</v>
      </c>
      <c r="J15" s="24">
        <v>449</v>
      </c>
      <c r="K15" s="23">
        <f t="shared" si="1"/>
        <v>0</v>
      </c>
      <c r="L15" s="25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0">
        <v>20200521</v>
      </c>
      <c r="W15" s="20">
        <v>13</v>
      </c>
      <c r="X15" s="5" t="s">
        <v>201</v>
      </c>
      <c r="Y15" s="20" t="str">
        <f t="shared" si="5"/>
        <v>하선동</v>
      </c>
      <c r="Z15" s="4" t="s">
        <v>67</v>
      </c>
      <c r="AA15" s="8"/>
    </row>
    <row r="16" spans="1:27" s="9" customFormat="1" ht="19.5" customHeight="1" x14ac:dyDescent="0.3">
      <c r="A16" s="7">
        <v>12</v>
      </c>
      <c r="B16" s="5" t="str">
        <f t="shared" si="3"/>
        <v>5</v>
      </c>
      <c r="C16" s="5" t="str">
        <f t="shared" si="4"/>
        <v>21</v>
      </c>
      <c r="D16" s="6" t="s">
        <v>59</v>
      </c>
      <c r="E16" s="6" t="s">
        <v>194</v>
      </c>
      <c r="F16" s="19" t="s">
        <v>208</v>
      </c>
      <c r="G16" s="4">
        <v>7301</v>
      </c>
      <c r="H16" s="4" t="s">
        <v>214</v>
      </c>
      <c r="I16" s="23">
        <f t="shared" si="0"/>
        <v>3301</v>
      </c>
      <c r="J16" s="24">
        <v>3266</v>
      </c>
      <c r="K16" s="23">
        <f t="shared" si="1"/>
        <v>35</v>
      </c>
      <c r="L16" s="25">
        <f t="shared" si="2"/>
        <v>1.0602847621932747E-2</v>
      </c>
      <c r="M16" s="26">
        <v>35</v>
      </c>
      <c r="N16" s="26"/>
      <c r="O16" s="26"/>
      <c r="P16" s="26"/>
      <c r="Q16" s="26"/>
      <c r="R16" s="26"/>
      <c r="S16" s="26"/>
      <c r="T16" s="26"/>
      <c r="U16" s="26"/>
      <c r="V16" s="20">
        <v>20200521</v>
      </c>
      <c r="W16" s="20">
        <v>13</v>
      </c>
      <c r="X16" s="5" t="s">
        <v>209</v>
      </c>
      <c r="Y16" s="20" t="str">
        <f t="shared" si="5"/>
        <v>이형준</v>
      </c>
      <c r="Z16" s="4" t="s">
        <v>67</v>
      </c>
      <c r="AA16" s="8"/>
    </row>
    <row r="17" spans="1:27" s="9" customFormat="1" ht="19.5" customHeight="1" x14ac:dyDescent="0.3">
      <c r="A17" s="4">
        <v>13</v>
      </c>
      <c r="B17" s="5" t="str">
        <f t="shared" si="3"/>
        <v>5</v>
      </c>
      <c r="C17" s="5" t="str">
        <f t="shared" si="4"/>
        <v>21</v>
      </c>
      <c r="D17" s="6" t="s">
        <v>61</v>
      </c>
      <c r="E17" s="6" t="s">
        <v>194</v>
      </c>
      <c r="F17" s="6" t="s">
        <v>199</v>
      </c>
      <c r="G17" s="4" t="s">
        <v>216</v>
      </c>
      <c r="H17" s="4" t="s">
        <v>214</v>
      </c>
      <c r="I17" s="23">
        <f t="shared" si="0"/>
        <v>2002</v>
      </c>
      <c r="J17" s="24">
        <v>2000</v>
      </c>
      <c r="K17" s="23">
        <f t="shared" si="1"/>
        <v>2</v>
      </c>
      <c r="L17" s="25">
        <f t="shared" si="2"/>
        <v>9.99000999000999E-4</v>
      </c>
      <c r="M17" s="26">
        <v>2</v>
      </c>
      <c r="N17" s="26"/>
      <c r="O17" s="26"/>
      <c r="P17" s="26"/>
      <c r="Q17" s="26"/>
      <c r="R17" s="26"/>
      <c r="S17" s="26"/>
      <c r="T17" s="26"/>
      <c r="U17" s="26"/>
      <c r="V17" s="20">
        <v>20200516</v>
      </c>
      <c r="W17" s="20">
        <v>8</v>
      </c>
      <c r="X17" s="5"/>
      <c r="Y17" s="20" t="str">
        <f t="shared" si="5"/>
        <v/>
      </c>
      <c r="Z17" s="4" t="s">
        <v>67</v>
      </c>
      <c r="AA17" s="8" t="s">
        <v>200</v>
      </c>
    </row>
    <row r="18" spans="1:27" s="9" customFormat="1" ht="19.5" customHeight="1" x14ac:dyDescent="0.3">
      <c r="A18" s="7">
        <v>14</v>
      </c>
      <c r="B18" s="5" t="str">
        <f t="shared" si="3"/>
        <v>5</v>
      </c>
      <c r="C18" s="5" t="str">
        <f t="shared" si="4"/>
        <v>21</v>
      </c>
      <c r="D18" s="6" t="s">
        <v>61</v>
      </c>
      <c r="E18" s="6" t="s">
        <v>194</v>
      </c>
      <c r="F18" s="6" t="s">
        <v>199</v>
      </c>
      <c r="G18" s="4" t="s">
        <v>216</v>
      </c>
      <c r="H18" s="4" t="s">
        <v>214</v>
      </c>
      <c r="I18" s="23">
        <f t="shared" si="0"/>
        <v>1300</v>
      </c>
      <c r="J18" s="24">
        <v>1300</v>
      </c>
      <c r="K18" s="23">
        <f t="shared" si="1"/>
        <v>0</v>
      </c>
      <c r="L18" s="25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0">
        <v>20200514</v>
      </c>
      <c r="W18" s="20">
        <v>8</v>
      </c>
      <c r="X18" s="5"/>
      <c r="Y18" s="20" t="str">
        <f t="shared" si="5"/>
        <v/>
      </c>
      <c r="Z18" s="4" t="s">
        <v>67</v>
      </c>
      <c r="AA18" s="8" t="s">
        <v>200</v>
      </c>
    </row>
    <row r="19" spans="1:27" s="9" customFormat="1" ht="19.5" customHeight="1" x14ac:dyDescent="0.3">
      <c r="A19" s="4">
        <v>15</v>
      </c>
      <c r="B19" s="5" t="str">
        <f t="shared" si="3"/>
        <v>5</v>
      </c>
      <c r="C19" s="5" t="str">
        <f t="shared" si="4"/>
        <v>21</v>
      </c>
      <c r="D19" s="6" t="s">
        <v>59</v>
      </c>
      <c r="E19" s="6" t="s">
        <v>193</v>
      </c>
      <c r="F19" s="6" t="s">
        <v>198</v>
      </c>
      <c r="G19" s="4" t="s">
        <v>215</v>
      </c>
      <c r="H19" s="4" t="s">
        <v>214</v>
      </c>
      <c r="I19" s="23">
        <f t="shared" si="0"/>
        <v>28143</v>
      </c>
      <c r="J19" s="24">
        <v>28140</v>
      </c>
      <c r="K19" s="23">
        <f t="shared" si="1"/>
        <v>3</v>
      </c>
      <c r="L19" s="25">
        <f t="shared" si="2"/>
        <v>1.0659844366272253E-4</v>
      </c>
      <c r="M19" s="26"/>
      <c r="N19" s="26"/>
      <c r="O19" s="26"/>
      <c r="P19" s="26"/>
      <c r="Q19" s="26">
        <v>3</v>
      </c>
      <c r="R19" s="26"/>
      <c r="S19" s="26"/>
      <c r="T19" s="26"/>
      <c r="U19" s="26"/>
      <c r="V19" s="20">
        <v>20200521</v>
      </c>
      <c r="W19" s="20">
        <v>6</v>
      </c>
      <c r="X19" s="5" t="s">
        <v>209</v>
      </c>
      <c r="Y19" s="20" t="str">
        <f t="shared" si="5"/>
        <v>이형준</v>
      </c>
      <c r="Z19" s="4" t="s">
        <v>67</v>
      </c>
      <c r="AA19" s="8"/>
    </row>
    <row r="20" spans="1:27" s="9" customFormat="1" ht="19.5" customHeight="1" x14ac:dyDescent="0.3">
      <c r="A20" s="4">
        <v>16</v>
      </c>
      <c r="B20" s="5" t="str">
        <f t="shared" si="3"/>
        <v>5</v>
      </c>
      <c r="C20" s="5" t="str">
        <f t="shared" si="4"/>
        <v>21</v>
      </c>
      <c r="D20" s="6" t="s">
        <v>61</v>
      </c>
      <c r="E20" s="6" t="s">
        <v>194</v>
      </c>
      <c r="F20" s="6" t="s">
        <v>210</v>
      </c>
      <c r="G20" s="4" t="s">
        <v>216</v>
      </c>
      <c r="H20" s="4" t="s">
        <v>214</v>
      </c>
      <c r="I20" s="23">
        <f t="shared" si="0"/>
        <v>1300</v>
      </c>
      <c r="J20" s="24">
        <v>1297</v>
      </c>
      <c r="K20" s="23">
        <f t="shared" si="1"/>
        <v>3</v>
      </c>
      <c r="L20" s="25">
        <f t="shared" si="2"/>
        <v>2.3076923076923079E-3</v>
      </c>
      <c r="M20" s="26"/>
      <c r="N20" s="26"/>
      <c r="O20" s="26"/>
      <c r="P20" s="26">
        <v>3</v>
      </c>
      <c r="Q20" s="26"/>
      <c r="R20" s="26"/>
      <c r="S20" s="26"/>
      <c r="T20" s="26"/>
      <c r="U20" s="26"/>
      <c r="V20" s="20">
        <v>20200521</v>
      </c>
      <c r="W20" s="20">
        <v>8</v>
      </c>
      <c r="X20" s="5" t="s">
        <v>201</v>
      </c>
      <c r="Y20" s="20" t="str">
        <f t="shared" si="5"/>
        <v>하선동</v>
      </c>
      <c r="Z20" s="4" t="s">
        <v>79</v>
      </c>
      <c r="AA20" s="8"/>
    </row>
    <row r="21" spans="1:27" s="9" customFormat="1" ht="19.5" customHeight="1" x14ac:dyDescent="0.3">
      <c r="A21" s="7">
        <v>17</v>
      </c>
      <c r="B21" s="5" t="str">
        <f t="shared" si="3"/>
        <v>5</v>
      </c>
      <c r="C21" s="5" t="str">
        <f t="shared" si="4"/>
        <v>21</v>
      </c>
      <c r="D21" s="6" t="s">
        <v>61</v>
      </c>
      <c r="E21" s="6" t="s">
        <v>194</v>
      </c>
      <c r="F21" s="6" t="s">
        <v>210</v>
      </c>
      <c r="G21" s="4" t="s">
        <v>216</v>
      </c>
      <c r="H21" s="4" t="s">
        <v>214</v>
      </c>
      <c r="I21" s="23">
        <f t="shared" si="0"/>
        <v>7835</v>
      </c>
      <c r="J21" s="24">
        <v>7814</v>
      </c>
      <c r="K21" s="23">
        <f t="shared" si="1"/>
        <v>21</v>
      </c>
      <c r="L21" s="25">
        <f t="shared" si="2"/>
        <v>2.6802807913209954E-3</v>
      </c>
      <c r="M21" s="26">
        <v>1</v>
      </c>
      <c r="N21" s="26">
        <v>4</v>
      </c>
      <c r="O21" s="26"/>
      <c r="P21" s="26">
        <v>16</v>
      </c>
      <c r="Q21" s="26"/>
      <c r="R21" s="26"/>
      <c r="S21" s="26"/>
      <c r="T21" s="26"/>
      <c r="U21" s="26"/>
      <c r="V21" s="20">
        <v>20200521</v>
      </c>
      <c r="W21" s="20">
        <v>8</v>
      </c>
      <c r="X21" s="5" t="s">
        <v>209</v>
      </c>
      <c r="Y21" s="20" t="str">
        <f t="shared" si="5"/>
        <v>이형준</v>
      </c>
      <c r="Z21" s="4" t="s">
        <v>79</v>
      </c>
      <c r="AA21" s="8"/>
    </row>
    <row r="22" spans="1:27" s="9" customFormat="1" ht="19.5" customHeight="1" x14ac:dyDescent="0.3">
      <c r="A22" s="4">
        <v>18</v>
      </c>
      <c r="B22" s="5" t="str">
        <f t="shared" si="3"/>
        <v>5</v>
      </c>
      <c r="C22" s="5" t="str">
        <f t="shared" si="4"/>
        <v>21</v>
      </c>
      <c r="D22" s="6" t="s">
        <v>59</v>
      </c>
      <c r="E22" s="6" t="s">
        <v>194</v>
      </c>
      <c r="F22" s="6" t="s">
        <v>211</v>
      </c>
      <c r="G22" s="4">
        <v>7301</v>
      </c>
      <c r="H22" s="4" t="s">
        <v>214</v>
      </c>
      <c r="I22" s="23">
        <f t="shared" si="0"/>
        <v>535</v>
      </c>
      <c r="J22" s="24">
        <v>535</v>
      </c>
      <c r="K22" s="23">
        <f t="shared" si="1"/>
        <v>0</v>
      </c>
      <c r="L22" s="25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0">
        <v>20200521</v>
      </c>
      <c r="W22" s="20">
        <v>4</v>
      </c>
      <c r="X22" s="5" t="s">
        <v>201</v>
      </c>
      <c r="Y22" s="20" t="str">
        <f t="shared" si="5"/>
        <v>하선동</v>
      </c>
      <c r="Z22" s="4" t="s">
        <v>79</v>
      </c>
      <c r="AA22" s="8"/>
    </row>
    <row r="23" spans="1:27" s="9" customFormat="1" ht="19.5" customHeight="1" x14ac:dyDescent="0.3">
      <c r="A23" s="7">
        <v>19</v>
      </c>
      <c r="B23" s="5" t="str">
        <f t="shared" si="3"/>
        <v>5</v>
      </c>
      <c r="C23" s="5" t="str">
        <f t="shared" si="4"/>
        <v>21</v>
      </c>
      <c r="D23" s="6" t="s">
        <v>59</v>
      </c>
      <c r="E23" s="6" t="s">
        <v>194</v>
      </c>
      <c r="F23" s="6" t="s">
        <v>211</v>
      </c>
      <c r="G23" s="4">
        <v>7301</v>
      </c>
      <c r="H23" s="4" t="s">
        <v>214</v>
      </c>
      <c r="I23" s="23">
        <f t="shared" si="0"/>
        <v>1618</v>
      </c>
      <c r="J23" s="24">
        <v>1617</v>
      </c>
      <c r="K23" s="23">
        <f t="shared" si="1"/>
        <v>1</v>
      </c>
      <c r="L23" s="25">
        <f t="shared" si="2"/>
        <v>6.1804697156983925E-4</v>
      </c>
      <c r="M23" s="26">
        <v>1</v>
      </c>
      <c r="N23" s="26"/>
      <c r="O23" s="26"/>
      <c r="P23" s="26"/>
      <c r="Q23" s="26"/>
      <c r="R23" s="26"/>
      <c r="S23" s="26"/>
      <c r="T23" s="26"/>
      <c r="U23" s="26"/>
      <c r="V23" s="20">
        <v>20200521</v>
      </c>
      <c r="W23" s="20">
        <v>4</v>
      </c>
      <c r="X23" s="5" t="s">
        <v>209</v>
      </c>
      <c r="Y23" s="20" t="str">
        <f t="shared" si="5"/>
        <v>이형준</v>
      </c>
      <c r="Z23" s="4" t="s">
        <v>79</v>
      </c>
      <c r="AA23" s="8"/>
    </row>
    <row r="24" spans="1:27" s="9" customFormat="1" ht="19.5" customHeight="1" x14ac:dyDescent="0.3">
      <c r="A24" s="4">
        <v>20</v>
      </c>
      <c r="B24" s="5" t="str">
        <f t="shared" si="3"/>
        <v>5</v>
      </c>
      <c r="C24" s="5" t="str">
        <f t="shared" si="4"/>
        <v>21</v>
      </c>
      <c r="D24" s="6" t="s">
        <v>61</v>
      </c>
      <c r="E24" s="6" t="s">
        <v>194</v>
      </c>
      <c r="F24" s="6" t="s">
        <v>199</v>
      </c>
      <c r="G24" s="4" t="s">
        <v>216</v>
      </c>
      <c r="H24" s="4" t="s">
        <v>214</v>
      </c>
      <c r="I24" s="23">
        <f t="shared" si="0"/>
        <v>4403</v>
      </c>
      <c r="J24" s="24">
        <v>4400</v>
      </c>
      <c r="K24" s="23">
        <f t="shared" si="1"/>
        <v>3</v>
      </c>
      <c r="L24" s="25">
        <f t="shared" si="2"/>
        <v>6.8135362253009312E-4</v>
      </c>
      <c r="M24" s="26">
        <v>3</v>
      </c>
      <c r="N24" s="26"/>
      <c r="O24" s="26"/>
      <c r="P24" s="26"/>
      <c r="Q24" s="26"/>
      <c r="R24" s="26"/>
      <c r="S24" s="26"/>
      <c r="T24" s="26"/>
      <c r="U24" s="26"/>
      <c r="V24" s="20">
        <v>20200515</v>
      </c>
      <c r="W24" s="20"/>
      <c r="X24" s="5"/>
      <c r="Y24" s="20" t="str">
        <f t="shared" si="5"/>
        <v/>
      </c>
      <c r="Z24" s="4" t="s">
        <v>79</v>
      </c>
      <c r="AA24" s="8" t="s">
        <v>200</v>
      </c>
    </row>
    <row r="25" spans="1:27" s="9" customFormat="1" ht="19.149999999999999" customHeight="1" x14ac:dyDescent="0.3">
      <c r="A25" s="4">
        <v>21</v>
      </c>
      <c r="B25" s="5" t="str">
        <f t="shared" si="3"/>
        <v>5</v>
      </c>
      <c r="C25" s="5" t="str">
        <f t="shared" si="4"/>
        <v>21</v>
      </c>
      <c r="D25" s="6" t="s">
        <v>59</v>
      </c>
      <c r="E25" s="6" t="s">
        <v>193</v>
      </c>
      <c r="F25" s="6" t="s">
        <v>198</v>
      </c>
      <c r="G25" s="4" t="s">
        <v>215</v>
      </c>
      <c r="H25" s="4" t="s">
        <v>214</v>
      </c>
      <c r="I25" s="23">
        <f t="shared" si="0"/>
        <v>12655</v>
      </c>
      <c r="J25" s="26">
        <v>12653</v>
      </c>
      <c r="K25" s="23">
        <f t="shared" si="1"/>
        <v>2</v>
      </c>
      <c r="L25" s="25">
        <f t="shared" si="2"/>
        <v>1.5804030027657053E-4</v>
      </c>
      <c r="M25" s="26"/>
      <c r="N25" s="26"/>
      <c r="O25" s="26"/>
      <c r="P25" s="26">
        <v>2</v>
      </c>
      <c r="Q25" s="26"/>
      <c r="R25" s="26"/>
      <c r="S25" s="26"/>
      <c r="T25" s="26"/>
      <c r="U25" s="26"/>
      <c r="V25" s="20">
        <v>20200521</v>
      </c>
      <c r="W25" s="20">
        <v>6</v>
      </c>
      <c r="X25" s="5" t="s">
        <v>209</v>
      </c>
      <c r="Y25" s="20" t="str">
        <f t="shared" si="5"/>
        <v>이형준</v>
      </c>
      <c r="Z25" s="4" t="s">
        <v>79</v>
      </c>
      <c r="AA25" s="8"/>
    </row>
    <row r="26" spans="1:27" s="9" customFormat="1" ht="19.149999999999999" customHeight="1" x14ac:dyDescent="0.3">
      <c r="A26" s="7">
        <v>22</v>
      </c>
      <c r="B26" s="5" t="str">
        <f t="shared" si="3"/>
        <v>5</v>
      </c>
      <c r="C26" s="5" t="str">
        <f t="shared" si="4"/>
        <v>21</v>
      </c>
      <c r="D26" s="6" t="s">
        <v>59</v>
      </c>
      <c r="E26" s="6" t="s">
        <v>194</v>
      </c>
      <c r="F26" s="6" t="s">
        <v>116</v>
      </c>
      <c r="G26" s="4">
        <v>7301</v>
      </c>
      <c r="H26" s="4" t="s">
        <v>214</v>
      </c>
      <c r="I26" s="23">
        <f t="shared" si="0"/>
        <v>1600</v>
      </c>
      <c r="J26" s="26">
        <v>1600</v>
      </c>
      <c r="K26" s="23">
        <f t="shared" si="1"/>
        <v>0</v>
      </c>
      <c r="L26" s="25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0">
        <v>20200521</v>
      </c>
      <c r="W26" s="20">
        <v>13</v>
      </c>
      <c r="X26" s="5" t="s">
        <v>201</v>
      </c>
      <c r="Y26" s="20" t="str">
        <f t="shared" si="5"/>
        <v>하선동</v>
      </c>
      <c r="Z26" s="4" t="s">
        <v>84</v>
      </c>
      <c r="AA26" s="8"/>
    </row>
    <row r="27" spans="1:27" s="9" customFormat="1" ht="19.149999999999999" customHeight="1" x14ac:dyDescent="0.3">
      <c r="A27" s="4">
        <v>23</v>
      </c>
      <c r="B27" s="5" t="str">
        <f t="shared" si="3"/>
        <v>5</v>
      </c>
      <c r="C27" s="5" t="str">
        <f t="shared" si="4"/>
        <v>21</v>
      </c>
      <c r="D27" s="6" t="s">
        <v>61</v>
      </c>
      <c r="E27" s="4" t="s">
        <v>212</v>
      </c>
      <c r="F27" s="6" t="s">
        <v>213</v>
      </c>
      <c r="G27" s="4" t="s">
        <v>151</v>
      </c>
      <c r="H27" s="4" t="s">
        <v>214</v>
      </c>
      <c r="I27" s="23">
        <f t="shared" si="0"/>
        <v>5060</v>
      </c>
      <c r="J27" s="26">
        <v>5060</v>
      </c>
      <c r="K27" s="23">
        <f t="shared" si="1"/>
        <v>0</v>
      </c>
      <c r="L27" s="25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0">
        <v>20200520</v>
      </c>
      <c r="W27" s="20">
        <v>5</v>
      </c>
      <c r="X27" s="5" t="s">
        <v>209</v>
      </c>
      <c r="Y27" s="20" t="str">
        <f t="shared" si="5"/>
        <v>이형준</v>
      </c>
      <c r="Z27" s="4" t="s">
        <v>84</v>
      </c>
      <c r="AA27" s="8"/>
    </row>
    <row r="28" spans="1:27" s="9" customFormat="1" ht="19.149999999999999" customHeight="1" x14ac:dyDescent="0.3">
      <c r="A28" s="4">
        <v>24</v>
      </c>
      <c r="B28" s="5" t="str">
        <f t="shared" si="3"/>
        <v>5</v>
      </c>
      <c r="C28" s="5" t="str">
        <f t="shared" si="4"/>
        <v>21</v>
      </c>
      <c r="D28" s="6" t="s">
        <v>61</v>
      </c>
      <c r="E28" s="4" t="s">
        <v>212</v>
      </c>
      <c r="F28" s="6" t="s">
        <v>213</v>
      </c>
      <c r="G28" s="4" t="s">
        <v>151</v>
      </c>
      <c r="H28" s="4" t="s">
        <v>214</v>
      </c>
      <c r="I28" s="23">
        <f t="shared" si="0"/>
        <v>4001</v>
      </c>
      <c r="J28" s="30">
        <v>4000</v>
      </c>
      <c r="K28" s="23">
        <f t="shared" si="1"/>
        <v>1</v>
      </c>
      <c r="L28" s="25">
        <f t="shared" si="2"/>
        <v>2.4993751562109475E-4</v>
      </c>
      <c r="M28" s="26">
        <v>1</v>
      </c>
      <c r="N28" s="26"/>
      <c r="O28" s="26"/>
      <c r="P28" s="26"/>
      <c r="Q28" s="26"/>
      <c r="R28" s="26"/>
      <c r="S28" s="26"/>
      <c r="T28" s="26"/>
      <c r="U28" s="26"/>
      <c r="V28" s="20">
        <v>20200521</v>
      </c>
      <c r="W28" s="20">
        <v>5</v>
      </c>
      <c r="X28" s="5" t="s">
        <v>201</v>
      </c>
      <c r="Y28" s="20" t="str">
        <f t="shared" si="5"/>
        <v>하선동</v>
      </c>
      <c r="Z28" s="4" t="s">
        <v>84</v>
      </c>
      <c r="AA28" s="8"/>
    </row>
    <row r="29" spans="1:27" s="9" customFormat="1" ht="19.149999999999999" customHeight="1" x14ac:dyDescent="0.3">
      <c r="A29" s="4">
        <v>25</v>
      </c>
      <c r="B29" s="5" t="str">
        <f t="shared" si="3"/>
        <v>5</v>
      </c>
      <c r="C29" s="5" t="str">
        <f t="shared" si="4"/>
        <v>21</v>
      </c>
      <c r="D29" s="6" t="s">
        <v>66</v>
      </c>
      <c r="E29" s="6" t="s">
        <v>194</v>
      </c>
      <c r="F29" s="6" t="s">
        <v>143</v>
      </c>
      <c r="G29" s="4" t="s">
        <v>221</v>
      </c>
      <c r="H29" s="4" t="s">
        <v>48</v>
      </c>
      <c r="I29" s="23">
        <f t="shared" si="0"/>
        <v>1420</v>
      </c>
      <c r="J29" s="26">
        <v>1400</v>
      </c>
      <c r="K29" s="23">
        <f t="shared" si="1"/>
        <v>20</v>
      </c>
      <c r="L29" s="25">
        <f t="shared" si="2"/>
        <v>1.4084507042253521E-2</v>
      </c>
      <c r="M29" s="26"/>
      <c r="N29" s="26"/>
      <c r="O29" s="26"/>
      <c r="P29" s="26">
        <v>20</v>
      </c>
      <c r="Q29" s="26"/>
      <c r="R29" s="26"/>
      <c r="S29" s="26"/>
      <c r="T29" s="26"/>
      <c r="U29" s="26"/>
      <c r="V29" s="20">
        <v>20200521</v>
      </c>
      <c r="W29" s="20">
        <v>7</v>
      </c>
      <c r="X29" s="5" t="s">
        <v>201</v>
      </c>
      <c r="Y29" s="20" t="str">
        <f t="shared" si="5"/>
        <v>하선동</v>
      </c>
      <c r="Z29" s="4" t="s">
        <v>84</v>
      </c>
      <c r="AA29" s="8"/>
    </row>
    <row r="30" spans="1:27" s="9" customFormat="1" ht="19.149999999999999" customHeight="1" x14ac:dyDescent="0.3">
      <c r="A30" s="7">
        <v>26</v>
      </c>
      <c r="B30" s="5" t="str">
        <f t="shared" si="3"/>
        <v>5</v>
      </c>
      <c r="C30" s="5" t="str">
        <f t="shared" si="4"/>
        <v>21</v>
      </c>
      <c r="D30" s="6"/>
      <c r="E30" s="6"/>
      <c r="F30" s="6"/>
      <c r="G30" s="4"/>
      <c r="H30" s="4"/>
      <c r="I30" s="23">
        <f t="shared" si="0"/>
        <v>0</v>
      </c>
      <c r="J30" s="26"/>
      <c r="K30" s="23">
        <f t="shared" ref="K30:K54" si="6">SUM(M30:U30)</f>
        <v>0</v>
      </c>
      <c r="L30" s="25" t="e">
        <f t="shared" si="2"/>
        <v>#DIV/0!</v>
      </c>
      <c r="M30" s="26"/>
      <c r="N30" s="26"/>
      <c r="O30" s="26"/>
      <c r="P30" s="26"/>
      <c r="Q30" s="26"/>
      <c r="R30" s="26"/>
      <c r="S30" s="26"/>
      <c r="T30" s="26"/>
      <c r="U30" s="26"/>
      <c r="V30" s="20"/>
      <c r="W30" s="20"/>
      <c r="X30" s="5"/>
      <c r="Y30" s="20" t="str">
        <f t="shared" si="5"/>
        <v/>
      </c>
      <c r="Z30" s="4"/>
      <c r="AA30" s="8"/>
    </row>
    <row r="31" spans="1:27" s="9" customFormat="1" ht="19.149999999999999" customHeight="1" x14ac:dyDescent="0.3">
      <c r="A31" s="4">
        <v>27</v>
      </c>
      <c r="B31" s="5" t="str">
        <f t="shared" si="3"/>
        <v>5</v>
      </c>
      <c r="C31" s="5" t="str">
        <f t="shared" si="4"/>
        <v>21</v>
      </c>
      <c r="D31" s="6"/>
      <c r="E31" s="4"/>
      <c r="F31" s="6"/>
      <c r="G31" s="4"/>
      <c r="H31" s="4"/>
      <c r="I31" s="23">
        <f t="shared" si="0"/>
        <v>0</v>
      </c>
      <c r="J31" s="24"/>
      <c r="K31" s="23">
        <f t="shared" si="6"/>
        <v>0</v>
      </c>
      <c r="L31" s="25" t="e">
        <f t="shared" si="2"/>
        <v>#DIV/0!</v>
      </c>
      <c r="M31" s="26"/>
      <c r="N31" s="26"/>
      <c r="O31" s="26"/>
      <c r="P31" s="26"/>
      <c r="Q31" s="26"/>
      <c r="R31" s="26"/>
      <c r="S31" s="26"/>
      <c r="T31" s="26"/>
      <c r="U31" s="26"/>
      <c r="V31" s="20"/>
      <c r="W31" s="20"/>
      <c r="X31" s="5"/>
      <c r="Y31" s="20" t="str">
        <f t="shared" si="5"/>
        <v/>
      </c>
      <c r="Z31" s="4"/>
      <c r="AA31" s="29"/>
    </row>
    <row r="32" spans="1:27" s="9" customFormat="1" ht="19.149999999999999" customHeight="1" x14ac:dyDescent="0.3">
      <c r="A32" s="4">
        <v>28</v>
      </c>
      <c r="B32" s="5" t="str">
        <f t="shared" si="3"/>
        <v>5</v>
      </c>
      <c r="C32" s="5" t="str">
        <f t="shared" si="4"/>
        <v>21</v>
      </c>
      <c r="D32" s="6"/>
      <c r="E32" s="6"/>
      <c r="F32" s="6"/>
      <c r="G32" s="4"/>
      <c r="H32" s="4"/>
      <c r="I32" s="23">
        <f t="shared" si="0"/>
        <v>0</v>
      </c>
      <c r="J32" s="24"/>
      <c r="K32" s="23">
        <f t="shared" si="6"/>
        <v>0</v>
      </c>
      <c r="L32" s="25" t="e">
        <f t="shared" si="2"/>
        <v>#DIV/0!</v>
      </c>
      <c r="M32" s="26"/>
      <c r="N32" s="26"/>
      <c r="O32" s="26"/>
      <c r="P32" s="26"/>
      <c r="Q32" s="26"/>
      <c r="R32" s="26"/>
      <c r="S32" s="26"/>
      <c r="T32" s="26"/>
      <c r="U32" s="26"/>
      <c r="V32" s="20"/>
      <c r="W32" s="20"/>
      <c r="X32" s="5"/>
      <c r="Y32" s="20" t="str">
        <f t="shared" si="5"/>
        <v/>
      </c>
      <c r="Z32" s="4"/>
      <c r="AA32" s="8"/>
    </row>
    <row r="33" spans="1:27" s="9" customFormat="1" ht="19.149999999999999" customHeight="1" x14ac:dyDescent="0.3">
      <c r="A33" s="4">
        <v>29</v>
      </c>
      <c r="B33" s="5" t="str">
        <f t="shared" si="3"/>
        <v>5</v>
      </c>
      <c r="C33" s="5" t="str">
        <f t="shared" si="4"/>
        <v>21</v>
      </c>
      <c r="D33" s="6"/>
      <c r="E33" s="6"/>
      <c r="F33" s="6"/>
      <c r="G33" s="4"/>
      <c r="H33" s="4"/>
      <c r="I33" s="23">
        <f t="shared" si="0"/>
        <v>0</v>
      </c>
      <c r="J33" s="24"/>
      <c r="K33" s="23">
        <f t="shared" si="6"/>
        <v>0</v>
      </c>
      <c r="L33" s="25" t="e">
        <f t="shared" si="2"/>
        <v>#DIV/0!</v>
      </c>
      <c r="M33" s="26"/>
      <c r="N33" s="26"/>
      <c r="O33" s="26"/>
      <c r="P33" s="26"/>
      <c r="Q33" s="26"/>
      <c r="R33" s="26"/>
      <c r="S33" s="26"/>
      <c r="T33" s="26"/>
      <c r="U33" s="26"/>
      <c r="V33" s="20"/>
      <c r="W33" s="20"/>
      <c r="X33" s="5"/>
      <c r="Y33" s="20" t="str">
        <f t="shared" si="5"/>
        <v/>
      </c>
      <c r="Z33" s="4"/>
      <c r="AA33" s="8"/>
    </row>
    <row r="34" spans="1:27" s="9" customFormat="1" ht="19.149999999999999" customHeight="1" x14ac:dyDescent="0.3">
      <c r="A34" s="7">
        <v>30</v>
      </c>
      <c r="B34" s="5" t="str">
        <f t="shared" si="3"/>
        <v>5</v>
      </c>
      <c r="C34" s="5" t="str">
        <f t="shared" si="4"/>
        <v>21</v>
      </c>
      <c r="D34" s="6"/>
      <c r="E34" s="6"/>
      <c r="F34" s="6"/>
      <c r="G34" s="4"/>
      <c r="H34" s="4"/>
      <c r="I34" s="23">
        <f t="shared" si="0"/>
        <v>0</v>
      </c>
      <c r="J34" s="24"/>
      <c r="K34" s="23">
        <f t="shared" si="6"/>
        <v>0</v>
      </c>
      <c r="L34" s="25" t="e">
        <f t="shared" si="2"/>
        <v>#DIV/0!</v>
      </c>
      <c r="M34" s="26"/>
      <c r="N34" s="26"/>
      <c r="O34" s="26"/>
      <c r="P34" s="26"/>
      <c r="Q34" s="26"/>
      <c r="R34" s="26"/>
      <c r="S34" s="26"/>
      <c r="T34" s="26"/>
      <c r="U34" s="26"/>
      <c r="V34" s="20"/>
      <c r="W34" s="20"/>
      <c r="X34" s="5"/>
      <c r="Y34" s="20" t="str">
        <f t="shared" si="5"/>
        <v/>
      </c>
      <c r="Z34" s="4"/>
      <c r="AA34" s="8"/>
    </row>
    <row r="35" spans="1:27" s="9" customFormat="1" ht="19.149999999999999" hidden="1" customHeight="1" x14ac:dyDescent="0.3">
      <c r="A35" s="4">
        <v>31</v>
      </c>
      <c r="B35" s="5" t="str">
        <f t="shared" si="3"/>
        <v>5</v>
      </c>
      <c r="C35" s="5" t="str">
        <f t="shared" si="4"/>
        <v>21</v>
      </c>
      <c r="D35" s="6"/>
      <c r="E35" s="6"/>
      <c r="F35" s="6"/>
      <c r="G35" s="4"/>
      <c r="H35" s="4"/>
      <c r="I35" s="23">
        <f t="shared" si="0"/>
        <v>0</v>
      </c>
      <c r="J35" s="24"/>
      <c r="K35" s="23">
        <f t="shared" si="6"/>
        <v>0</v>
      </c>
      <c r="L35" s="25" t="e">
        <f t="shared" si="2"/>
        <v>#DIV/0!</v>
      </c>
      <c r="M35" s="26"/>
      <c r="N35" s="26"/>
      <c r="O35" s="26"/>
      <c r="P35" s="26"/>
      <c r="Q35" s="26"/>
      <c r="R35" s="26"/>
      <c r="S35" s="26"/>
      <c r="T35" s="26"/>
      <c r="U35" s="26"/>
      <c r="V35" s="20"/>
      <c r="W35" s="20"/>
      <c r="X35" s="5"/>
      <c r="Y35" s="20" t="str">
        <f t="shared" si="5"/>
        <v/>
      </c>
      <c r="Z35" s="4"/>
      <c r="AA35" s="8"/>
    </row>
    <row r="36" spans="1:27" s="9" customFormat="1" ht="19.149999999999999" hidden="1" customHeight="1" x14ac:dyDescent="0.3">
      <c r="A36" s="4">
        <v>32</v>
      </c>
      <c r="B36" s="5" t="str">
        <f t="shared" si="3"/>
        <v>5</v>
      </c>
      <c r="C36" s="5" t="str">
        <f t="shared" si="4"/>
        <v>21</v>
      </c>
      <c r="D36" s="6"/>
      <c r="E36" s="10"/>
      <c r="F36" s="4"/>
      <c r="G36" s="4"/>
      <c r="H36" s="4"/>
      <c r="I36" s="23">
        <f t="shared" si="0"/>
        <v>0</v>
      </c>
      <c r="J36" s="24"/>
      <c r="K36" s="23">
        <f t="shared" si="6"/>
        <v>0</v>
      </c>
      <c r="L36" s="25" t="e">
        <f t="shared" si="2"/>
        <v>#DIV/0!</v>
      </c>
      <c r="M36" s="26"/>
      <c r="N36" s="26"/>
      <c r="O36" s="26"/>
      <c r="P36" s="26"/>
      <c r="Q36" s="26"/>
      <c r="R36" s="26"/>
      <c r="S36" s="26"/>
      <c r="T36" s="26"/>
      <c r="U36" s="26"/>
      <c r="V36" s="20"/>
      <c r="W36" s="20"/>
      <c r="X36" s="5"/>
      <c r="Y36" s="20" t="str">
        <f t="shared" si="5"/>
        <v/>
      </c>
      <c r="Z36" s="4"/>
      <c r="AA36" s="8"/>
    </row>
    <row r="37" spans="1:27" s="9" customFormat="1" ht="19.149999999999999" hidden="1" customHeight="1" x14ac:dyDescent="0.3">
      <c r="A37" s="4">
        <v>33</v>
      </c>
      <c r="B37" s="5" t="str">
        <f t="shared" si="3"/>
        <v>5</v>
      </c>
      <c r="C37" s="5" t="str">
        <f t="shared" si="4"/>
        <v>21</v>
      </c>
      <c r="D37" s="6"/>
      <c r="E37" s="6"/>
      <c r="F37" s="4"/>
      <c r="G37" s="4"/>
      <c r="H37" s="4"/>
      <c r="I37" s="23">
        <f t="shared" si="0"/>
        <v>0</v>
      </c>
      <c r="J37" s="24"/>
      <c r="K37" s="23">
        <f t="shared" si="6"/>
        <v>0</v>
      </c>
      <c r="L37" s="25" t="e">
        <f t="shared" si="2"/>
        <v>#DIV/0!</v>
      </c>
      <c r="M37" s="26"/>
      <c r="N37" s="26"/>
      <c r="O37" s="26"/>
      <c r="P37" s="26"/>
      <c r="Q37" s="26"/>
      <c r="R37" s="26"/>
      <c r="S37" s="26"/>
      <c r="T37" s="26"/>
      <c r="U37" s="26"/>
      <c r="V37" s="20"/>
      <c r="W37" s="20"/>
      <c r="X37" s="5"/>
      <c r="Y37" s="20" t="str">
        <f t="shared" si="5"/>
        <v/>
      </c>
      <c r="Z37" s="4"/>
      <c r="AA37" s="8"/>
    </row>
    <row r="38" spans="1:27" s="9" customFormat="1" ht="19.149999999999999" hidden="1" customHeight="1" x14ac:dyDescent="0.3">
      <c r="A38" s="7">
        <v>34</v>
      </c>
      <c r="B38" s="5" t="str">
        <f t="shared" si="3"/>
        <v>5</v>
      </c>
      <c r="C38" s="5" t="str">
        <f t="shared" si="4"/>
        <v>21</v>
      </c>
      <c r="D38" s="6"/>
      <c r="E38" s="6"/>
      <c r="F38" s="6"/>
      <c r="G38" s="4"/>
      <c r="H38" s="4"/>
      <c r="I38" s="23">
        <f t="shared" si="0"/>
        <v>0</v>
      </c>
      <c r="J38" s="24"/>
      <c r="K38" s="23">
        <f t="shared" si="6"/>
        <v>0</v>
      </c>
      <c r="L38" s="25" t="e">
        <f t="shared" si="2"/>
        <v>#DIV/0!</v>
      </c>
      <c r="M38" s="26"/>
      <c r="N38" s="26"/>
      <c r="O38" s="26"/>
      <c r="P38" s="26"/>
      <c r="Q38" s="26"/>
      <c r="R38" s="26"/>
      <c r="S38" s="26"/>
      <c r="T38" s="26"/>
      <c r="U38" s="26"/>
      <c r="V38" s="20"/>
      <c r="W38" s="20"/>
      <c r="X38" s="5"/>
      <c r="Y38" s="20" t="str">
        <f t="shared" si="5"/>
        <v/>
      </c>
      <c r="Z38" s="4"/>
      <c r="AA38" s="8"/>
    </row>
    <row r="39" spans="1:27" s="9" customFormat="1" ht="19.149999999999999" hidden="1" customHeight="1" x14ac:dyDescent="0.3">
      <c r="A39" s="4">
        <v>35</v>
      </c>
      <c r="B39" s="5" t="str">
        <f t="shared" si="3"/>
        <v>5</v>
      </c>
      <c r="C39" s="5" t="str">
        <f t="shared" si="4"/>
        <v>21</v>
      </c>
      <c r="D39" s="6"/>
      <c r="E39" s="4"/>
      <c r="F39" s="4"/>
      <c r="G39" s="4"/>
      <c r="H39" s="4"/>
      <c r="I39" s="23">
        <f t="shared" si="0"/>
        <v>0</v>
      </c>
      <c r="J39" s="24"/>
      <c r="K39" s="23">
        <f t="shared" si="6"/>
        <v>0</v>
      </c>
      <c r="L39" s="25" t="e">
        <f t="shared" si="2"/>
        <v>#DIV/0!</v>
      </c>
      <c r="M39" s="26"/>
      <c r="N39" s="26"/>
      <c r="O39" s="26"/>
      <c r="P39" s="26"/>
      <c r="Q39" s="26"/>
      <c r="R39" s="26"/>
      <c r="S39" s="26"/>
      <c r="T39" s="26"/>
      <c r="U39" s="26"/>
      <c r="V39" s="20"/>
      <c r="W39" s="20"/>
      <c r="X39" s="5"/>
      <c r="Y39" s="20" t="str">
        <f t="shared" si="5"/>
        <v/>
      </c>
      <c r="Z39" s="4"/>
      <c r="AA39" s="8"/>
    </row>
    <row r="40" spans="1:27" s="9" customFormat="1" ht="19.149999999999999" hidden="1" customHeight="1" x14ac:dyDescent="0.3">
      <c r="A40" s="4">
        <v>36</v>
      </c>
      <c r="B40" s="5" t="str">
        <f t="shared" si="3"/>
        <v>5</v>
      </c>
      <c r="C40" s="5" t="str">
        <f t="shared" si="4"/>
        <v>21</v>
      </c>
      <c r="D40" s="6"/>
      <c r="E40" s="4"/>
      <c r="F40" s="4"/>
      <c r="G40" s="4"/>
      <c r="H40" s="4"/>
      <c r="I40" s="23">
        <f t="shared" si="0"/>
        <v>0</v>
      </c>
      <c r="J40" s="24"/>
      <c r="K40" s="23">
        <f t="shared" si="6"/>
        <v>0</v>
      </c>
      <c r="L40" s="25" t="e">
        <f t="shared" si="2"/>
        <v>#DIV/0!</v>
      </c>
      <c r="M40" s="26"/>
      <c r="N40" s="26"/>
      <c r="O40" s="26"/>
      <c r="P40" s="26"/>
      <c r="Q40" s="26"/>
      <c r="R40" s="26"/>
      <c r="S40" s="26"/>
      <c r="T40" s="26"/>
      <c r="U40" s="26"/>
      <c r="V40" s="20"/>
      <c r="W40" s="20"/>
      <c r="X40" s="5"/>
      <c r="Y40" s="20" t="str">
        <f t="shared" si="5"/>
        <v/>
      </c>
      <c r="Z40" s="4"/>
      <c r="AA40" s="8"/>
    </row>
    <row r="41" spans="1:27" s="9" customFormat="1" ht="19.149999999999999" hidden="1" customHeight="1" x14ac:dyDescent="0.3">
      <c r="A41" s="4">
        <v>37</v>
      </c>
      <c r="B41" s="5" t="str">
        <f t="shared" si="3"/>
        <v>5</v>
      </c>
      <c r="C41" s="5" t="str">
        <f t="shared" si="4"/>
        <v>21</v>
      </c>
      <c r="D41" s="6"/>
      <c r="E41" s="6"/>
      <c r="F41" s="6"/>
      <c r="G41" s="4"/>
      <c r="H41" s="4"/>
      <c r="I41" s="23">
        <f t="shared" si="0"/>
        <v>0</v>
      </c>
      <c r="J41" s="24"/>
      <c r="K41" s="23">
        <f t="shared" si="6"/>
        <v>0</v>
      </c>
      <c r="L41" s="25" t="e">
        <f t="shared" si="2"/>
        <v>#DIV/0!</v>
      </c>
      <c r="M41" s="26"/>
      <c r="N41" s="26"/>
      <c r="O41" s="26"/>
      <c r="P41" s="26"/>
      <c r="Q41" s="26"/>
      <c r="R41" s="26"/>
      <c r="S41" s="26"/>
      <c r="T41" s="26"/>
      <c r="U41" s="26"/>
      <c r="V41" s="20"/>
      <c r="W41" s="20"/>
      <c r="X41" s="5"/>
      <c r="Y41" s="20" t="str">
        <f t="shared" si="5"/>
        <v/>
      </c>
      <c r="Z41" s="4"/>
      <c r="AA41" s="8"/>
    </row>
    <row r="42" spans="1:27" s="9" customFormat="1" ht="19.149999999999999" hidden="1" customHeight="1" x14ac:dyDescent="0.3">
      <c r="A42" s="7">
        <v>38</v>
      </c>
      <c r="B42" s="5" t="str">
        <f t="shared" si="3"/>
        <v>5</v>
      </c>
      <c r="C42" s="5" t="str">
        <f t="shared" si="4"/>
        <v>21</v>
      </c>
      <c r="D42" s="6"/>
      <c r="E42" s="6"/>
      <c r="F42" s="6"/>
      <c r="G42" s="4"/>
      <c r="H42" s="4"/>
      <c r="I42" s="23">
        <f t="shared" si="0"/>
        <v>0</v>
      </c>
      <c r="J42" s="24"/>
      <c r="K42" s="23">
        <f t="shared" si="6"/>
        <v>0</v>
      </c>
      <c r="L42" s="25" t="e">
        <f t="shared" si="2"/>
        <v>#DIV/0!</v>
      </c>
      <c r="M42" s="26"/>
      <c r="N42" s="26"/>
      <c r="O42" s="26"/>
      <c r="P42" s="26"/>
      <c r="Q42" s="26"/>
      <c r="R42" s="26"/>
      <c r="S42" s="26"/>
      <c r="T42" s="26"/>
      <c r="U42" s="26"/>
      <c r="V42" s="20"/>
      <c r="W42" s="20"/>
      <c r="X42" s="5"/>
      <c r="Y42" s="20" t="str">
        <f t="shared" si="5"/>
        <v/>
      </c>
      <c r="Z42" s="4"/>
      <c r="AA42" s="8"/>
    </row>
    <row r="43" spans="1:27" s="9" customFormat="1" ht="19.149999999999999" hidden="1" customHeight="1" x14ac:dyDescent="0.3">
      <c r="A43" s="4">
        <v>39</v>
      </c>
      <c r="B43" s="5" t="str">
        <f t="shared" si="3"/>
        <v>5</v>
      </c>
      <c r="C43" s="5" t="str">
        <f t="shared" si="4"/>
        <v>21</v>
      </c>
      <c r="D43" s="6"/>
      <c r="E43" s="6"/>
      <c r="F43" s="6"/>
      <c r="G43" s="4"/>
      <c r="H43" s="4"/>
      <c r="I43" s="23">
        <f t="shared" si="0"/>
        <v>0</v>
      </c>
      <c r="J43" s="24"/>
      <c r="K43" s="23">
        <f t="shared" si="6"/>
        <v>0</v>
      </c>
      <c r="L43" s="25" t="e">
        <f t="shared" si="2"/>
        <v>#DIV/0!</v>
      </c>
      <c r="M43" s="26"/>
      <c r="N43" s="26"/>
      <c r="O43" s="26"/>
      <c r="P43" s="26"/>
      <c r="Q43" s="26"/>
      <c r="R43" s="26"/>
      <c r="S43" s="26"/>
      <c r="T43" s="26"/>
      <c r="U43" s="26"/>
      <c r="V43" s="20"/>
      <c r="W43" s="20"/>
      <c r="X43" s="5"/>
      <c r="Y43" s="20" t="str">
        <f t="shared" si="5"/>
        <v/>
      </c>
      <c r="Z43" s="4"/>
      <c r="AA43" s="8"/>
    </row>
    <row r="44" spans="1:27" s="9" customFormat="1" ht="19.149999999999999" hidden="1" customHeight="1" x14ac:dyDescent="0.3">
      <c r="A44" s="4">
        <v>40</v>
      </c>
      <c r="B44" s="5" t="str">
        <f t="shared" si="3"/>
        <v>5</v>
      </c>
      <c r="C44" s="5" t="str">
        <f t="shared" si="4"/>
        <v>21</v>
      </c>
      <c r="D44" s="6"/>
      <c r="E44" s="4"/>
      <c r="F44" s="6"/>
      <c r="G44" s="4"/>
      <c r="H44" s="4"/>
      <c r="I44" s="23">
        <f t="shared" si="0"/>
        <v>0</v>
      </c>
      <c r="J44" s="24"/>
      <c r="K44" s="23">
        <f t="shared" si="6"/>
        <v>0</v>
      </c>
      <c r="L44" s="25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0"/>
      <c r="W44" s="20"/>
      <c r="X44" s="5"/>
      <c r="Y44" s="20" t="str">
        <f>IF($X44="A","하선동",IF($X44="B","이형준",""))</f>
        <v/>
      </c>
      <c r="Z44" s="4"/>
      <c r="AA44" s="8"/>
    </row>
    <row r="45" spans="1:27" s="9" customFormat="1" ht="19.149999999999999" hidden="1" customHeight="1" x14ac:dyDescent="0.3">
      <c r="A45" s="4">
        <v>41</v>
      </c>
      <c r="B45" s="5" t="str">
        <f t="shared" si="3"/>
        <v>5</v>
      </c>
      <c r="C45" s="5" t="str">
        <f t="shared" si="4"/>
        <v>21</v>
      </c>
      <c r="D45" s="6"/>
      <c r="E45" s="6"/>
      <c r="F45" s="6"/>
      <c r="G45" s="4"/>
      <c r="H45" s="4"/>
      <c r="I45" s="23">
        <f t="shared" si="0"/>
        <v>0</v>
      </c>
      <c r="J45" s="24"/>
      <c r="K45" s="23">
        <f t="shared" si="6"/>
        <v>0</v>
      </c>
      <c r="L45" s="25" t="e">
        <f t="shared" si="2"/>
        <v>#DIV/0!</v>
      </c>
      <c r="M45" s="26"/>
      <c r="N45" s="26"/>
      <c r="O45" s="26"/>
      <c r="P45" s="26"/>
      <c r="Q45" s="26"/>
      <c r="R45" s="26"/>
      <c r="S45" s="26"/>
      <c r="T45" s="28"/>
      <c r="U45" s="26"/>
      <c r="V45" s="20"/>
      <c r="W45" s="20"/>
      <c r="X45" s="5"/>
      <c r="Y45" s="20" t="str">
        <f t="shared" si="5"/>
        <v/>
      </c>
      <c r="Z45" s="4"/>
      <c r="AA45" s="8"/>
    </row>
    <row r="46" spans="1:27" s="9" customFormat="1" ht="19.149999999999999" hidden="1" customHeight="1" x14ac:dyDescent="0.3">
      <c r="A46" s="7">
        <v>42</v>
      </c>
      <c r="B46" s="5" t="str">
        <f t="shared" si="3"/>
        <v>5</v>
      </c>
      <c r="C46" s="5" t="str">
        <f t="shared" si="4"/>
        <v>21</v>
      </c>
      <c r="D46" s="6"/>
      <c r="E46" s="4"/>
      <c r="F46" s="6"/>
      <c r="G46" s="4"/>
      <c r="H46" s="4"/>
      <c r="I46" s="23">
        <f t="shared" si="0"/>
        <v>0</v>
      </c>
      <c r="J46" s="24"/>
      <c r="K46" s="23">
        <f t="shared" si="6"/>
        <v>0</v>
      </c>
      <c r="L46" s="25" t="e">
        <f t="shared" si="2"/>
        <v>#DIV/0!</v>
      </c>
      <c r="M46" s="26"/>
      <c r="N46" s="26"/>
      <c r="O46" s="26"/>
      <c r="P46" s="26"/>
      <c r="Q46" s="26"/>
      <c r="R46" s="26"/>
      <c r="S46" s="26"/>
      <c r="T46" s="28"/>
      <c r="U46" s="26"/>
      <c r="V46" s="20"/>
      <c r="W46" s="20"/>
      <c r="X46" s="5"/>
      <c r="Y46" s="20" t="str">
        <f t="shared" si="5"/>
        <v/>
      </c>
      <c r="Z46" s="4"/>
      <c r="AA46" s="8"/>
    </row>
    <row r="47" spans="1:27" s="9" customFormat="1" ht="19.149999999999999" hidden="1" customHeight="1" x14ac:dyDescent="0.3">
      <c r="A47" s="4">
        <v>43</v>
      </c>
      <c r="B47" s="5" t="str">
        <f t="shared" si="3"/>
        <v>5</v>
      </c>
      <c r="C47" s="5" t="str">
        <f t="shared" si="4"/>
        <v>21</v>
      </c>
      <c r="D47" s="6"/>
      <c r="E47" s="4"/>
      <c r="F47" s="4"/>
      <c r="G47" s="4"/>
      <c r="H47" s="4"/>
      <c r="I47" s="23">
        <f t="shared" si="0"/>
        <v>0</v>
      </c>
      <c r="J47" s="24"/>
      <c r="K47" s="23">
        <f t="shared" si="6"/>
        <v>0</v>
      </c>
      <c r="L47" s="25" t="e">
        <f t="shared" si="2"/>
        <v>#DIV/0!</v>
      </c>
      <c r="M47" s="26"/>
      <c r="N47" s="26"/>
      <c r="O47" s="26"/>
      <c r="P47" s="26"/>
      <c r="Q47" s="26"/>
      <c r="R47" s="26"/>
      <c r="S47" s="26"/>
      <c r="T47" s="28"/>
      <c r="U47" s="26"/>
      <c r="V47" s="20"/>
      <c r="W47" s="20"/>
      <c r="X47" s="5"/>
      <c r="Y47" s="20" t="str">
        <f t="shared" si="5"/>
        <v/>
      </c>
      <c r="Z47" s="4"/>
      <c r="AA47" s="8"/>
    </row>
    <row r="48" spans="1:27" s="9" customFormat="1" ht="19.149999999999999" hidden="1" customHeight="1" x14ac:dyDescent="0.3">
      <c r="A48" s="4">
        <v>44</v>
      </c>
      <c r="B48" s="5" t="str">
        <f t="shared" si="3"/>
        <v>5</v>
      </c>
      <c r="C48" s="5" t="str">
        <f t="shared" si="4"/>
        <v>21</v>
      </c>
      <c r="D48" s="6"/>
      <c r="E48" s="4"/>
      <c r="F48" s="4"/>
      <c r="G48" s="4"/>
      <c r="H48" s="4"/>
      <c r="I48" s="23">
        <f t="shared" si="0"/>
        <v>0</v>
      </c>
      <c r="J48" s="24"/>
      <c r="K48" s="23">
        <f t="shared" si="6"/>
        <v>0</v>
      </c>
      <c r="L48" s="25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0"/>
      <c r="W48" s="20"/>
      <c r="X48" s="5"/>
      <c r="Y48" s="20" t="str">
        <f t="shared" si="5"/>
        <v/>
      </c>
      <c r="Z48" s="4"/>
      <c r="AA48" s="8"/>
    </row>
    <row r="49" spans="1:27" s="9" customFormat="1" ht="19.149999999999999" hidden="1" customHeight="1" x14ac:dyDescent="0.3">
      <c r="A49" s="4">
        <v>45</v>
      </c>
      <c r="B49" s="5" t="str">
        <f t="shared" si="3"/>
        <v>5</v>
      </c>
      <c r="C49" s="5" t="str">
        <f t="shared" si="4"/>
        <v>21</v>
      </c>
      <c r="D49" s="6"/>
      <c r="E49" s="4"/>
      <c r="F49" s="6"/>
      <c r="G49" s="4"/>
      <c r="H49" s="4"/>
      <c r="I49" s="23">
        <f t="shared" si="0"/>
        <v>0</v>
      </c>
      <c r="J49" s="24"/>
      <c r="K49" s="23">
        <f t="shared" si="6"/>
        <v>0</v>
      </c>
      <c r="L49" s="25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0"/>
      <c r="W49" s="20"/>
      <c r="X49" s="5"/>
      <c r="Y49" s="20" t="str">
        <f>IF($X49="A","하선동",IF($X49="B","이형준",""))</f>
        <v/>
      </c>
      <c r="Z49" s="4"/>
      <c r="AA49" s="8"/>
    </row>
    <row r="50" spans="1:27" s="9" customFormat="1" ht="19.149999999999999" hidden="1" customHeight="1" x14ac:dyDescent="0.3">
      <c r="A50" s="4">
        <v>46</v>
      </c>
      <c r="B50" s="5" t="str">
        <f t="shared" si="3"/>
        <v>5</v>
      </c>
      <c r="C50" s="5" t="str">
        <f t="shared" si="4"/>
        <v>21</v>
      </c>
      <c r="D50" s="6"/>
      <c r="E50" s="4"/>
      <c r="F50" s="4"/>
      <c r="G50" s="4"/>
      <c r="H50" s="4"/>
      <c r="I50" s="23">
        <f t="shared" si="0"/>
        <v>0</v>
      </c>
      <c r="J50" s="24"/>
      <c r="K50" s="23">
        <f t="shared" si="6"/>
        <v>0</v>
      </c>
      <c r="L50" s="25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0"/>
      <c r="W50" s="20"/>
      <c r="X50" s="5"/>
      <c r="Y50" s="20" t="str">
        <f t="shared" si="5"/>
        <v/>
      </c>
      <c r="Z50" s="4"/>
      <c r="AA50" s="8"/>
    </row>
    <row r="51" spans="1:27" s="9" customFormat="1" ht="19.149999999999999" hidden="1" customHeight="1" x14ac:dyDescent="0.3">
      <c r="A51" s="4">
        <v>47</v>
      </c>
      <c r="B51" s="5" t="str">
        <f t="shared" si="3"/>
        <v>5</v>
      </c>
      <c r="C51" s="5" t="str">
        <f t="shared" si="4"/>
        <v>21</v>
      </c>
      <c r="D51" s="6"/>
      <c r="E51" s="4"/>
      <c r="F51" s="4"/>
      <c r="G51" s="4"/>
      <c r="H51" s="4"/>
      <c r="I51" s="23">
        <f t="shared" si="0"/>
        <v>0</v>
      </c>
      <c r="J51" s="24"/>
      <c r="K51" s="23">
        <f t="shared" si="6"/>
        <v>0</v>
      </c>
      <c r="L51" s="25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0"/>
      <c r="W51" s="20"/>
      <c r="X51" s="5"/>
      <c r="Y51" s="20" t="str">
        <f t="shared" si="5"/>
        <v/>
      </c>
      <c r="Z51" s="4"/>
      <c r="AA51" s="8"/>
    </row>
    <row r="52" spans="1:27" s="9" customFormat="1" ht="19.149999999999999" hidden="1" customHeight="1" x14ac:dyDescent="0.3">
      <c r="A52" s="4">
        <v>48</v>
      </c>
      <c r="B52" s="5" t="str">
        <f t="shared" si="3"/>
        <v>5</v>
      </c>
      <c r="C52" s="5" t="str">
        <f t="shared" si="4"/>
        <v>21</v>
      </c>
      <c r="D52" s="6"/>
      <c r="E52" s="4"/>
      <c r="F52" s="4"/>
      <c r="G52" s="4"/>
      <c r="H52" s="4"/>
      <c r="I52" s="23">
        <f t="shared" si="0"/>
        <v>0</v>
      </c>
      <c r="J52" s="24"/>
      <c r="K52" s="23">
        <f t="shared" si="6"/>
        <v>0</v>
      </c>
      <c r="L52" s="25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0"/>
      <c r="W52" s="20"/>
      <c r="X52" s="5"/>
      <c r="Y52" s="20" t="str">
        <f t="shared" si="5"/>
        <v/>
      </c>
      <c r="Z52" s="4"/>
      <c r="AA52" s="8"/>
    </row>
    <row r="53" spans="1:27" s="9" customFormat="1" ht="19.149999999999999" hidden="1" customHeight="1" x14ac:dyDescent="0.3">
      <c r="A53" s="4">
        <v>49</v>
      </c>
      <c r="B53" s="5" t="str">
        <f t="shared" si="3"/>
        <v>5</v>
      </c>
      <c r="C53" s="5" t="str">
        <f t="shared" si="4"/>
        <v>21</v>
      </c>
      <c r="D53" s="6"/>
      <c r="E53" s="4"/>
      <c r="F53" s="4"/>
      <c r="G53" s="4"/>
      <c r="H53" s="4"/>
      <c r="I53" s="23">
        <f t="shared" si="0"/>
        <v>0</v>
      </c>
      <c r="J53" s="24"/>
      <c r="K53" s="23">
        <f t="shared" si="6"/>
        <v>0</v>
      </c>
      <c r="L53" s="25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0"/>
      <c r="W53" s="20"/>
      <c r="X53" s="5"/>
      <c r="Y53" s="20" t="str">
        <f t="shared" si="5"/>
        <v/>
      </c>
      <c r="Z53" s="4"/>
      <c r="AA53" s="8"/>
    </row>
    <row r="54" spans="1:27" s="9" customFormat="1" ht="19.149999999999999" hidden="1" customHeight="1" x14ac:dyDescent="0.3">
      <c r="A54" s="4">
        <v>50</v>
      </c>
      <c r="B54" s="5" t="str">
        <f t="shared" si="3"/>
        <v>5</v>
      </c>
      <c r="C54" s="5" t="str">
        <f t="shared" si="4"/>
        <v>21</v>
      </c>
      <c r="D54" s="6"/>
      <c r="E54" s="4"/>
      <c r="F54" s="4"/>
      <c r="G54" s="4"/>
      <c r="H54" s="4"/>
      <c r="I54" s="23">
        <f t="shared" si="0"/>
        <v>0</v>
      </c>
      <c r="J54" s="24"/>
      <c r="K54" s="23">
        <f t="shared" si="6"/>
        <v>0</v>
      </c>
      <c r="L54" s="25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0"/>
      <c r="W54" s="20"/>
      <c r="X54" s="5"/>
      <c r="Y54" s="20" t="str">
        <f t="shared" si="5"/>
        <v/>
      </c>
      <c r="Z54" s="4"/>
      <c r="AA54" s="8"/>
    </row>
    <row r="55" spans="1:27" s="13" customFormat="1" x14ac:dyDescent="0.3">
      <c r="A55" s="46"/>
      <c r="B55" s="47"/>
      <c r="C55" s="47"/>
      <c r="D55" s="47"/>
      <c r="E55" s="47"/>
      <c r="F55" s="47"/>
      <c r="G55" s="47"/>
      <c r="H55" s="47"/>
      <c r="I55" s="48">
        <f>SUM(I7:I54)</f>
        <v>101773</v>
      </c>
      <c r="J55" s="48">
        <f t="shared" ref="J55:K55" si="7">SUM(J7:J54)</f>
        <v>101567</v>
      </c>
      <c r="K55" s="48">
        <f t="shared" si="7"/>
        <v>206</v>
      </c>
      <c r="L55" s="49"/>
      <c r="M55" s="11"/>
      <c r="N55" s="11"/>
      <c r="O55" s="11"/>
      <c r="P55" s="11"/>
      <c r="Q55" s="11"/>
      <c r="R55" s="11"/>
      <c r="S55" s="11"/>
      <c r="T55" s="11"/>
      <c r="U55" s="12"/>
      <c r="V55" s="38"/>
      <c r="W55" s="39"/>
      <c r="X55" s="39"/>
      <c r="Y55" s="39"/>
      <c r="Z55" s="39"/>
      <c r="AA55" s="39"/>
    </row>
    <row r="56" spans="1:27" s="13" customFormat="1" x14ac:dyDescent="0.3">
      <c r="A56" s="46"/>
      <c r="B56" s="47"/>
      <c r="C56" s="47"/>
      <c r="D56" s="47"/>
      <c r="E56" s="47"/>
      <c r="F56" s="47"/>
      <c r="G56" s="47"/>
      <c r="H56" s="47"/>
      <c r="I56" s="48"/>
      <c r="J56" s="48"/>
      <c r="K56" s="48"/>
      <c r="L56" s="49"/>
      <c r="M56" s="36"/>
      <c r="N56" s="36"/>
      <c r="O56" s="36"/>
      <c r="P56" s="36"/>
      <c r="Q56" s="36"/>
      <c r="R56" s="36"/>
      <c r="S56" s="36"/>
      <c r="T56" s="36"/>
      <c r="U56" s="14"/>
      <c r="V56" s="39"/>
      <c r="W56" s="39"/>
      <c r="X56" s="39"/>
      <c r="Y56" s="39"/>
      <c r="Z56" s="39"/>
      <c r="AA56" s="39"/>
    </row>
  </sheetData>
  <dataConsolidate/>
  <mergeCells count="26"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</mergeCells>
  <phoneticPr fontId="3" type="noConversion"/>
  <conditionalFormatting sqref="A7:C54 AA7:AA54 E7:Y54">
    <cfRule type="expression" dxfId="15" priority="5">
      <formula>$L7&gt;0.15</formula>
    </cfRule>
    <cfRule type="expression" dxfId="14" priority="6">
      <formula>AND($L7&gt;0.08,$L7&lt;0.15)</formula>
    </cfRule>
  </conditionalFormatting>
  <conditionalFormatting sqref="D7:D54">
    <cfRule type="expression" dxfId="13" priority="3">
      <formula>$L7&gt;0.15</formula>
    </cfRule>
    <cfRule type="expression" dxfId="12" priority="4">
      <formula>AND($L7&gt;0.08,$L7&lt;0.15)</formula>
    </cfRule>
  </conditionalFormatting>
  <conditionalFormatting sqref="Z7:Z54">
    <cfRule type="expression" dxfId="11" priority="1">
      <formula>$L7&gt;0.15</formula>
    </cfRule>
    <cfRule type="expression" dxfId="10" priority="2">
      <formula>AND($L7&gt;0.08,$L7&lt;0.15)</formula>
    </cfRule>
  </conditionalFormatting>
  <dataValidations count="3">
    <dataValidation type="list" allowBlank="1" showInputMessage="1" showErrorMessage="1" sqref="X7:X54" xr:uid="{BB0C10A8-1A9D-45CE-A7AC-891D59C43954}">
      <formula1>"A, B"</formula1>
    </dataValidation>
    <dataValidation type="whole" allowBlank="1" showInputMessage="1" showErrorMessage="1" errorTitle="입력값이 올바르지 않습니다." error="숫자만 쓰세요!" sqref="J29:J30 J25:J27 M7:U54" xr:uid="{915A878E-3E1A-45BA-A196-2FEF2D08A7A8}">
      <formula1>0</formula1>
      <formula2>20000</formula2>
    </dataValidation>
    <dataValidation allowBlank="1" showInputMessage="1" showErrorMessage="1" prompt="수식 계산_x000a_수치 입력 금지" sqref="K7:K54" xr:uid="{765DFAA2-37B6-4778-BB82-50D5BDAB528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7629AF-CCF6-4D48-86BD-FC1007B031A8}">
          <x14:formula1>
            <xm:f>데이터!$B$4:$B$14</xm:f>
          </x14:formula1>
          <xm:sqref>D7:D54 Z35:Z54</xm:sqref>
        </x14:dataValidation>
        <x14:dataValidation type="list" allowBlank="1" showInputMessage="1" showErrorMessage="1" xr:uid="{D1E5F63E-578E-4402-93AA-ED0BF715D950}">
          <x14:formula1>
            <xm:f>데이터!$C$4:$C$11</xm:f>
          </x14:formula1>
          <xm:sqref>Z7:Z34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702E-F8BB-41F4-BCC0-5D255EDDA5B1}">
  <dimension ref="A1:AA56"/>
  <sheetViews>
    <sheetView tabSelected="1" zoomScale="85" zoomScaleNormal="85" workbookViewId="0">
      <pane ySplit="6" topLeftCell="A7" activePane="bottomLeft" state="frozen"/>
      <selection activeCell="A4" sqref="A4:AA4"/>
      <selection pane="bottomLeft" activeCell="A5" sqref="A5:A6"/>
    </sheetView>
  </sheetViews>
  <sheetFormatPr defaultRowHeight="16.5" x14ac:dyDescent="0.3"/>
  <cols>
    <col min="1" max="1" width="6.75" style="15" customWidth="1"/>
    <col min="2" max="2" width="6.25" style="15" customWidth="1"/>
    <col min="3" max="3" width="6.75" style="15" customWidth="1"/>
    <col min="4" max="4" width="8.125" style="15" customWidth="1"/>
    <col min="5" max="5" width="19" style="15" customWidth="1"/>
    <col min="6" max="6" width="22.75" style="15" customWidth="1"/>
    <col min="7" max="8" width="7.875" style="15" customWidth="1"/>
    <col min="9" max="9" width="6.625" style="15" customWidth="1"/>
    <col min="10" max="10" width="7.5" style="15" bestFit="1" customWidth="1"/>
    <col min="11" max="11" width="6.625" style="15" customWidth="1"/>
    <col min="12" max="12" width="7.875" style="16" customWidth="1"/>
    <col min="13" max="21" width="5.875" style="15" customWidth="1"/>
    <col min="22" max="22" width="9.875" style="15" customWidth="1"/>
    <col min="23" max="24" width="5.375" style="15" customWidth="1"/>
    <col min="25" max="25" width="9" style="15" customWidth="1"/>
    <col min="26" max="26" width="10.25" style="15" customWidth="1"/>
    <col min="27" max="27" width="33.75" style="15" bestFit="1" customWidth="1"/>
    <col min="28" max="16384" width="9" style="15"/>
  </cols>
  <sheetData>
    <row r="1" spans="1:27" s="2" customFormat="1" ht="13.5" customHeight="1" x14ac:dyDescent="0.3">
      <c r="A1" s="50" t="s">
        <v>160</v>
      </c>
      <c r="B1" s="51"/>
      <c r="C1" s="51"/>
      <c r="D1" s="51"/>
      <c r="E1" s="56" t="s">
        <v>9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</row>
    <row r="2" spans="1:27" s="2" customFormat="1" ht="13.5" customHeight="1" x14ac:dyDescent="0.3">
      <c r="A2" s="52"/>
      <c r="B2" s="53"/>
      <c r="C2" s="53"/>
      <c r="D2" s="53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/>
    </row>
    <row r="3" spans="1:27" s="2" customFormat="1" ht="13.5" customHeight="1" x14ac:dyDescent="0.3">
      <c r="A3" s="54"/>
      <c r="B3" s="55"/>
      <c r="C3" s="55"/>
      <c r="D3" s="55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1:27" s="2" customFormat="1" ht="9.9499999999999993" customHeight="1" thickBot="1" x14ac:dyDescent="0.35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1:27" s="3" customFormat="1" ht="17.25" thickTop="1" x14ac:dyDescent="0.3">
      <c r="A5" s="42" t="s">
        <v>0</v>
      </c>
      <c r="B5" s="65" t="str">
        <f>MID($A$1,2,1)</f>
        <v>월</v>
      </c>
      <c r="C5" s="65" t="str">
        <f>RIGHT($A$1,1)</f>
        <v>일</v>
      </c>
      <c r="D5" s="42" t="s">
        <v>10</v>
      </c>
      <c r="E5" s="42" t="s">
        <v>11</v>
      </c>
      <c r="F5" s="42" t="s">
        <v>12</v>
      </c>
      <c r="G5" s="42" t="s">
        <v>13</v>
      </c>
      <c r="H5" s="40" t="s">
        <v>1</v>
      </c>
      <c r="I5" s="42" t="s">
        <v>14</v>
      </c>
      <c r="J5" s="42" t="s">
        <v>15</v>
      </c>
      <c r="K5" s="42" t="s">
        <v>16</v>
      </c>
      <c r="L5" s="43" t="s">
        <v>17</v>
      </c>
      <c r="M5" s="45" t="s">
        <v>18</v>
      </c>
      <c r="N5" s="45"/>
      <c r="O5" s="45"/>
      <c r="P5" s="45"/>
      <c r="Q5" s="45"/>
      <c r="R5" s="45"/>
      <c r="S5" s="45"/>
      <c r="T5" s="45"/>
      <c r="U5" s="45"/>
      <c r="V5" s="45" t="s">
        <v>19</v>
      </c>
      <c r="W5" s="45"/>
      <c r="X5" s="45"/>
      <c r="Y5" s="45" t="s">
        <v>20</v>
      </c>
      <c r="Z5" s="45" t="s">
        <v>21</v>
      </c>
      <c r="AA5" s="68" t="s">
        <v>22</v>
      </c>
    </row>
    <row r="6" spans="1:27" s="3" customFormat="1" ht="17.25" thickBot="1" x14ac:dyDescent="0.35">
      <c r="A6" s="41"/>
      <c r="B6" s="66"/>
      <c r="C6" s="66"/>
      <c r="D6" s="41"/>
      <c r="E6" s="41"/>
      <c r="F6" s="41"/>
      <c r="G6" s="41"/>
      <c r="H6" s="41"/>
      <c r="I6" s="41"/>
      <c r="J6" s="41"/>
      <c r="K6" s="41"/>
      <c r="L6" s="44"/>
      <c r="M6" s="35" t="s">
        <v>2</v>
      </c>
      <c r="N6" s="35" t="s">
        <v>3</v>
      </c>
      <c r="O6" s="35" t="s">
        <v>23</v>
      </c>
      <c r="P6" s="35" t="s">
        <v>4</v>
      </c>
      <c r="Q6" s="35" t="s">
        <v>5</v>
      </c>
      <c r="R6" s="1" t="s">
        <v>8</v>
      </c>
      <c r="S6" s="35" t="s">
        <v>6</v>
      </c>
      <c r="T6" s="1" t="s">
        <v>7</v>
      </c>
      <c r="U6" s="35" t="s">
        <v>24</v>
      </c>
      <c r="V6" s="35" t="s">
        <v>25</v>
      </c>
      <c r="W6" s="35" t="s">
        <v>26</v>
      </c>
      <c r="X6" s="35" t="s">
        <v>27</v>
      </c>
      <c r="Y6" s="67"/>
      <c r="Z6" s="67"/>
      <c r="AA6" s="67"/>
    </row>
    <row r="7" spans="1:27" s="9" customFormat="1" ht="19.5" customHeight="1" thickTop="1" x14ac:dyDescent="0.3">
      <c r="A7" s="4">
        <v>1</v>
      </c>
      <c r="B7" s="5" t="str">
        <f>LEFT($A$1,1)</f>
        <v>5</v>
      </c>
      <c r="C7" s="5" t="str">
        <f>MID($A$1,4,2)</f>
        <v>22</v>
      </c>
      <c r="D7" s="6" t="s">
        <v>70</v>
      </c>
      <c r="E7" s="6" t="s">
        <v>222</v>
      </c>
      <c r="F7" s="6" t="s">
        <v>226</v>
      </c>
      <c r="G7" s="4" t="s">
        <v>238</v>
      </c>
      <c r="H7" s="4" t="s">
        <v>237</v>
      </c>
      <c r="I7" s="23">
        <f t="shared" ref="I7:I54" si="0">J7+K7</f>
        <v>860</v>
      </c>
      <c r="J7" s="24">
        <v>860</v>
      </c>
      <c r="K7" s="23">
        <f t="shared" ref="K7:K29" si="1">SUM(M7:U7)</f>
        <v>0</v>
      </c>
      <c r="L7" s="25">
        <f t="shared" ref="L7:L54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0">
        <v>20200522</v>
      </c>
      <c r="W7" s="20">
        <v>14</v>
      </c>
      <c r="X7" s="5" t="s">
        <v>234</v>
      </c>
      <c r="Y7" s="20" t="str">
        <f>IF($X7="A","하선동",IF($X7="B","이형준",""))</f>
        <v>하선동</v>
      </c>
      <c r="Z7" s="4" t="s">
        <v>32</v>
      </c>
      <c r="AA7" s="8"/>
    </row>
    <row r="8" spans="1:27" s="9" customFormat="1" ht="19.5" customHeight="1" x14ac:dyDescent="0.3">
      <c r="A8" s="7">
        <v>2</v>
      </c>
      <c r="B8" s="5" t="str">
        <f t="shared" ref="B8:B54" si="3">LEFT($A$1,1)</f>
        <v>5</v>
      </c>
      <c r="C8" s="5" t="str">
        <f t="shared" ref="C8:C54" si="4">MID($A$1,4,2)</f>
        <v>22</v>
      </c>
      <c r="D8" s="6" t="s">
        <v>70</v>
      </c>
      <c r="E8" s="6" t="s">
        <v>222</v>
      </c>
      <c r="F8" s="6" t="s">
        <v>227</v>
      </c>
      <c r="G8" s="4" t="s">
        <v>238</v>
      </c>
      <c r="H8" s="4" t="s">
        <v>237</v>
      </c>
      <c r="I8" s="23">
        <f t="shared" si="0"/>
        <v>870</v>
      </c>
      <c r="J8" s="24">
        <v>870</v>
      </c>
      <c r="K8" s="23">
        <f t="shared" si="1"/>
        <v>0</v>
      </c>
      <c r="L8" s="25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0">
        <v>20200522</v>
      </c>
      <c r="W8" s="20">
        <v>14</v>
      </c>
      <c r="X8" s="5" t="s">
        <v>234</v>
      </c>
      <c r="Y8" s="20" t="str">
        <f t="shared" ref="Y8:Y54" si="5">IF($X8="A","하선동",IF($X8="B","이형준",""))</f>
        <v>하선동</v>
      </c>
      <c r="Z8" s="4" t="s">
        <v>32</v>
      </c>
      <c r="AA8" s="8"/>
    </row>
    <row r="9" spans="1:27" s="9" customFormat="1" ht="19.5" customHeight="1" x14ac:dyDescent="0.3">
      <c r="A9" s="4">
        <v>3</v>
      </c>
      <c r="B9" s="5" t="str">
        <f t="shared" si="3"/>
        <v>5</v>
      </c>
      <c r="C9" s="5" t="str">
        <f t="shared" si="4"/>
        <v>22</v>
      </c>
      <c r="D9" s="6" t="s">
        <v>59</v>
      </c>
      <c r="E9" s="6" t="s">
        <v>223</v>
      </c>
      <c r="F9" s="6" t="s">
        <v>228</v>
      </c>
      <c r="G9" s="4" t="s">
        <v>236</v>
      </c>
      <c r="H9" s="4" t="s">
        <v>237</v>
      </c>
      <c r="I9" s="23">
        <f t="shared" si="0"/>
        <v>380</v>
      </c>
      <c r="J9" s="24">
        <v>380</v>
      </c>
      <c r="K9" s="23">
        <f t="shared" si="1"/>
        <v>0</v>
      </c>
      <c r="L9" s="25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0">
        <v>20200521</v>
      </c>
      <c r="W9" s="5">
        <v>7</v>
      </c>
      <c r="X9" s="5" t="s">
        <v>234</v>
      </c>
      <c r="Y9" s="20" t="str">
        <f t="shared" si="5"/>
        <v>하선동</v>
      </c>
      <c r="Z9" s="4" t="s">
        <v>32</v>
      </c>
      <c r="AA9" s="8"/>
    </row>
    <row r="10" spans="1:27" s="9" customFormat="1" ht="19.5" customHeight="1" x14ac:dyDescent="0.3">
      <c r="A10" s="7">
        <v>4</v>
      </c>
      <c r="B10" s="5" t="str">
        <f t="shared" si="3"/>
        <v>5</v>
      </c>
      <c r="C10" s="5" t="str">
        <f t="shared" si="4"/>
        <v>22</v>
      </c>
      <c r="D10" s="6" t="s">
        <v>59</v>
      </c>
      <c r="E10" s="6" t="s">
        <v>223</v>
      </c>
      <c r="F10" s="6" t="s">
        <v>228</v>
      </c>
      <c r="G10" s="4" t="s">
        <v>236</v>
      </c>
      <c r="H10" s="4" t="s">
        <v>237</v>
      </c>
      <c r="I10" s="23">
        <f t="shared" si="0"/>
        <v>1620</v>
      </c>
      <c r="J10" s="24">
        <v>1620</v>
      </c>
      <c r="K10" s="23">
        <f t="shared" si="1"/>
        <v>0</v>
      </c>
      <c r="L10" s="25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0">
        <v>20200521</v>
      </c>
      <c r="W10" s="20">
        <v>7</v>
      </c>
      <c r="X10" s="5" t="s">
        <v>235</v>
      </c>
      <c r="Y10" s="20" t="str">
        <f t="shared" si="5"/>
        <v>이형준</v>
      </c>
      <c r="Z10" s="4" t="s">
        <v>32</v>
      </c>
      <c r="AA10" s="8"/>
    </row>
    <row r="11" spans="1:27" s="9" customFormat="1" ht="19.5" customHeight="1" x14ac:dyDescent="0.3">
      <c r="A11" s="4">
        <v>5</v>
      </c>
      <c r="B11" s="5" t="str">
        <f t="shared" si="3"/>
        <v>5</v>
      </c>
      <c r="C11" s="5" t="str">
        <f t="shared" si="4"/>
        <v>22</v>
      </c>
      <c r="D11" s="6" t="s">
        <v>60</v>
      </c>
      <c r="E11" s="6" t="s">
        <v>224</v>
      </c>
      <c r="F11" s="6" t="s">
        <v>229</v>
      </c>
      <c r="G11" s="4" t="s">
        <v>239</v>
      </c>
      <c r="H11" s="4" t="s">
        <v>240</v>
      </c>
      <c r="I11" s="23">
        <f t="shared" si="0"/>
        <v>256</v>
      </c>
      <c r="J11" s="24">
        <v>250</v>
      </c>
      <c r="K11" s="23">
        <f t="shared" si="1"/>
        <v>6</v>
      </c>
      <c r="L11" s="25">
        <f t="shared" si="2"/>
        <v>2.34375E-2</v>
      </c>
      <c r="M11" s="26"/>
      <c r="N11" s="26"/>
      <c r="O11" s="26"/>
      <c r="P11" s="26">
        <v>3</v>
      </c>
      <c r="Q11" s="26">
        <v>1</v>
      </c>
      <c r="R11" s="26"/>
      <c r="S11" s="26">
        <v>2</v>
      </c>
      <c r="T11" s="26"/>
      <c r="U11" s="26"/>
      <c r="V11" s="20">
        <v>20200522</v>
      </c>
      <c r="W11" s="20">
        <v>1</v>
      </c>
      <c r="X11" s="5" t="s">
        <v>234</v>
      </c>
      <c r="Y11" s="20" t="str">
        <f t="shared" si="5"/>
        <v>하선동</v>
      </c>
      <c r="Z11" s="4" t="s">
        <v>32</v>
      </c>
      <c r="AA11" s="8"/>
    </row>
    <row r="12" spans="1:27" s="9" customFormat="1" ht="19.5" customHeight="1" x14ac:dyDescent="0.3">
      <c r="A12" s="4">
        <v>6</v>
      </c>
      <c r="B12" s="5" t="str">
        <f t="shared" si="3"/>
        <v>5</v>
      </c>
      <c r="C12" s="5" t="str">
        <f t="shared" si="4"/>
        <v>22</v>
      </c>
      <c r="D12" s="6" t="s">
        <v>66</v>
      </c>
      <c r="E12" s="6" t="s">
        <v>223</v>
      </c>
      <c r="F12" s="6" t="s">
        <v>230</v>
      </c>
      <c r="G12" s="4" t="s">
        <v>236</v>
      </c>
      <c r="H12" s="4" t="s">
        <v>237</v>
      </c>
      <c r="I12" s="23">
        <f t="shared" si="0"/>
        <v>50</v>
      </c>
      <c r="J12" s="24">
        <v>50</v>
      </c>
      <c r="K12" s="23">
        <f t="shared" si="1"/>
        <v>0</v>
      </c>
      <c r="L12" s="25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0">
        <v>20200522</v>
      </c>
      <c r="W12" s="20">
        <v>4</v>
      </c>
      <c r="X12" s="5" t="s">
        <v>234</v>
      </c>
      <c r="Y12" s="20" t="str">
        <f t="shared" si="5"/>
        <v>하선동</v>
      </c>
      <c r="Z12" s="4" t="s">
        <v>32</v>
      </c>
      <c r="AA12" s="8" t="s">
        <v>233</v>
      </c>
    </row>
    <row r="13" spans="1:27" s="9" customFormat="1" ht="19.5" customHeight="1" x14ac:dyDescent="0.3">
      <c r="A13" s="7">
        <v>7</v>
      </c>
      <c r="B13" s="5" t="str">
        <f t="shared" si="3"/>
        <v>5</v>
      </c>
      <c r="C13" s="5" t="str">
        <f t="shared" si="4"/>
        <v>22</v>
      </c>
      <c r="D13" s="6" t="s">
        <v>59</v>
      </c>
      <c r="E13" s="6" t="s">
        <v>223</v>
      </c>
      <c r="F13" s="6" t="s">
        <v>231</v>
      </c>
      <c r="G13" s="4" t="s">
        <v>236</v>
      </c>
      <c r="H13" s="4" t="s">
        <v>237</v>
      </c>
      <c r="I13" s="23">
        <f t="shared" si="0"/>
        <v>200</v>
      </c>
      <c r="J13" s="27">
        <v>200</v>
      </c>
      <c r="K13" s="23">
        <f t="shared" si="1"/>
        <v>0</v>
      </c>
      <c r="L13" s="25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0">
        <v>20200520</v>
      </c>
      <c r="W13" s="20">
        <v>4</v>
      </c>
      <c r="X13" s="5" t="s">
        <v>234</v>
      </c>
      <c r="Y13" s="20" t="str">
        <f t="shared" si="5"/>
        <v>하선동</v>
      </c>
      <c r="Z13" s="4" t="s">
        <v>32</v>
      </c>
      <c r="AA13" s="8" t="s">
        <v>233</v>
      </c>
    </row>
    <row r="14" spans="1:27" s="9" customFormat="1" ht="19.5" customHeight="1" x14ac:dyDescent="0.3">
      <c r="A14" s="4">
        <v>10</v>
      </c>
      <c r="B14" s="5" t="str">
        <f t="shared" si="3"/>
        <v>5</v>
      </c>
      <c r="C14" s="5" t="str">
        <f t="shared" si="4"/>
        <v>22</v>
      </c>
      <c r="D14" s="6" t="s">
        <v>60</v>
      </c>
      <c r="E14" s="6" t="s">
        <v>225</v>
      </c>
      <c r="F14" s="6" t="s">
        <v>232</v>
      </c>
      <c r="G14" s="4" t="s">
        <v>241</v>
      </c>
      <c r="H14" s="4" t="s">
        <v>252</v>
      </c>
      <c r="I14" s="23">
        <f t="shared" si="0"/>
        <v>100</v>
      </c>
      <c r="J14" s="24">
        <v>100</v>
      </c>
      <c r="K14" s="23">
        <f t="shared" si="1"/>
        <v>0</v>
      </c>
      <c r="L14" s="25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0">
        <v>20200522</v>
      </c>
      <c r="W14" s="20">
        <v>12</v>
      </c>
      <c r="X14" s="5" t="s">
        <v>234</v>
      </c>
      <c r="Y14" s="20" t="str">
        <f t="shared" si="5"/>
        <v>하선동</v>
      </c>
      <c r="Z14" s="4" t="s">
        <v>32</v>
      </c>
      <c r="AA14" s="8" t="s">
        <v>233</v>
      </c>
    </row>
    <row r="15" spans="1:27" s="9" customFormat="1" ht="19.5" customHeight="1" x14ac:dyDescent="0.3">
      <c r="A15" s="4">
        <v>11</v>
      </c>
      <c r="B15" s="5" t="str">
        <f t="shared" si="3"/>
        <v>5</v>
      </c>
      <c r="C15" s="5" t="str">
        <f t="shared" si="4"/>
        <v>22</v>
      </c>
      <c r="D15" s="6" t="s">
        <v>61</v>
      </c>
      <c r="E15" s="6" t="s">
        <v>242</v>
      </c>
      <c r="F15" s="19" t="s">
        <v>243</v>
      </c>
      <c r="G15" s="4" t="s">
        <v>246</v>
      </c>
      <c r="H15" s="4" t="s">
        <v>237</v>
      </c>
      <c r="I15" s="23">
        <f t="shared" si="0"/>
        <v>2780</v>
      </c>
      <c r="J15" s="24">
        <v>2780</v>
      </c>
      <c r="K15" s="23">
        <f t="shared" si="1"/>
        <v>0</v>
      </c>
      <c r="L15" s="25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0">
        <v>20200521</v>
      </c>
      <c r="W15" s="20">
        <v>9</v>
      </c>
      <c r="X15" s="5" t="s">
        <v>234</v>
      </c>
      <c r="Y15" s="20" t="str">
        <f t="shared" si="5"/>
        <v>하선동</v>
      </c>
      <c r="Z15" s="4" t="s">
        <v>31</v>
      </c>
      <c r="AA15" s="8"/>
    </row>
    <row r="16" spans="1:27" s="9" customFormat="1" ht="19.5" customHeight="1" x14ac:dyDescent="0.3">
      <c r="A16" s="7">
        <v>12</v>
      </c>
      <c r="B16" s="5" t="str">
        <f t="shared" si="3"/>
        <v>5</v>
      </c>
      <c r="C16" s="5" t="str">
        <f t="shared" si="4"/>
        <v>22</v>
      </c>
      <c r="D16" s="6" t="s">
        <v>61</v>
      </c>
      <c r="E16" s="6" t="s">
        <v>242</v>
      </c>
      <c r="F16" s="19" t="s">
        <v>243</v>
      </c>
      <c r="G16" s="4" t="s">
        <v>246</v>
      </c>
      <c r="H16" s="4" t="s">
        <v>237</v>
      </c>
      <c r="I16" s="23">
        <f t="shared" si="0"/>
        <v>2130</v>
      </c>
      <c r="J16" s="24">
        <v>2130</v>
      </c>
      <c r="K16" s="23">
        <f t="shared" si="1"/>
        <v>0</v>
      </c>
      <c r="L16" s="25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0">
        <v>20200522</v>
      </c>
      <c r="W16" s="20">
        <v>9</v>
      </c>
      <c r="X16" s="5" t="s">
        <v>234</v>
      </c>
      <c r="Y16" s="20" t="str">
        <f t="shared" si="5"/>
        <v>하선동</v>
      </c>
      <c r="Z16" s="4" t="s">
        <v>31</v>
      </c>
      <c r="AA16" s="8"/>
    </row>
    <row r="17" spans="1:27" s="9" customFormat="1" ht="19.5" customHeight="1" x14ac:dyDescent="0.3">
      <c r="A17" s="4">
        <v>13</v>
      </c>
      <c r="B17" s="5" t="str">
        <f t="shared" si="3"/>
        <v>5</v>
      </c>
      <c r="C17" s="5" t="str">
        <f t="shared" si="4"/>
        <v>22</v>
      </c>
      <c r="D17" s="6" t="s">
        <v>61</v>
      </c>
      <c r="E17" s="6" t="s">
        <v>245</v>
      </c>
      <c r="F17" s="6" t="s">
        <v>244</v>
      </c>
      <c r="G17" s="4" t="s">
        <v>246</v>
      </c>
      <c r="H17" s="4" t="s">
        <v>237</v>
      </c>
      <c r="I17" s="23">
        <f t="shared" si="0"/>
        <v>2798</v>
      </c>
      <c r="J17" s="24">
        <v>2790</v>
      </c>
      <c r="K17" s="23">
        <f t="shared" si="1"/>
        <v>8</v>
      </c>
      <c r="L17" s="25">
        <f t="shared" si="2"/>
        <v>2.8591851322373124E-3</v>
      </c>
      <c r="M17" s="26"/>
      <c r="N17" s="26"/>
      <c r="O17" s="26"/>
      <c r="P17" s="26"/>
      <c r="Q17" s="26"/>
      <c r="R17" s="26"/>
      <c r="S17" s="26"/>
      <c r="T17" s="26"/>
      <c r="U17" s="26">
        <v>8</v>
      </c>
      <c r="V17" s="20">
        <v>20200521</v>
      </c>
      <c r="W17" s="20">
        <v>9</v>
      </c>
      <c r="X17" s="5" t="s">
        <v>234</v>
      </c>
      <c r="Y17" s="20" t="str">
        <f t="shared" si="5"/>
        <v>하선동</v>
      </c>
      <c r="Z17" s="4" t="s">
        <v>31</v>
      </c>
      <c r="AA17" s="8"/>
    </row>
    <row r="18" spans="1:27" s="9" customFormat="1" ht="19.5" customHeight="1" x14ac:dyDescent="0.3">
      <c r="A18" s="7">
        <v>14</v>
      </c>
      <c r="B18" s="5" t="str">
        <f t="shared" si="3"/>
        <v>5</v>
      </c>
      <c r="C18" s="5" t="str">
        <f t="shared" si="4"/>
        <v>22</v>
      </c>
      <c r="D18" s="6" t="s">
        <v>61</v>
      </c>
      <c r="E18" s="6" t="s">
        <v>245</v>
      </c>
      <c r="F18" s="6" t="s">
        <v>244</v>
      </c>
      <c r="G18" s="4" t="s">
        <v>246</v>
      </c>
      <c r="H18" s="4" t="s">
        <v>237</v>
      </c>
      <c r="I18" s="23">
        <f t="shared" si="0"/>
        <v>2022</v>
      </c>
      <c r="J18" s="24">
        <v>2020</v>
      </c>
      <c r="K18" s="23">
        <f t="shared" si="1"/>
        <v>2</v>
      </c>
      <c r="L18" s="25">
        <f t="shared" si="2"/>
        <v>9.8911968348170125E-4</v>
      </c>
      <c r="M18" s="26"/>
      <c r="N18" s="26"/>
      <c r="O18" s="26"/>
      <c r="P18" s="26"/>
      <c r="Q18" s="26"/>
      <c r="R18" s="26"/>
      <c r="S18" s="26"/>
      <c r="T18" s="26"/>
      <c r="U18" s="26">
        <v>2</v>
      </c>
      <c r="V18" s="20">
        <v>20200522</v>
      </c>
      <c r="W18" s="20">
        <v>9</v>
      </c>
      <c r="X18" s="5" t="s">
        <v>234</v>
      </c>
      <c r="Y18" s="20" t="str">
        <f t="shared" si="5"/>
        <v>하선동</v>
      </c>
      <c r="Z18" s="4" t="s">
        <v>31</v>
      </c>
      <c r="AA18" s="8"/>
    </row>
    <row r="19" spans="1:27" s="9" customFormat="1" ht="19.5" customHeight="1" x14ac:dyDescent="0.3">
      <c r="A19" s="4">
        <v>15</v>
      </c>
      <c r="B19" s="5" t="str">
        <f t="shared" si="3"/>
        <v>5</v>
      </c>
      <c r="C19" s="5" t="str">
        <f t="shared" si="4"/>
        <v>22</v>
      </c>
      <c r="D19" s="6" t="s">
        <v>59</v>
      </c>
      <c r="E19" s="6" t="s">
        <v>247</v>
      </c>
      <c r="F19" s="6" t="s">
        <v>248</v>
      </c>
      <c r="G19" s="4">
        <v>7301</v>
      </c>
      <c r="H19" s="4" t="s">
        <v>237</v>
      </c>
      <c r="I19" s="23">
        <f t="shared" si="0"/>
        <v>2071</v>
      </c>
      <c r="J19" s="24">
        <v>2071</v>
      </c>
      <c r="K19" s="23">
        <f t="shared" si="1"/>
        <v>0</v>
      </c>
      <c r="L19" s="25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0">
        <v>20200522</v>
      </c>
      <c r="W19" s="20">
        <v>8</v>
      </c>
      <c r="X19" s="5" t="s">
        <v>235</v>
      </c>
      <c r="Y19" s="20" t="str">
        <f t="shared" si="5"/>
        <v>이형준</v>
      </c>
      <c r="Z19" s="4" t="s">
        <v>122</v>
      </c>
      <c r="AA19" s="8"/>
    </row>
    <row r="20" spans="1:27" s="9" customFormat="1" ht="19.5" customHeight="1" x14ac:dyDescent="0.3">
      <c r="A20" s="4">
        <v>16</v>
      </c>
      <c r="B20" s="5" t="str">
        <f t="shared" si="3"/>
        <v>5</v>
      </c>
      <c r="C20" s="5" t="str">
        <f t="shared" si="4"/>
        <v>22</v>
      </c>
      <c r="D20" s="6" t="s">
        <v>59</v>
      </c>
      <c r="E20" s="6" t="s">
        <v>224</v>
      </c>
      <c r="F20" s="6" t="s">
        <v>250</v>
      </c>
      <c r="G20" s="4" t="s">
        <v>251</v>
      </c>
      <c r="H20" s="4" t="s">
        <v>252</v>
      </c>
      <c r="I20" s="23">
        <f t="shared" si="0"/>
        <v>1845</v>
      </c>
      <c r="J20" s="24">
        <v>1657</v>
      </c>
      <c r="K20" s="23">
        <f t="shared" si="1"/>
        <v>188</v>
      </c>
      <c r="L20" s="25">
        <f t="shared" si="2"/>
        <v>0.1018970189701897</v>
      </c>
      <c r="M20" s="26">
        <v>181</v>
      </c>
      <c r="N20" s="26"/>
      <c r="O20" s="26"/>
      <c r="P20" s="26"/>
      <c r="Q20" s="26"/>
      <c r="R20" s="26"/>
      <c r="S20" s="26">
        <v>7</v>
      </c>
      <c r="T20" s="26"/>
      <c r="U20" s="26"/>
      <c r="V20" s="20">
        <v>20200522</v>
      </c>
      <c r="W20" s="20">
        <v>2</v>
      </c>
      <c r="X20" s="5" t="s">
        <v>235</v>
      </c>
      <c r="Y20" s="20" t="str">
        <f t="shared" si="5"/>
        <v>이형준</v>
      </c>
      <c r="Z20" s="4" t="s">
        <v>122</v>
      </c>
      <c r="AA20" s="8"/>
    </row>
    <row r="21" spans="1:27" s="9" customFormat="1" ht="19.5" customHeight="1" x14ac:dyDescent="0.3">
      <c r="A21" s="7">
        <v>17</v>
      </c>
      <c r="B21" s="5" t="str">
        <f t="shared" si="3"/>
        <v>5</v>
      </c>
      <c r="C21" s="5" t="str">
        <f t="shared" si="4"/>
        <v>22</v>
      </c>
      <c r="D21" s="6" t="s">
        <v>60</v>
      </c>
      <c r="E21" s="6" t="s">
        <v>224</v>
      </c>
      <c r="F21" s="6" t="s">
        <v>229</v>
      </c>
      <c r="G21" s="4" t="s">
        <v>239</v>
      </c>
      <c r="H21" s="4" t="s">
        <v>240</v>
      </c>
      <c r="I21" s="23">
        <f t="shared" si="0"/>
        <v>1442</v>
      </c>
      <c r="J21" s="24">
        <v>1435</v>
      </c>
      <c r="K21" s="23">
        <f t="shared" si="1"/>
        <v>7</v>
      </c>
      <c r="L21" s="25">
        <f t="shared" si="2"/>
        <v>4.8543689320388345E-3</v>
      </c>
      <c r="M21" s="26"/>
      <c r="N21" s="26"/>
      <c r="O21" s="26"/>
      <c r="P21" s="26"/>
      <c r="Q21" s="26">
        <v>1</v>
      </c>
      <c r="R21" s="26"/>
      <c r="S21" s="26">
        <v>6</v>
      </c>
      <c r="T21" s="26"/>
      <c r="U21" s="26"/>
      <c r="V21" s="20">
        <v>20200522</v>
      </c>
      <c r="W21" s="20">
        <v>1</v>
      </c>
      <c r="X21" s="5" t="s">
        <v>235</v>
      </c>
      <c r="Y21" s="20" t="str">
        <f t="shared" si="5"/>
        <v>이형준</v>
      </c>
      <c r="Z21" s="4" t="s">
        <v>122</v>
      </c>
      <c r="AA21" s="8"/>
    </row>
    <row r="22" spans="1:27" s="9" customFormat="1" ht="19.5" customHeight="1" x14ac:dyDescent="0.3">
      <c r="A22" s="4">
        <v>18</v>
      </c>
      <c r="B22" s="5" t="str">
        <f t="shared" si="3"/>
        <v>5</v>
      </c>
      <c r="C22" s="5" t="str">
        <f t="shared" si="4"/>
        <v>22</v>
      </c>
      <c r="D22" s="6" t="s">
        <v>59</v>
      </c>
      <c r="E22" s="6" t="s">
        <v>223</v>
      </c>
      <c r="F22" s="6" t="s">
        <v>249</v>
      </c>
      <c r="G22" s="4">
        <v>7301</v>
      </c>
      <c r="H22" s="4" t="s">
        <v>237</v>
      </c>
      <c r="I22" s="23">
        <f t="shared" si="0"/>
        <v>1214</v>
      </c>
      <c r="J22" s="24">
        <v>1213</v>
      </c>
      <c r="K22" s="23">
        <f t="shared" si="1"/>
        <v>1</v>
      </c>
      <c r="L22" s="25">
        <f t="shared" si="2"/>
        <v>8.2372322899505767E-4</v>
      </c>
      <c r="M22" s="26">
        <v>1</v>
      </c>
      <c r="N22" s="26"/>
      <c r="O22" s="26"/>
      <c r="P22" s="26"/>
      <c r="Q22" s="26"/>
      <c r="R22" s="26"/>
      <c r="S22" s="26"/>
      <c r="T22" s="26"/>
      <c r="U22" s="26"/>
      <c r="V22" s="20">
        <v>20200522</v>
      </c>
      <c r="W22" s="20">
        <v>13</v>
      </c>
      <c r="X22" s="5" t="s">
        <v>235</v>
      </c>
      <c r="Y22" s="20" t="str">
        <f t="shared" si="5"/>
        <v>이형준</v>
      </c>
      <c r="Z22" s="4" t="s">
        <v>122</v>
      </c>
      <c r="AA22" s="8"/>
    </row>
    <row r="23" spans="1:27" s="9" customFormat="1" ht="19.5" customHeight="1" x14ac:dyDescent="0.3">
      <c r="A23" s="7">
        <v>19</v>
      </c>
      <c r="B23" s="5" t="str">
        <f t="shared" si="3"/>
        <v>5</v>
      </c>
      <c r="C23" s="5" t="str">
        <f t="shared" si="4"/>
        <v>22</v>
      </c>
      <c r="D23" s="6" t="s">
        <v>60</v>
      </c>
      <c r="E23" s="6" t="s">
        <v>255</v>
      </c>
      <c r="F23" s="19" t="s">
        <v>258</v>
      </c>
      <c r="G23" s="4" t="s">
        <v>49</v>
      </c>
      <c r="H23" s="4" t="s">
        <v>50</v>
      </c>
      <c r="I23" s="23">
        <f t="shared" si="0"/>
        <v>4064</v>
      </c>
      <c r="J23" s="24">
        <v>4024</v>
      </c>
      <c r="K23" s="23">
        <f t="shared" si="1"/>
        <v>40</v>
      </c>
      <c r="L23" s="25">
        <f t="shared" si="2"/>
        <v>9.8425196850393699E-3</v>
      </c>
      <c r="M23" s="26"/>
      <c r="N23" s="26"/>
      <c r="O23" s="26"/>
      <c r="P23" s="26">
        <v>17</v>
      </c>
      <c r="Q23" s="26">
        <v>14</v>
      </c>
      <c r="R23" s="26"/>
      <c r="S23" s="26">
        <v>9</v>
      </c>
      <c r="T23" s="26"/>
      <c r="U23" s="26"/>
      <c r="V23" s="20">
        <v>20200522</v>
      </c>
      <c r="W23" s="20">
        <v>1</v>
      </c>
      <c r="X23" s="5" t="s">
        <v>253</v>
      </c>
      <c r="Y23" s="20" t="str">
        <f t="shared" si="5"/>
        <v>이형준</v>
      </c>
      <c r="Z23" s="4" t="s">
        <v>79</v>
      </c>
      <c r="AA23" s="8"/>
    </row>
    <row r="24" spans="1:27" s="9" customFormat="1" ht="19.5" customHeight="1" x14ac:dyDescent="0.3">
      <c r="A24" s="4">
        <v>20</v>
      </c>
      <c r="B24" s="5" t="str">
        <f t="shared" si="3"/>
        <v>5</v>
      </c>
      <c r="C24" s="5" t="str">
        <f t="shared" si="4"/>
        <v>22</v>
      </c>
      <c r="D24" s="6" t="s">
        <v>59</v>
      </c>
      <c r="E24" s="6" t="s">
        <v>256</v>
      </c>
      <c r="F24" s="6" t="s">
        <v>259</v>
      </c>
      <c r="G24" s="4">
        <v>7301</v>
      </c>
      <c r="H24" s="4" t="s">
        <v>48</v>
      </c>
      <c r="I24" s="23">
        <f t="shared" si="0"/>
        <v>1600</v>
      </c>
      <c r="J24" s="24">
        <v>1600</v>
      </c>
      <c r="K24" s="23">
        <f t="shared" si="1"/>
        <v>0</v>
      </c>
      <c r="L24" s="25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0">
        <v>20200522</v>
      </c>
      <c r="W24" s="20">
        <v>13</v>
      </c>
      <c r="X24" s="5" t="s">
        <v>253</v>
      </c>
      <c r="Y24" s="20" t="str">
        <f t="shared" si="5"/>
        <v>이형준</v>
      </c>
      <c r="Z24" s="4" t="s">
        <v>79</v>
      </c>
      <c r="AA24" s="8"/>
    </row>
    <row r="25" spans="1:27" s="9" customFormat="1" ht="19.149999999999999" customHeight="1" x14ac:dyDescent="0.3">
      <c r="A25" s="4">
        <v>21</v>
      </c>
      <c r="B25" s="5" t="str">
        <f t="shared" si="3"/>
        <v>5</v>
      </c>
      <c r="C25" s="5" t="str">
        <f t="shared" si="4"/>
        <v>22</v>
      </c>
      <c r="D25" s="6"/>
      <c r="E25" s="6" t="s">
        <v>256</v>
      </c>
      <c r="F25" s="6" t="s">
        <v>260</v>
      </c>
      <c r="G25" s="4" t="s">
        <v>264</v>
      </c>
      <c r="H25" s="4" t="s">
        <v>48</v>
      </c>
      <c r="I25" s="23">
        <f t="shared" si="0"/>
        <v>1850</v>
      </c>
      <c r="J25" s="26">
        <v>1850</v>
      </c>
      <c r="K25" s="23">
        <f t="shared" si="1"/>
        <v>0</v>
      </c>
      <c r="L25" s="25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0">
        <v>20200522</v>
      </c>
      <c r="W25" s="20">
        <v>15</v>
      </c>
      <c r="X25" s="5" t="s">
        <v>254</v>
      </c>
      <c r="Y25" s="20" t="str">
        <f t="shared" si="5"/>
        <v>하선동</v>
      </c>
      <c r="Z25" s="4" t="s">
        <v>79</v>
      </c>
      <c r="AA25" s="8"/>
    </row>
    <row r="26" spans="1:27" s="9" customFormat="1" ht="19.149999999999999" customHeight="1" x14ac:dyDescent="0.3">
      <c r="A26" s="7">
        <v>22</v>
      </c>
      <c r="B26" s="5" t="str">
        <f t="shared" si="3"/>
        <v>5</v>
      </c>
      <c r="C26" s="5" t="str">
        <f t="shared" si="4"/>
        <v>22</v>
      </c>
      <c r="D26" s="6"/>
      <c r="E26" s="6" t="s">
        <v>256</v>
      </c>
      <c r="F26" s="6" t="s">
        <v>260</v>
      </c>
      <c r="G26" s="4" t="s">
        <v>264</v>
      </c>
      <c r="H26" s="4" t="s">
        <v>48</v>
      </c>
      <c r="I26" s="23">
        <f t="shared" si="0"/>
        <v>680</v>
      </c>
      <c r="J26" s="26">
        <v>680</v>
      </c>
      <c r="K26" s="23">
        <f t="shared" si="1"/>
        <v>0</v>
      </c>
      <c r="L26" s="25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0">
        <v>20200522</v>
      </c>
      <c r="W26" s="20">
        <v>15</v>
      </c>
      <c r="X26" s="5" t="s">
        <v>253</v>
      </c>
      <c r="Y26" s="20" t="str">
        <f t="shared" si="5"/>
        <v>이형준</v>
      </c>
      <c r="Z26" s="4" t="s">
        <v>79</v>
      </c>
      <c r="AA26" s="8"/>
    </row>
    <row r="27" spans="1:27" s="9" customFormat="1" ht="19.149999999999999" customHeight="1" x14ac:dyDescent="0.3">
      <c r="A27" s="4">
        <v>23</v>
      </c>
      <c r="B27" s="5" t="str">
        <f t="shared" si="3"/>
        <v>5</v>
      </c>
      <c r="C27" s="5" t="str">
        <f t="shared" si="4"/>
        <v>22</v>
      </c>
      <c r="D27" s="6" t="s">
        <v>59</v>
      </c>
      <c r="E27" s="4" t="s">
        <v>257</v>
      </c>
      <c r="F27" s="6" t="s">
        <v>261</v>
      </c>
      <c r="G27" s="4" t="s">
        <v>265</v>
      </c>
      <c r="H27" s="4" t="s">
        <v>92</v>
      </c>
      <c r="I27" s="23">
        <f t="shared" si="0"/>
        <v>1486</v>
      </c>
      <c r="J27" s="26">
        <v>1360</v>
      </c>
      <c r="K27" s="23">
        <f t="shared" si="1"/>
        <v>126</v>
      </c>
      <c r="L27" s="25">
        <f t="shared" si="2"/>
        <v>8.47913862718708E-2</v>
      </c>
      <c r="M27" s="26">
        <v>101</v>
      </c>
      <c r="N27" s="26"/>
      <c r="O27" s="26"/>
      <c r="P27" s="26">
        <v>6</v>
      </c>
      <c r="Q27" s="26">
        <v>3</v>
      </c>
      <c r="R27" s="26"/>
      <c r="S27" s="26">
        <v>16</v>
      </c>
      <c r="T27" s="26"/>
      <c r="U27" s="26"/>
      <c r="V27" s="20">
        <v>20200522</v>
      </c>
      <c r="W27" s="20">
        <v>2</v>
      </c>
      <c r="X27" s="5" t="s">
        <v>253</v>
      </c>
      <c r="Y27" s="20" t="str">
        <f t="shared" si="5"/>
        <v>이형준</v>
      </c>
      <c r="Z27" s="4" t="s">
        <v>79</v>
      </c>
      <c r="AA27" s="8"/>
    </row>
    <row r="28" spans="1:27" s="9" customFormat="1" ht="19.149999999999999" customHeight="1" x14ac:dyDescent="0.3">
      <c r="A28" s="4">
        <v>24</v>
      </c>
      <c r="B28" s="5" t="str">
        <f t="shared" si="3"/>
        <v>5</v>
      </c>
      <c r="C28" s="5" t="str">
        <f t="shared" si="4"/>
        <v>22</v>
      </c>
      <c r="D28" s="6"/>
      <c r="E28" s="6" t="s">
        <v>256</v>
      </c>
      <c r="F28" s="6" t="s">
        <v>262</v>
      </c>
      <c r="G28" s="4" t="s">
        <v>157</v>
      </c>
      <c r="H28" s="4" t="s">
        <v>48</v>
      </c>
      <c r="I28" s="23">
        <f t="shared" si="0"/>
        <v>1402</v>
      </c>
      <c r="J28" s="30">
        <v>1400</v>
      </c>
      <c r="K28" s="23">
        <f t="shared" si="1"/>
        <v>2</v>
      </c>
      <c r="L28" s="25">
        <f t="shared" si="2"/>
        <v>1.4265335235378032E-3</v>
      </c>
      <c r="M28" s="26">
        <v>1</v>
      </c>
      <c r="N28" s="26"/>
      <c r="O28" s="26"/>
      <c r="P28" s="26">
        <v>1</v>
      </c>
      <c r="Q28" s="26"/>
      <c r="R28" s="26"/>
      <c r="S28" s="26"/>
      <c r="T28" s="26"/>
      <c r="U28" s="26"/>
      <c r="V28" s="20">
        <v>20200522</v>
      </c>
      <c r="W28" s="20">
        <v>8</v>
      </c>
      <c r="X28" s="5" t="s">
        <v>254</v>
      </c>
      <c r="Y28" s="20" t="str">
        <f t="shared" si="5"/>
        <v>하선동</v>
      </c>
      <c r="Z28" s="4" t="s">
        <v>82</v>
      </c>
      <c r="AA28" s="8"/>
    </row>
    <row r="29" spans="1:27" s="9" customFormat="1" ht="19.149999999999999" customHeight="1" x14ac:dyDescent="0.3">
      <c r="A29" s="4">
        <v>25</v>
      </c>
      <c r="B29" s="5" t="str">
        <f t="shared" si="3"/>
        <v>5</v>
      </c>
      <c r="C29" s="5" t="str">
        <f t="shared" si="4"/>
        <v>22</v>
      </c>
      <c r="D29" s="6" t="s">
        <v>59</v>
      </c>
      <c r="E29" s="4" t="s">
        <v>257</v>
      </c>
      <c r="F29" s="6" t="s">
        <v>261</v>
      </c>
      <c r="G29" s="4" t="s">
        <v>265</v>
      </c>
      <c r="H29" s="4" t="s">
        <v>92</v>
      </c>
      <c r="I29" s="23">
        <f t="shared" si="0"/>
        <v>1431</v>
      </c>
      <c r="J29" s="26">
        <v>1370</v>
      </c>
      <c r="K29" s="23">
        <f t="shared" si="1"/>
        <v>61</v>
      </c>
      <c r="L29" s="25">
        <f t="shared" si="2"/>
        <v>4.2627533193570932E-2</v>
      </c>
      <c r="M29" s="26">
        <v>36</v>
      </c>
      <c r="N29" s="26"/>
      <c r="O29" s="26"/>
      <c r="P29" s="26"/>
      <c r="Q29" s="26"/>
      <c r="R29" s="26"/>
      <c r="S29" s="26">
        <v>25</v>
      </c>
      <c r="T29" s="26"/>
      <c r="U29" s="26"/>
      <c r="V29" s="20">
        <v>20200522</v>
      </c>
      <c r="W29" s="20">
        <v>2</v>
      </c>
      <c r="X29" s="5" t="s">
        <v>254</v>
      </c>
      <c r="Y29" s="20" t="str">
        <f t="shared" si="5"/>
        <v>하선동</v>
      </c>
      <c r="Z29" s="4" t="s">
        <v>82</v>
      </c>
      <c r="AA29" s="8"/>
    </row>
    <row r="30" spans="1:27" s="9" customFormat="1" ht="19.149999999999999" customHeight="1" x14ac:dyDescent="0.3">
      <c r="A30" s="7">
        <v>26</v>
      </c>
      <c r="B30" s="5" t="str">
        <f t="shared" si="3"/>
        <v>5</v>
      </c>
      <c r="C30" s="5" t="str">
        <f t="shared" si="4"/>
        <v>22</v>
      </c>
      <c r="D30" s="6" t="s">
        <v>59</v>
      </c>
      <c r="E30" s="6" t="s">
        <v>256</v>
      </c>
      <c r="F30" s="6" t="s">
        <v>259</v>
      </c>
      <c r="G30" s="4">
        <v>7301</v>
      </c>
      <c r="H30" s="4" t="s">
        <v>48</v>
      </c>
      <c r="I30" s="23">
        <f t="shared" si="0"/>
        <v>2270</v>
      </c>
      <c r="J30" s="26">
        <v>2270</v>
      </c>
      <c r="K30" s="23">
        <f t="shared" ref="K30:K54" si="6">SUM(M30:U30)</f>
        <v>0</v>
      </c>
      <c r="L30" s="25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0">
        <v>20200522</v>
      </c>
      <c r="W30" s="20">
        <v>13</v>
      </c>
      <c r="X30" s="5" t="s">
        <v>254</v>
      </c>
      <c r="Y30" s="20" t="str">
        <f t="shared" si="5"/>
        <v>하선동</v>
      </c>
      <c r="Z30" s="4" t="s">
        <v>84</v>
      </c>
      <c r="AA30" s="8"/>
    </row>
    <row r="31" spans="1:27" s="9" customFormat="1" ht="19.149999999999999" customHeight="1" x14ac:dyDescent="0.3">
      <c r="A31" s="4">
        <v>27</v>
      </c>
      <c r="B31" s="5" t="str">
        <f t="shared" si="3"/>
        <v>5</v>
      </c>
      <c r="C31" s="5" t="str">
        <f t="shared" si="4"/>
        <v>22</v>
      </c>
      <c r="D31" s="6" t="s">
        <v>59</v>
      </c>
      <c r="E31" s="6" t="s">
        <v>256</v>
      </c>
      <c r="F31" s="6" t="s">
        <v>143</v>
      </c>
      <c r="G31" s="4" t="s">
        <v>183</v>
      </c>
      <c r="H31" s="4" t="s">
        <v>48</v>
      </c>
      <c r="I31" s="23">
        <f t="shared" si="0"/>
        <v>620</v>
      </c>
      <c r="J31" s="24">
        <v>620</v>
      </c>
      <c r="K31" s="23">
        <f t="shared" si="6"/>
        <v>0</v>
      </c>
      <c r="L31" s="25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0">
        <v>20200521</v>
      </c>
      <c r="W31" s="20">
        <v>7</v>
      </c>
      <c r="X31" s="5" t="s">
        <v>253</v>
      </c>
      <c r="Y31" s="20" t="str">
        <f t="shared" si="5"/>
        <v>이형준</v>
      </c>
      <c r="Z31" s="4" t="s">
        <v>84</v>
      </c>
      <c r="AA31" s="29"/>
    </row>
    <row r="32" spans="1:27" s="9" customFormat="1" ht="19.149999999999999" customHeight="1" x14ac:dyDescent="0.3">
      <c r="A32" s="4">
        <v>28</v>
      </c>
      <c r="B32" s="5" t="str">
        <f t="shared" si="3"/>
        <v>5</v>
      </c>
      <c r="C32" s="5" t="str">
        <f t="shared" si="4"/>
        <v>22</v>
      </c>
      <c r="D32" s="6" t="s">
        <v>59</v>
      </c>
      <c r="E32" s="6" t="s">
        <v>256</v>
      </c>
      <c r="F32" s="6" t="s">
        <v>143</v>
      </c>
      <c r="G32" s="4" t="s">
        <v>183</v>
      </c>
      <c r="H32" s="4" t="s">
        <v>48</v>
      </c>
      <c r="I32" s="23">
        <f t="shared" si="0"/>
        <v>1404</v>
      </c>
      <c r="J32" s="24">
        <v>1400</v>
      </c>
      <c r="K32" s="23">
        <f t="shared" si="6"/>
        <v>4</v>
      </c>
      <c r="L32" s="25">
        <f t="shared" si="2"/>
        <v>2.8490028490028491E-3</v>
      </c>
      <c r="M32" s="26"/>
      <c r="N32" s="26"/>
      <c r="O32" s="26"/>
      <c r="P32" s="26">
        <v>4</v>
      </c>
      <c r="Q32" s="26"/>
      <c r="R32" s="26"/>
      <c r="S32" s="26"/>
      <c r="T32" s="26"/>
      <c r="U32" s="26"/>
      <c r="V32" s="20">
        <v>20200522</v>
      </c>
      <c r="W32" s="20">
        <v>7</v>
      </c>
      <c r="X32" s="5" t="s">
        <v>254</v>
      </c>
      <c r="Y32" s="20" t="str">
        <f t="shared" si="5"/>
        <v>하선동</v>
      </c>
      <c r="Z32" s="4" t="s">
        <v>84</v>
      </c>
      <c r="AA32" s="8"/>
    </row>
    <row r="33" spans="1:27" s="9" customFormat="1" ht="19.149999999999999" customHeight="1" x14ac:dyDescent="0.3">
      <c r="A33" s="4">
        <v>29</v>
      </c>
      <c r="B33" s="5" t="str">
        <f t="shared" si="3"/>
        <v>5</v>
      </c>
      <c r="C33" s="5" t="str">
        <f t="shared" si="4"/>
        <v>22</v>
      </c>
      <c r="D33" s="6" t="s">
        <v>59</v>
      </c>
      <c r="E33" s="6" t="s">
        <v>263</v>
      </c>
      <c r="F33" s="6" t="s">
        <v>266</v>
      </c>
      <c r="G33" s="4" t="s">
        <v>267</v>
      </c>
      <c r="H33" s="4" t="s">
        <v>48</v>
      </c>
      <c r="I33" s="23">
        <f t="shared" si="0"/>
        <v>1050</v>
      </c>
      <c r="J33" s="24">
        <v>1050</v>
      </c>
      <c r="K33" s="23">
        <f t="shared" si="6"/>
        <v>0</v>
      </c>
      <c r="L33" s="25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0">
        <v>20200522</v>
      </c>
      <c r="W33" s="20">
        <v>3</v>
      </c>
      <c r="X33" s="5" t="s">
        <v>254</v>
      </c>
      <c r="Y33" s="20" t="str">
        <f t="shared" si="5"/>
        <v>하선동</v>
      </c>
      <c r="Z33" s="4" t="s">
        <v>84</v>
      </c>
      <c r="AA33" s="8"/>
    </row>
    <row r="34" spans="1:27" s="9" customFormat="1" ht="19.149999999999999" customHeight="1" x14ac:dyDescent="0.3">
      <c r="A34" s="7">
        <v>30</v>
      </c>
      <c r="B34" s="5" t="str">
        <f t="shared" si="3"/>
        <v>5</v>
      </c>
      <c r="C34" s="5" t="str">
        <f t="shared" si="4"/>
        <v>22</v>
      </c>
      <c r="D34" s="6" t="s">
        <v>59</v>
      </c>
      <c r="E34" s="6" t="s">
        <v>263</v>
      </c>
      <c r="F34" s="6" t="s">
        <v>266</v>
      </c>
      <c r="G34" s="4" t="s">
        <v>267</v>
      </c>
      <c r="H34" s="4" t="s">
        <v>48</v>
      </c>
      <c r="I34" s="23">
        <f t="shared" si="0"/>
        <v>1302</v>
      </c>
      <c r="J34" s="24">
        <v>1300</v>
      </c>
      <c r="K34" s="23">
        <f t="shared" si="6"/>
        <v>2</v>
      </c>
      <c r="L34" s="25">
        <f t="shared" si="2"/>
        <v>1.5360983102918587E-3</v>
      </c>
      <c r="M34" s="26"/>
      <c r="N34" s="26"/>
      <c r="O34" s="26"/>
      <c r="P34" s="26"/>
      <c r="Q34" s="26">
        <v>2</v>
      </c>
      <c r="R34" s="26"/>
      <c r="S34" s="26"/>
      <c r="T34" s="26"/>
      <c r="U34" s="26"/>
      <c r="V34" s="20">
        <v>20200521</v>
      </c>
      <c r="W34" s="20">
        <v>3</v>
      </c>
      <c r="X34" s="5" t="s">
        <v>253</v>
      </c>
      <c r="Y34" s="20" t="str">
        <f t="shared" si="5"/>
        <v>이형준</v>
      </c>
      <c r="Z34" s="4" t="s">
        <v>84</v>
      </c>
      <c r="AA34" s="8"/>
    </row>
    <row r="35" spans="1:27" s="9" customFormat="1" ht="19.149999999999999" customHeight="1" x14ac:dyDescent="0.3">
      <c r="A35" s="4">
        <v>31</v>
      </c>
      <c r="B35" s="5" t="str">
        <f t="shared" si="3"/>
        <v>5</v>
      </c>
      <c r="C35" s="5" t="str">
        <f t="shared" si="4"/>
        <v>22</v>
      </c>
      <c r="D35" s="6" t="s">
        <v>59</v>
      </c>
      <c r="E35" s="6" t="s">
        <v>256</v>
      </c>
      <c r="F35" s="6" t="s">
        <v>143</v>
      </c>
      <c r="G35" s="4" t="s">
        <v>183</v>
      </c>
      <c r="H35" s="4" t="s">
        <v>48</v>
      </c>
      <c r="I35" s="23">
        <f t="shared" si="0"/>
        <v>374</v>
      </c>
      <c r="J35" s="24">
        <v>30</v>
      </c>
      <c r="K35" s="23">
        <f t="shared" si="6"/>
        <v>344</v>
      </c>
      <c r="L35" s="25">
        <f t="shared" si="2"/>
        <v>0.9197860962566845</v>
      </c>
      <c r="M35" s="26"/>
      <c r="N35" s="26"/>
      <c r="O35" s="26"/>
      <c r="P35" s="26"/>
      <c r="Q35" s="26"/>
      <c r="R35" s="26"/>
      <c r="S35" s="26"/>
      <c r="T35" s="26">
        <v>130</v>
      </c>
      <c r="U35" s="26">
        <v>214</v>
      </c>
      <c r="V35" s="20">
        <v>20200521</v>
      </c>
      <c r="W35" s="20">
        <v>7</v>
      </c>
      <c r="X35" s="5" t="s">
        <v>254</v>
      </c>
      <c r="Y35" s="20" t="str">
        <f t="shared" si="5"/>
        <v>하선동</v>
      </c>
      <c r="Z35" s="4" t="s">
        <v>84</v>
      </c>
      <c r="AA35" s="8"/>
    </row>
    <row r="36" spans="1:27" s="9" customFormat="1" ht="19.149999999999999" customHeight="1" x14ac:dyDescent="0.3">
      <c r="A36" s="4">
        <v>32</v>
      </c>
      <c r="B36" s="5" t="str">
        <f t="shared" si="3"/>
        <v>5</v>
      </c>
      <c r="C36" s="5" t="str">
        <f t="shared" si="4"/>
        <v>22</v>
      </c>
      <c r="D36" s="6"/>
      <c r="E36" s="10"/>
      <c r="F36" s="4"/>
      <c r="G36" s="4"/>
      <c r="H36" s="4"/>
      <c r="I36" s="23">
        <f t="shared" si="0"/>
        <v>0</v>
      </c>
      <c r="J36" s="24"/>
      <c r="K36" s="23">
        <f t="shared" si="6"/>
        <v>0</v>
      </c>
      <c r="L36" s="25" t="e">
        <f t="shared" si="2"/>
        <v>#DIV/0!</v>
      </c>
      <c r="M36" s="26"/>
      <c r="N36" s="26"/>
      <c r="O36" s="26"/>
      <c r="P36" s="26"/>
      <c r="Q36" s="26"/>
      <c r="R36" s="26"/>
      <c r="S36" s="26"/>
      <c r="T36" s="26"/>
      <c r="U36" s="26"/>
      <c r="V36" s="20"/>
      <c r="W36" s="20"/>
      <c r="X36" s="5"/>
      <c r="Y36" s="20" t="str">
        <f t="shared" si="5"/>
        <v/>
      </c>
      <c r="Z36" s="4"/>
      <c r="AA36" s="8"/>
    </row>
    <row r="37" spans="1:27" s="9" customFormat="1" ht="19.149999999999999" hidden="1" customHeight="1" x14ac:dyDescent="0.3">
      <c r="A37" s="4">
        <v>33</v>
      </c>
      <c r="B37" s="5" t="str">
        <f t="shared" si="3"/>
        <v>5</v>
      </c>
      <c r="C37" s="5" t="str">
        <f t="shared" si="4"/>
        <v>22</v>
      </c>
      <c r="D37" s="6"/>
      <c r="E37" s="6"/>
      <c r="F37" s="4"/>
      <c r="G37" s="4"/>
      <c r="H37" s="4"/>
      <c r="I37" s="23">
        <f t="shared" si="0"/>
        <v>0</v>
      </c>
      <c r="J37" s="24"/>
      <c r="K37" s="23">
        <f t="shared" si="6"/>
        <v>0</v>
      </c>
      <c r="L37" s="25" t="e">
        <f t="shared" si="2"/>
        <v>#DIV/0!</v>
      </c>
      <c r="M37" s="26"/>
      <c r="N37" s="26"/>
      <c r="O37" s="26"/>
      <c r="P37" s="26"/>
      <c r="Q37" s="26"/>
      <c r="R37" s="26"/>
      <c r="S37" s="26"/>
      <c r="T37" s="26"/>
      <c r="U37" s="26"/>
      <c r="V37" s="20"/>
      <c r="W37" s="20"/>
      <c r="X37" s="5"/>
      <c r="Y37" s="20" t="str">
        <f t="shared" si="5"/>
        <v/>
      </c>
      <c r="Z37" s="4"/>
      <c r="AA37" s="8"/>
    </row>
    <row r="38" spans="1:27" s="9" customFormat="1" ht="19.149999999999999" hidden="1" customHeight="1" x14ac:dyDescent="0.3">
      <c r="A38" s="7">
        <v>34</v>
      </c>
      <c r="B38" s="5" t="str">
        <f t="shared" si="3"/>
        <v>5</v>
      </c>
      <c r="C38" s="5" t="str">
        <f t="shared" si="4"/>
        <v>22</v>
      </c>
      <c r="D38" s="6"/>
      <c r="E38" s="6"/>
      <c r="F38" s="6"/>
      <c r="G38" s="4"/>
      <c r="H38" s="4"/>
      <c r="I38" s="23">
        <f t="shared" si="0"/>
        <v>0</v>
      </c>
      <c r="J38" s="24"/>
      <c r="K38" s="23">
        <f t="shared" si="6"/>
        <v>0</v>
      </c>
      <c r="L38" s="25" t="e">
        <f t="shared" si="2"/>
        <v>#DIV/0!</v>
      </c>
      <c r="M38" s="26"/>
      <c r="N38" s="26"/>
      <c r="O38" s="26"/>
      <c r="P38" s="26"/>
      <c r="Q38" s="26"/>
      <c r="R38" s="26"/>
      <c r="S38" s="26"/>
      <c r="T38" s="26"/>
      <c r="U38" s="26"/>
      <c r="V38" s="20"/>
      <c r="W38" s="20"/>
      <c r="X38" s="5"/>
      <c r="Y38" s="20" t="str">
        <f t="shared" si="5"/>
        <v/>
      </c>
      <c r="Z38" s="4"/>
      <c r="AA38" s="8"/>
    </row>
    <row r="39" spans="1:27" s="9" customFormat="1" ht="19.149999999999999" hidden="1" customHeight="1" x14ac:dyDescent="0.3">
      <c r="A39" s="4">
        <v>35</v>
      </c>
      <c r="B39" s="5" t="str">
        <f t="shared" si="3"/>
        <v>5</v>
      </c>
      <c r="C39" s="5" t="str">
        <f t="shared" si="4"/>
        <v>22</v>
      </c>
      <c r="D39" s="6"/>
      <c r="E39" s="4"/>
      <c r="F39" s="4"/>
      <c r="G39" s="4"/>
      <c r="H39" s="4"/>
      <c r="I39" s="23">
        <f t="shared" si="0"/>
        <v>0</v>
      </c>
      <c r="J39" s="24"/>
      <c r="K39" s="23">
        <f t="shared" si="6"/>
        <v>0</v>
      </c>
      <c r="L39" s="25" t="e">
        <f t="shared" si="2"/>
        <v>#DIV/0!</v>
      </c>
      <c r="M39" s="26"/>
      <c r="N39" s="26"/>
      <c r="O39" s="26"/>
      <c r="P39" s="26"/>
      <c r="Q39" s="26"/>
      <c r="R39" s="26"/>
      <c r="S39" s="26"/>
      <c r="T39" s="26"/>
      <c r="U39" s="26"/>
      <c r="V39" s="20"/>
      <c r="W39" s="20"/>
      <c r="X39" s="5"/>
      <c r="Y39" s="20" t="str">
        <f t="shared" si="5"/>
        <v/>
      </c>
      <c r="Z39" s="4"/>
      <c r="AA39" s="8"/>
    </row>
    <row r="40" spans="1:27" s="9" customFormat="1" ht="19.149999999999999" hidden="1" customHeight="1" x14ac:dyDescent="0.3">
      <c r="A40" s="4">
        <v>36</v>
      </c>
      <c r="B40" s="5" t="str">
        <f t="shared" si="3"/>
        <v>5</v>
      </c>
      <c r="C40" s="5" t="str">
        <f t="shared" si="4"/>
        <v>22</v>
      </c>
      <c r="D40" s="6"/>
      <c r="E40" s="4"/>
      <c r="F40" s="4"/>
      <c r="G40" s="4"/>
      <c r="H40" s="4"/>
      <c r="I40" s="23">
        <f t="shared" si="0"/>
        <v>0</v>
      </c>
      <c r="J40" s="24"/>
      <c r="K40" s="23">
        <f t="shared" si="6"/>
        <v>0</v>
      </c>
      <c r="L40" s="25" t="e">
        <f t="shared" si="2"/>
        <v>#DIV/0!</v>
      </c>
      <c r="M40" s="26"/>
      <c r="N40" s="26"/>
      <c r="O40" s="26"/>
      <c r="P40" s="26"/>
      <c r="Q40" s="26"/>
      <c r="R40" s="26"/>
      <c r="S40" s="26"/>
      <c r="T40" s="26"/>
      <c r="U40" s="26"/>
      <c r="V40" s="20"/>
      <c r="W40" s="20"/>
      <c r="X40" s="5"/>
      <c r="Y40" s="20" t="str">
        <f t="shared" si="5"/>
        <v/>
      </c>
      <c r="Z40" s="4"/>
      <c r="AA40" s="8"/>
    </row>
    <row r="41" spans="1:27" s="9" customFormat="1" ht="19.149999999999999" hidden="1" customHeight="1" x14ac:dyDescent="0.3">
      <c r="A41" s="4">
        <v>37</v>
      </c>
      <c r="B41" s="5" t="str">
        <f t="shared" si="3"/>
        <v>5</v>
      </c>
      <c r="C41" s="5" t="str">
        <f t="shared" si="4"/>
        <v>22</v>
      </c>
      <c r="D41" s="6"/>
      <c r="E41" s="6"/>
      <c r="F41" s="6"/>
      <c r="G41" s="4"/>
      <c r="H41" s="4"/>
      <c r="I41" s="23">
        <f t="shared" si="0"/>
        <v>0</v>
      </c>
      <c r="J41" s="24"/>
      <c r="K41" s="23">
        <f t="shared" si="6"/>
        <v>0</v>
      </c>
      <c r="L41" s="25" t="e">
        <f t="shared" si="2"/>
        <v>#DIV/0!</v>
      </c>
      <c r="M41" s="26"/>
      <c r="N41" s="26"/>
      <c r="O41" s="26"/>
      <c r="P41" s="26"/>
      <c r="Q41" s="26"/>
      <c r="R41" s="26"/>
      <c r="S41" s="26"/>
      <c r="T41" s="26"/>
      <c r="U41" s="26"/>
      <c r="V41" s="20"/>
      <c r="W41" s="20"/>
      <c r="X41" s="5"/>
      <c r="Y41" s="20" t="str">
        <f t="shared" si="5"/>
        <v/>
      </c>
      <c r="Z41" s="4"/>
      <c r="AA41" s="8"/>
    </row>
    <row r="42" spans="1:27" s="9" customFormat="1" ht="19.149999999999999" hidden="1" customHeight="1" x14ac:dyDescent="0.3">
      <c r="A42" s="7">
        <v>38</v>
      </c>
      <c r="B42" s="5" t="str">
        <f t="shared" si="3"/>
        <v>5</v>
      </c>
      <c r="C42" s="5" t="str">
        <f t="shared" si="4"/>
        <v>22</v>
      </c>
      <c r="D42" s="6"/>
      <c r="E42" s="6"/>
      <c r="F42" s="6"/>
      <c r="G42" s="4"/>
      <c r="H42" s="4"/>
      <c r="I42" s="23">
        <f t="shared" si="0"/>
        <v>0</v>
      </c>
      <c r="J42" s="24"/>
      <c r="K42" s="23">
        <f t="shared" si="6"/>
        <v>0</v>
      </c>
      <c r="L42" s="25" t="e">
        <f t="shared" si="2"/>
        <v>#DIV/0!</v>
      </c>
      <c r="M42" s="26"/>
      <c r="N42" s="26"/>
      <c r="O42" s="26"/>
      <c r="P42" s="26"/>
      <c r="Q42" s="26"/>
      <c r="R42" s="26"/>
      <c r="S42" s="26"/>
      <c r="T42" s="26"/>
      <c r="U42" s="26"/>
      <c r="V42" s="20"/>
      <c r="W42" s="20"/>
      <c r="X42" s="5"/>
      <c r="Y42" s="20" t="str">
        <f t="shared" si="5"/>
        <v/>
      </c>
      <c r="Z42" s="4"/>
      <c r="AA42" s="8"/>
    </row>
    <row r="43" spans="1:27" s="9" customFormat="1" ht="19.149999999999999" hidden="1" customHeight="1" x14ac:dyDescent="0.3">
      <c r="A43" s="4">
        <v>39</v>
      </c>
      <c r="B43" s="5" t="str">
        <f t="shared" si="3"/>
        <v>5</v>
      </c>
      <c r="C43" s="5" t="str">
        <f t="shared" si="4"/>
        <v>22</v>
      </c>
      <c r="D43" s="6"/>
      <c r="E43" s="6"/>
      <c r="F43" s="6"/>
      <c r="G43" s="4"/>
      <c r="H43" s="4"/>
      <c r="I43" s="23">
        <f t="shared" si="0"/>
        <v>0</v>
      </c>
      <c r="J43" s="24"/>
      <c r="K43" s="23">
        <f t="shared" si="6"/>
        <v>0</v>
      </c>
      <c r="L43" s="25" t="e">
        <f t="shared" si="2"/>
        <v>#DIV/0!</v>
      </c>
      <c r="M43" s="26"/>
      <c r="N43" s="26"/>
      <c r="O43" s="26"/>
      <c r="P43" s="26"/>
      <c r="Q43" s="26"/>
      <c r="R43" s="26"/>
      <c r="S43" s="26"/>
      <c r="T43" s="26"/>
      <c r="U43" s="26"/>
      <c r="V43" s="20"/>
      <c r="W43" s="20"/>
      <c r="X43" s="5"/>
      <c r="Y43" s="20" t="str">
        <f t="shared" si="5"/>
        <v/>
      </c>
      <c r="Z43" s="4"/>
      <c r="AA43" s="8"/>
    </row>
    <row r="44" spans="1:27" s="9" customFormat="1" ht="19.149999999999999" hidden="1" customHeight="1" x14ac:dyDescent="0.3">
      <c r="A44" s="4">
        <v>40</v>
      </c>
      <c r="B44" s="5" t="str">
        <f t="shared" si="3"/>
        <v>5</v>
      </c>
      <c r="C44" s="5" t="str">
        <f t="shared" si="4"/>
        <v>22</v>
      </c>
      <c r="D44" s="6"/>
      <c r="E44" s="4"/>
      <c r="F44" s="6"/>
      <c r="G44" s="4"/>
      <c r="H44" s="4"/>
      <c r="I44" s="23">
        <f t="shared" si="0"/>
        <v>0</v>
      </c>
      <c r="J44" s="24"/>
      <c r="K44" s="23">
        <f t="shared" si="6"/>
        <v>0</v>
      </c>
      <c r="L44" s="25" t="e">
        <f t="shared" si="2"/>
        <v>#DIV/0!</v>
      </c>
      <c r="M44" s="26"/>
      <c r="N44" s="26"/>
      <c r="O44" s="26"/>
      <c r="P44" s="26"/>
      <c r="Q44" s="26"/>
      <c r="R44" s="26"/>
      <c r="S44" s="26"/>
      <c r="T44" s="26"/>
      <c r="U44" s="26"/>
      <c r="V44" s="20"/>
      <c r="W44" s="20"/>
      <c r="X44" s="5"/>
      <c r="Y44" s="20" t="str">
        <f>IF($X44="A","하선동",IF($X44="B","이형준",""))</f>
        <v/>
      </c>
      <c r="Z44" s="4"/>
      <c r="AA44" s="8"/>
    </row>
    <row r="45" spans="1:27" s="9" customFormat="1" ht="19.149999999999999" hidden="1" customHeight="1" x14ac:dyDescent="0.3">
      <c r="A45" s="4">
        <v>41</v>
      </c>
      <c r="B45" s="5" t="str">
        <f t="shared" si="3"/>
        <v>5</v>
      </c>
      <c r="C45" s="5" t="str">
        <f t="shared" si="4"/>
        <v>22</v>
      </c>
      <c r="D45" s="6"/>
      <c r="E45" s="6"/>
      <c r="F45" s="6"/>
      <c r="G45" s="4"/>
      <c r="H45" s="4"/>
      <c r="I45" s="23">
        <f t="shared" si="0"/>
        <v>0</v>
      </c>
      <c r="J45" s="24"/>
      <c r="K45" s="23">
        <f t="shared" si="6"/>
        <v>0</v>
      </c>
      <c r="L45" s="25" t="e">
        <f t="shared" si="2"/>
        <v>#DIV/0!</v>
      </c>
      <c r="M45" s="26"/>
      <c r="N45" s="26"/>
      <c r="O45" s="26"/>
      <c r="P45" s="26"/>
      <c r="Q45" s="26"/>
      <c r="R45" s="26"/>
      <c r="S45" s="26"/>
      <c r="T45" s="28"/>
      <c r="U45" s="26"/>
      <c r="V45" s="20"/>
      <c r="W45" s="20"/>
      <c r="X45" s="5"/>
      <c r="Y45" s="20" t="str">
        <f t="shared" si="5"/>
        <v/>
      </c>
      <c r="Z45" s="4"/>
      <c r="AA45" s="8"/>
    </row>
    <row r="46" spans="1:27" s="9" customFormat="1" ht="19.149999999999999" hidden="1" customHeight="1" x14ac:dyDescent="0.3">
      <c r="A46" s="7">
        <v>42</v>
      </c>
      <c r="B46" s="5" t="str">
        <f t="shared" si="3"/>
        <v>5</v>
      </c>
      <c r="C46" s="5" t="str">
        <f t="shared" si="4"/>
        <v>22</v>
      </c>
      <c r="D46" s="6"/>
      <c r="E46" s="4"/>
      <c r="F46" s="6"/>
      <c r="G46" s="4"/>
      <c r="H46" s="4"/>
      <c r="I46" s="23">
        <f t="shared" si="0"/>
        <v>0</v>
      </c>
      <c r="J46" s="24"/>
      <c r="K46" s="23">
        <f t="shared" si="6"/>
        <v>0</v>
      </c>
      <c r="L46" s="25" t="e">
        <f t="shared" si="2"/>
        <v>#DIV/0!</v>
      </c>
      <c r="M46" s="26"/>
      <c r="N46" s="26"/>
      <c r="O46" s="26"/>
      <c r="P46" s="26"/>
      <c r="Q46" s="26"/>
      <c r="R46" s="26"/>
      <c r="S46" s="26"/>
      <c r="T46" s="28"/>
      <c r="U46" s="26"/>
      <c r="V46" s="20"/>
      <c r="W46" s="20"/>
      <c r="X46" s="5"/>
      <c r="Y46" s="20" t="str">
        <f t="shared" si="5"/>
        <v/>
      </c>
      <c r="Z46" s="4"/>
      <c r="AA46" s="8"/>
    </row>
    <row r="47" spans="1:27" s="9" customFormat="1" ht="19.149999999999999" hidden="1" customHeight="1" x14ac:dyDescent="0.3">
      <c r="A47" s="4">
        <v>43</v>
      </c>
      <c r="B47" s="5" t="str">
        <f t="shared" si="3"/>
        <v>5</v>
      </c>
      <c r="C47" s="5" t="str">
        <f t="shared" si="4"/>
        <v>22</v>
      </c>
      <c r="D47" s="6"/>
      <c r="E47" s="4"/>
      <c r="F47" s="4"/>
      <c r="G47" s="4"/>
      <c r="H47" s="4"/>
      <c r="I47" s="23">
        <f t="shared" si="0"/>
        <v>0</v>
      </c>
      <c r="J47" s="24"/>
      <c r="K47" s="23">
        <f t="shared" si="6"/>
        <v>0</v>
      </c>
      <c r="L47" s="25" t="e">
        <f t="shared" si="2"/>
        <v>#DIV/0!</v>
      </c>
      <c r="M47" s="26"/>
      <c r="N47" s="26"/>
      <c r="O47" s="26"/>
      <c r="P47" s="26"/>
      <c r="Q47" s="26"/>
      <c r="R47" s="26"/>
      <c r="S47" s="26"/>
      <c r="T47" s="28"/>
      <c r="U47" s="26"/>
      <c r="V47" s="20"/>
      <c r="W47" s="20"/>
      <c r="X47" s="5"/>
      <c r="Y47" s="20" t="str">
        <f t="shared" si="5"/>
        <v/>
      </c>
      <c r="Z47" s="4"/>
      <c r="AA47" s="8"/>
    </row>
    <row r="48" spans="1:27" s="9" customFormat="1" ht="19.149999999999999" hidden="1" customHeight="1" x14ac:dyDescent="0.3">
      <c r="A48" s="4">
        <v>44</v>
      </c>
      <c r="B48" s="5" t="str">
        <f t="shared" si="3"/>
        <v>5</v>
      </c>
      <c r="C48" s="5" t="str">
        <f t="shared" si="4"/>
        <v>22</v>
      </c>
      <c r="D48" s="6"/>
      <c r="E48" s="4"/>
      <c r="F48" s="4"/>
      <c r="G48" s="4"/>
      <c r="H48" s="4"/>
      <c r="I48" s="23">
        <f t="shared" si="0"/>
        <v>0</v>
      </c>
      <c r="J48" s="24"/>
      <c r="K48" s="23">
        <f t="shared" si="6"/>
        <v>0</v>
      </c>
      <c r="L48" s="25" t="e">
        <f t="shared" si="2"/>
        <v>#DIV/0!</v>
      </c>
      <c r="M48" s="26"/>
      <c r="N48" s="26"/>
      <c r="O48" s="26"/>
      <c r="P48" s="26"/>
      <c r="Q48" s="26"/>
      <c r="R48" s="26"/>
      <c r="S48" s="26"/>
      <c r="T48" s="26"/>
      <c r="U48" s="26"/>
      <c r="V48" s="20"/>
      <c r="W48" s="20"/>
      <c r="X48" s="5"/>
      <c r="Y48" s="20" t="str">
        <f t="shared" si="5"/>
        <v/>
      </c>
      <c r="Z48" s="4"/>
      <c r="AA48" s="8"/>
    </row>
    <row r="49" spans="1:27" s="9" customFormat="1" ht="19.149999999999999" hidden="1" customHeight="1" x14ac:dyDescent="0.3">
      <c r="A49" s="4">
        <v>45</v>
      </c>
      <c r="B49" s="5" t="str">
        <f t="shared" si="3"/>
        <v>5</v>
      </c>
      <c r="C49" s="5" t="str">
        <f t="shared" si="4"/>
        <v>22</v>
      </c>
      <c r="D49" s="6"/>
      <c r="E49" s="4"/>
      <c r="F49" s="6"/>
      <c r="G49" s="4"/>
      <c r="H49" s="4"/>
      <c r="I49" s="23">
        <f t="shared" si="0"/>
        <v>0</v>
      </c>
      <c r="J49" s="24"/>
      <c r="K49" s="23">
        <f t="shared" si="6"/>
        <v>0</v>
      </c>
      <c r="L49" s="25" t="e">
        <f t="shared" si="2"/>
        <v>#DIV/0!</v>
      </c>
      <c r="M49" s="26"/>
      <c r="N49" s="26"/>
      <c r="O49" s="26"/>
      <c r="P49" s="26"/>
      <c r="Q49" s="26"/>
      <c r="R49" s="26"/>
      <c r="S49" s="26"/>
      <c r="T49" s="26"/>
      <c r="U49" s="26"/>
      <c r="V49" s="20"/>
      <c r="W49" s="20"/>
      <c r="X49" s="5"/>
      <c r="Y49" s="20" t="str">
        <f>IF($X49="A","하선동",IF($X49="B","이형준",""))</f>
        <v/>
      </c>
      <c r="Z49" s="4"/>
      <c r="AA49" s="8"/>
    </row>
    <row r="50" spans="1:27" s="9" customFormat="1" ht="19.149999999999999" hidden="1" customHeight="1" x14ac:dyDescent="0.3">
      <c r="A50" s="4">
        <v>46</v>
      </c>
      <c r="B50" s="5" t="str">
        <f t="shared" si="3"/>
        <v>5</v>
      </c>
      <c r="C50" s="5" t="str">
        <f t="shared" si="4"/>
        <v>22</v>
      </c>
      <c r="D50" s="6"/>
      <c r="E50" s="4"/>
      <c r="F50" s="4"/>
      <c r="G50" s="4"/>
      <c r="H50" s="4"/>
      <c r="I50" s="23">
        <f t="shared" si="0"/>
        <v>0</v>
      </c>
      <c r="J50" s="24"/>
      <c r="K50" s="23">
        <f t="shared" si="6"/>
        <v>0</v>
      </c>
      <c r="L50" s="25" t="e">
        <f t="shared" si="2"/>
        <v>#DIV/0!</v>
      </c>
      <c r="M50" s="26"/>
      <c r="N50" s="26"/>
      <c r="O50" s="26"/>
      <c r="P50" s="26"/>
      <c r="Q50" s="26"/>
      <c r="R50" s="26"/>
      <c r="S50" s="26"/>
      <c r="T50" s="26"/>
      <c r="U50" s="26"/>
      <c r="V50" s="20"/>
      <c r="W50" s="20"/>
      <c r="X50" s="5"/>
      <c r="Y50" s="20" t="str">
        <f t="shared" si="5"/>
        <v/>
      </c>
      <c r="Z50" s="4"/>
      <c r="AA50" s="8"/>
    </row>
    <row r="51" spans="1:27" s="9" customFormat="1" ht="19.149999999999999" hidden="1" customHeight="1" x14ac:dyDescent="0.3">
      <c r="A51" s="4">
        <v>47</v>
      </c>
      <c r="B51" s="5" t="str">
        <f t="shared" si="3"/>
        <v>5</v>
      </c>
      <c r="C51" s="5" t="str">
        <f t="shared" si="4"/>
        <v>22</v>
      </c>
      <c r="D51" s="6"/>
      <c r="E51" s="4"/>
      <c r="F51" s="4"/>
      <c r="G51" s="4"/>
      <c r="H51" s="4"/>
      <c r="I51" s="23">
        <f t="shared" si="0"/>
        <v>0</v>
      </c>
      <c r="J51" s="24"/>
      <c r="K51" s="23">
        <f t="shared" si="6"/>
        <v>0</v>
      </c>
      <c r="L51" s="25" t="e">
        <f t="shared" si="2"/>
        <v>#DIV/0!</v>
      </c>
      <c r="M51" s="26"/>
      <c r="N51" s="26"/>
      <c r="O51" s="26"/>
      <c r="P51" s="26"/>
      <c r="Q51" s="26"/>
      <c r="R51" s="26"/>
      <c r="S51" s="26"/>
      <c r="T51" s="26"/>
      <c r="U51" s="26"/>
      <c r="V51" s="20"/>
      <c r="W51" s="20"/>
      <c r="X51" s="5"/>
      <c r="Y51" s="20" t="str">
        <f t="shared" si="5"/>
        <v/>
      </c>
      <c r="Z51" s="4"/>
      <c r="AA51" s="8"/>
    </row>
    <row r="52" spans="1:27" s="9" customFormat="1" ht="19.149999999999999" hidden="1" customHeight="1" x14ac:dyDescent="0.3">
      <c r="A52" s="4">
        <v>48</v>
      </c>
      <c r="B52" s="5" t="str">
        <f t="shared" si="3"/>
        <v>5</v>
      </c>
      <c r="C52" s="5" t="str">
        <f t="shared" si="4"/>
        <v>22</v>
      </c>
      <c r="D52" s="6"/>
      <c r="E52" s="4"/>
      <c r="F52" s="4"/>
      <c r="G52" s="4"/>
      <c r="H52" s="4"/>
      <c r="I52" s="23">
        <f t="shared" si="0"/>
        <v>0</v>
      </c>
      <c r="J52" s="24"/>
      <c r="K52" s="23">
        <f t="shared" si="6"/>
        <v>0</v>
      </c>
      <c r="L52" s="25" t="e">
        <f t="shared" si="2"/>
        <v>#DIV/0!</v>
      </c>
      <c r="M52" s="26"/>
      <c r="N52" s="26"/>
      <c r="O52" s="26"/>
      <c r="P52" s="26"/>
      <c r="Q52" s="26"/>
      <c r="R52" s="26"/>
      <c r="S52" s="26"/>
      <c r="T52" s="26"/>
      <c r="U52" s="26"/>
      <c r="V52" s="20"/>
      <c r="W52" s="20"/>
      <c r="X52" s="5"/>
      <c r="Y52" s="20" t="str">
        <f t="shared" si="5"/>
        <v/>
      </c>
      <c r="Z52" s="4"/>
      <c r="AA52" s="8"/>
    </row>
    <row r="53" spans="1:27" s="9" customFormat="1" ht="19.149999999999999" hidden="1" customHeight="1" x14ac:dyDescent="0.3">
      <c r="A53" s="4">
        <v>49</v>
      </c>
      <c r="B53" s="5" t="str">
        <f t="shared" si="3"/>
        <v>5</v>
      </c>
      <c r="C53" s="5" t="str">
        <f t="shared" si="4"/>
        <v>22</v>
      </c>
      <c r="D53" s="6"/>
      <c r="E53" s="4"/>
      <c r="F53" s="4"/>
      <c r="G53" s="4"/>
      <c r="H53" s="4"/>
      <c r="I53" s="23">
        <f t="shared" si="0"/>
        <v>0</v>
      </c>
      <c r="J53" s="24"/>
      <c r="K53" s="23">
        <f t="shared" si="6"/>
        <v>0</v>
      </c>
      <c r="L53" s="25" t="e">
        <f t="shared" si="2"/>
        <v>#DIV/0!</v>
      </c>
      <c r="M53" s="26"/>
      <c r="N53" s="26"/>
      <c r="O53" s="26"/>
      <c r="P53" s="26"/>
      <c r="Q53" s="26"/>
      <c r="R53" s="26"/>
      <c r="S53" s="26"/>
      <c r="T53" s="26"/>
      <c r="U53" s="26"/>
      <c r="V53" s="20"/>
      <c r="W53" s="20"/>
      <c r="X53" s="5"/>
      <c r="Y53" s="20" t="str">
        <f t="shared" si="5"/>
        <v/>
      </c>
      <c r="Z53" s="4"/>
      <c r="AA53" s="8"/>
    </row>
    <row r="54" spans="1:27" s="9" customFormat="1" ht="19.149999999999999" hidden="1" customHeight="1" x14ac:dyDescent="0.3">
      <c r="A54" s="4">
        <v>50</v>
      </c>
      <c r="B54" s="5" t="str">
        <f t="shared" si="3"/>
        <v>5</v>
      </c>
      <c r="C54" s="5" t="str">
        <f t="shared" si="4"/>
        <v>22</v>
      </c>
      <c r="D54" s="6"/>
      <c r="E54" s="4"/>
      <c r="F54" s="4"/>
      <c r="G54" s="4"/>
      <c r="H54" s="4"/>
      <c r="I54" s="23">
        <f t="shared" si="0"/>
        <v>0</v>
      </c>
      <c r="J54" s="24"/>
      <c r="K54" s="23">
        <f t="shared" si="6"/>
        <v>0</v>
      </c>
      <c r="L54" s="25" t="e">
        <f t="shared" si="2"/>
        <v>#DIV/0!</v>
      </c>
      <c r="M54" s="26"/>
      <c r="N54" s="26"/>
      <c r="O54" s="26"/>
      <c r="P54" s="26"/>
      <c r="Q54" s="26"/>
      <c r="R54" s="26"/>
      <c r="S54" s="26"/>
      <c r="T54" s="26"/>
      <c r="U54" s="26"/>
      <c r="V54" s="20"/>
      <c r="W54" s="20"/>
      <c r="X54" s="5"/>
      <c r="Y54" s="20" t="str">
        <f t="shared" si="5"/>
        <v/>
      </c>
      <c r="Z54" s="4"/>
      <c r="AA54" s="8"/>
    </row>
    <row r="55" spans="1:27" s="13" customFormat="1" x14ac:dyDescent="0.3">
      <c r="A55" s="46"/>
      <c r="B55" s="47"/>
      <c r="C55" s="47"/>
      <c r="D55" s="47"/>
      <c r="E55" s="47"/>
      <c r="F55" s="47"/>
      <c r="G55" s="47"/>
      <c r="H55" s="47"/>
      <c r="I55" s="48">
        <f>SUM(I7:I54)</f>
        <v>40171</v>
      </c>
      <c r="J55" s="48">
        <f t="shared" ref="J55:K55" si="7">SUM(J7:J54)</f>
        <v>39380</v>
      </c>
      <c r="K55" s="48">
        <f t="shared" si="7"/>
        <v>791</v>
      </c>
      <c r="L55" s="49"/>
      <c r="M55" s="11"/>
      <c r="N55" s="11"/>
      <c r="O55" s="11"/>
      <c r="P55" s="11"/>
      <c r="Q55" s="11"/>
      <c r="R55" s="11"/>
      <c r="S55" s="11"/>
      <c r="T55" s="11"/>
      <c r="U55" s="12"/>
      <c r="V55" s="38"/>
      <c r="W55" s="39"/>
      <c r="X55" s="39"/>
      <c r="Y55" s="39"/>
      <c r="Z55" s="39"/>
      <c r="AA55" s="39"/>
    </row>
    <row r="56" spans="1:27" s="13" customFormat="1" x14ac:dyDescent="0.3">
      <c r="A56" s="46"/>
      <c r="B56" s="47"/>
      <c r="C56" s="47"/>
      <c r="D56" s="47"/>
      <c r="E56" s="47"/>
      <c r="F56" s="47"/>
      <c r="G56" s="47"/>
      <c r="H56" s="47"/>
      <c r="I56" s="48"/>
      <c r="J56" s="48"/>
      <c r="K56" s="48"/>
      <c r="L56" s="49"/>
      <c r="M56" s="36"/>
      <c r="N56" s="36"/>
      <c r="O56" s="36"/>
      <c r="P56" s="36"/>
      <c r="Q56" s="36"/>
      <c r="R56" s="36"/>
      <c r="S56" s="36"/>
      <c r="T56" s="36"/>
      <c r="U56" s="14"/>
      <c r="V56" s="39"/>
      <c r="W56" s="39"/>
      <c r="X56" s="39"/>
      <c r="Y56" s="39"/>
      <c r="Z56" s="39"/>
      <c r="AA56" s="39"/>
    </row>
  </sheetData>
  <dataConsolidate/>
  <mergeCells count="26">
    <mergeCell ref="V55:AA56"/>
    <mergeCell ref="H5:H6"/>
    <mergeCell ref="I5:I6"/>
    <mergeCell ref="J5:J6"/>
    <mergeCell ref="K5:K6"/>
    <mergeCell ref="L5:L6"/>
    <mergeCell ref="M5:U5"/>
    <mergeCell ref="A55:H56"/>
    <mergeCell ref="I55:I56"/>
    <mergeCell ref="J55:J56"/>
    <mergeCell ref="K55:K56"/>
    <mergeCell ref="L55:L56"/>
    <mergeCell ref="A1:D3"/>
    <mergeCell ref="E1:AA3"/>
    <mergeCell ref="A4:AA4"/>
    <mergeCell ref="A5:A6"/>
    <mergeCell ref="B5:B6"/>
    <mergeCell ref="C5:C6"/>
    <mergeCell ref="D5:D6"/>
    <mergeCell ref="E5:E6"/>
    <mergeCell ref="F5:F6"/>
    <mergeCell ref="G5:G6"/>
    <mergeCell ref="V5:X5"/>
    <mergeCell ref="Y5:Y6"/>
    <mergeCell ref="Z5:Z6"/>
    <mergeCell ref="AA5:AA6"/>
  </mergeCells>
  <phoneticPr fontId="3" type="noConversion"/>
  <conditionalFormatting sqref="A7:C54 AA7:AA54 E7:Y54">
    <cfRule type="expression" dxfId="1" priority="9">
      <formula>$L7&gt;0.15</formula>
    </cfRule>
    <cfRule type="expression" dxfId="0" priority="10">
      <formula>AND($L7&gt;0.08,$L7&lt;0.15)</formula>
    </cfRule>
  </conditionalFormatting>
  <conditionalFormatting sqref="Z7:Z54">
    <cfRule type="expression" dxfId="5" priority="3">
      <formula>$L7&gt;0.15</formula>
    </cfRule>
    <cfRule type="expression" dxfId="4" priority="4">
      <formula>AND($L7&gt;0.08,$L7&lt;0.15)</formula>
    </cfRule>
  </conditionalFormatting>
  <conditionalFormatting sqref="D7:D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type="list" allowBlank="1" showInputMessage="1" showErrorMessage="1" sqref="X7:X54" xr:uid="{72F25B23-0983-4FEF-A3AB-DAF96DB51E4D}">
      <formula1>"A, B"</formula1>
    </dataValidation>
    <dataValidation type="whole" allowBlank="1" showInputMessage="1" showErrorMessage="1" errorTitle="입력값이 올바르지 않습니다." error="숫자만 쓰세요!" sqref="J29:J30 J25:J27 M7:U54" xr:uid="{0C5D9323-9220-4A5F-B90E-B857F539B6B9}">
      <formula1>0</formula1>
      <formula2>20000</formula2>
    </dataValidation>
    <dataValidation allowBlank="1" showInputMessage="1" showErrorMessage="1" prompt="수식 계산_x000a_수치 입력 금지" sqref="K7:K54" xr:uid="{B722968B-429A-4256-9328-727B5890D327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30995D-04D7-4A43-97AB-7FCCDEC0283A}">
          <x14:formula1>
            <xm:f>데이터!$C$4:$C$11</xm:f>
          </x14:formula1>
          <xm:sqref>Z7:Z54</xm:sqref>
        </x14:dataValidation>
        <x14:dataValidation type="list" allowBlank="1" showInputMessage="1" showErrorMessage="1" xr:uid="{862F1391-5240-46D9-811C-618B24016B45}">
          <x14:formula1>
            <xm:f>데이터!$B$4:$B$14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05월18일</vt:lpstr>
      <vt:lpstr>05월19일</vt:lpstr>
      <vt:lpstr>05월20일</vt:lpstr>
      <vt:lpstr>05월21일</vt:lpstr>
      <vt:lpstr>05월22일</vt:lpstr>
      <vt:lpstr>'05월18일'!Print_Area</vt:lpstr>
      <vt:lpstr>'05월19일'!Print_Area</vt:lpstr>
      <vt:lpstr>'05월20일'!Print_Area</vt:lpstr>
      <vt:lpstr>'05월21일'!Print_Area</vt:lpstr>
      <vt:lpstr>'05월22일'!Print_Area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cp:lastPrinted>2020-05-02T04:38:55Z</cp:lastPrinted>
  <dcterms:created xsi:type="dcterms:W3CDTF">2019-12-02T07:46:45Z</dcterms:created>
  <dcterms:modified xsi:type="dcterms:W3CDTF">2020-05-25T10:13:29Z</dcterms:modified>
</cp:coreProperties>
</file>