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\\오태열\d\검사일보\2020년 검사일보\검사일보 5월\"/>
    </mc:Choice>
  </mc:AlternateContent>
  <xr:revisionPtr revIDLastSave="0" documentId="13_ncr:1_{85EFD735-C3BB-432B-8E44-A2C4129DBBF8}" xr6:coauthVersionLast="45" xr6:coauthVersionMax="45" xr10:uidLastSave="{00000000-0000-0000-0000-000000000000}"/>
  <bookViews>
    <workbookView xWindow="-120" yWindow="-120" windowWidth="29040" windowHeight="15840" activeTab="4" xr2:uid="{BD4EB5AE-10EB-483A-919C-3F380A3CAE8E}"/>
  </bookViews>
  <sheets>
    <sheet name="데이터" sheetId="4" r:id="rId1"/>
    <sheet name="5월 25일" sheetId="1" r:id="rId2"/>
    <sheet name="5월 26일" sheetId="5" r:id="rId3"/>
    <sheet name="5월 27일" sheetId="6" r:id="rId4"/>
    <sheet name="5월 28일" sheetId="7" r:id="rId5"/>
    <sheet name="5월 29일" sheetId="8" r:id="rId6"/>
  </sheets>
  <definedNames>
    <definedName name="_xlnm.Print_Area" localSheetId="1">'5월 25일'!$A$1:$AA$56</definedName>
    <definedName name="_xlnm.Print_Area" localSheetId="2">'5월 26일'!$A$1:$AA$56</definedName>
    <definedName name="_xlnm.Print_Area" localSheetId="3">'5월 27일'!$A$1:$AA$56</definedName>
    <definedName name="_xlnm.Print_Area" localSheetId="4">'5월 28일'!$A$1:$AA$56</definedName>
    <definedName name="_xlnm.Print_Area" localSheetId="5">'5월 29일'!$A$1:$AA$56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4" i="7" l="1"/>
  <c r="C34" i="7"/>
  <c r="B35" i="7"/>
  <c r="C35" i="7"/>
  <c r="B36" i="7"/>
  <c r="C36" i="7"/>
  <c r="B37" i="7"/>
  <c r="C37" i="7"/>
  <c r="B38" i="7"/>
  <c r="C38" i="7"/>
  <c r="B39" i="7"/>
  <c r="C39" i="7"/>
  <c r="B40" i="7"/>
  <c r="C40" i="7"/>
  <c r="B41" i="7"/>
  <c r="C41" i="7"/>
  <c r="B42" i="7"/>
  <c r="C42" i="7"/>
  <c r="B43" i="7"/>
  <c r="C43" i="7"/>
  <c r="B44" i="7"/>
  <c r="C44" i="7"/>
  <c r="B45" i="7"/>
  <c r="C45" i="7"/>
  <c r="B46" i="7"/>
  <c r="C46" i="7"/>
  <c r="B47" i="7"/>
  <c r="C47" i="7"/>
  <c r="B48" i="7"/>
  <c r="C48" i="7"/>
  <c r="B49" i="7"/>
  <c r="C49" i="7"/>
  <c r="B50" i="7"/>
  <c r="C50" i="7"/>
  <c r="B51" i="7"/>
  <c r="C51" i="7"/>
  <c r="B52" i="7"/>
  <c r="C52" i="7"/>
  <c r="B53" i="7"/>
  <c r="C53" i="7"/>
  <c r="B54" i="7"/>
  <c r="C54" i="7"/>
  <c r="B35" i="6" l="1"/>
  <c r="C35" i="6"/>
  <c r="K35" i="6"/>
  <c r="Y35" i="6"/>
  <c r="B36" i="6"/>
  <c r="C36" i="6"/>
  <c r="K36" i="6"/>
  <c r="I36" i="6" s="1"/>
  <c r="Y36" i="6"/>
  <c r="B37" i="6"/>
  <c r="C37" i="6"/>
  <c r="K37" i="6"/>
  <c r="Y37" i="6"/>
  <c r="B38" i="6"/>
  <c r="C38" i="6"/>
  <c r="K38" i="6"/>
  <c r="I38" i="6" s="1"/>
  <c r="Y38" i="6"/>
  <c r="B39" i="6"/>
  <c r="C39" i="6"/>
  <c r="K39" i="6"/>
  <c r="Y39" i="6"/>
  <c r="B40" i="6"/>
  <c r="C40" i="6"/>
  <c r="K40" i="6"/>
  <c r="I40" i="6" s="1"/>
  <c r="Y40" i="6"/>
  <c r="B41" i="6"/>
  <c r="C41" i="6"/>
  <c r="K41" i="6"/>
  <c r="Y41" i="6"/>
  <c r="B42" i="6"/>
  <c r="C42" i="6"/>
  <c r="K42" i="6"/>
  <c r="I42" i="6" s="1"/>
  <c r="Y42" i="6"/>
  <c r="B43" i="6"/>
  <c r="C43" i="6"/>
  <c r="K43" i="6"/>
  <c r="Y43" i="6"/>
  <c r="B44" i="6"/>
  <c r="C44" i="6"/>
  <c r="K44" i="6"/>
  <c r="I44" i="6" s="1"/>
  <c r="Y44" i="6"/>
  <c r="B45" i="6"/>
  <c r="C45" i="6"/>
  <c r="K45" i="6"/>
  <c r="Y45" i="6"/>
  <c r="B46" i="6"/>
  <c r="C46" i="6"/>
  <c r="K46" i="6"/>
  <c r="I46" i="6" s="1"/>
  <c r="Y46" i="6"/>
  <c r="B47" i="6"/>
  <c r="C47" i="6"/>
  <c r="K47" i="6"/>
  <c r="Y47" i="6"/>
  <c r="B48" i="6"/>
  <c r="C48" i="6"/>
  <c r="K48" i="6"/>
  <c r="I48" i="6" s="1"/>
  <c r="Y48" i="6"/>
  <c r="B49" i="6"/>
  <c r="C49" i="6"/>
  <c r="K49" i="6"/>
  <c r="Y49" i="6"/>
  <c r="B50" i="6"/>
  <c r="C50" i="6"/>
  <c r="K50" i="6"/>
  <c r="I50" i="6" s="1"/>
  <c r="Y50" i="6"/>
  <c r="B51" i="6"/>
  <c r="C51" i="6"/>
  <c r="K51" i="6"/>
  <c r="Y51" i="6"/>
  <c r="B52" i="6"/>
  <c r="C52" i="6"/>
  <c r="K52" i="6"/>
  <c r="I52" i="6" s="1"/>
  <c r="Y52" i="6"/>
  <c r="B53" i="6"/>
  <c r="C53" i="6"/>
  <c r="K53" i="6"/>
  <c r="Y53" i="6"/>
  <c r="B54" i="6"/>
  <c r="C54" i="6"/>
  <c r="K54" i="6"/>
  <c r="I54" i="6" s="1"/>
  <c r="Y54" i="6"/>
  <c r="L49" i="6" l="1"/>
  <c r="L41" i="6"/>
  <c r="L54" i="6"/>
  <c r="I53" i="6"/>
  <c r="L53" i="6" s="1"/>
  <c r="L52" i="6"/>
  <c r="I51" i="6"/>
  <c r="L51" i="6" s="1"/>
  <c r="L50" i="6"/>
  <c r="I49" i="6"/>
  <c r="L48" i="6"/>
  <c r="I47" i="6"/>
  <c r="L47" i="6" s="1"/>
  <c r="L46" i="6"/>
  <c r="I45" i="6"/>
  <c r="L45" i="6" s="1"/>
  <c r="L44" i="6"/>
  <c r="I43" i="6"/>
  <c r="L43" i="6" s="1"/>
  <c r="L42" i="6"/>
  <c r="I41" i="6"/>
  <c r="L40" i="6"/>
  <c r="I39" i="6"/>
  <c r="L39" i="6" s="1"/>
  <c r="L38" i="6"/>
  <c r="I37" i="6"/>
  <c r="L37" i="6" s="1"/>
  <c r="L36" i="6"/>
  <c r="I35" i="6"/>
  <c r="L35" i="6" s="1"/>
  <c r="Y27" i="6"/>
  <c r="Y26" i="6"/>
  <c r="L26" i="6"/>
  <c r="K26" i="6"/>
  <c r="I26" i="6"/>
  <c r="K31" i="5" l="1"/>
  <c r="I31" i="5" s="1"/>
  <c r="Y31" i="5"/>
  <c r="K32" i="5"/>
  <c r="I32" i="5" s="1"/>
  <c r="Y32" i="5"/>
  <c r="K33" i="5"/>
  <c r="I33" i="5" s="1"/>
  <c r="Y33" i="5"/>
  <c r="K34" i="5"/>
  <c r="I34" i="5" s="1"/>
  <c r="Y34" i="5"/>
  <c r="K35" i="5"/>
  <c r="I35" i="5" s="1"/>
  <c r="Y35" i="5"/>
  <c r="K36" i="5"/>
  <c r="I36" i="5" s="1"/>
  <c r="Y36" i="5"/>
  <c r="K37" i="5"/>
  <c r="I37" i="5" s="1"/>
  <c r="Y37" i="5"/>
  <c r="K38" i="5"/>
  <c r="I38" i="5" s="1"/>
  <c r="Y38" i="5"/>
  <c r="K39" i="5"/>
  <c r="I39" i="5" s="1"/>
  <c r="Y39" i="5"/>
  <c r="K40" i="5"/>
  <c r="I40" i="5" s="1"/>
  <c r="Y40" i="5"/>
  <c r="K41" i="5"/>
  <c r="I41" i="5" s="1"/>
  <c r="Y41" i="5"/>
  <c r="K42" i="5"/>
  <c r="I42" i="5" s="1"/>
  <c r="Y42" i="5"/>
  <c r="K43" i="5"/>
  <c r="I43" i="5" s="1"/>
  <c r="Y43" i="5"/>
  <c r="K44" i="5"/>
  <c r="I44" i="5" s="1"/>
  <c r="Y44" i="5"/>
  <c r="K45" i="5"/>
  <c r="I45" i="5" s="1"/>
  <c r="Y45" i="5"/>
  <c r="K46" i="5"/>
  <c r="I46" i="5" s="1"/>
  <c r="Y46" i="5"/>
  <c r="K47" i="5"/>
  <c r="I47" i="5" s="1"/>
  <c r="Y47" i="5"/>
  <c r="K48" i="5"/>
  <c r="I48" i="5" s="1"/>
  <c r="Y48" i="5"/>
  <c r="K49" i="5"/>
  <c r="I49" i="5" s="1"/>
  <c r="Y49" i="5"/>
  <c r="K50" i="5"/>
  <c r="I50" i="5" s="1"/>
  <c r="Y50" i="5"/>
  <c r="K51" i="5"/>
  <c r="I51" i="5" s="1"/>
  <c r="Y51" i="5"/>
  <c r="K52" i="5"/>
  <c r="I52" i="5" s="1"/>
  <c r="Y52" i="5"/>
  <c r="K53" i="5"/>
  <c r="I53" i="5" s="1"/>
  <c r="Y53" i="5"/>
  <c r="K54" i="5"/>
  <c r="I54" i="5" s="1"/>
  <c r="Y54" i="5"/>
  <c r="L54" i="5" l="1"/>
  <c r="L53" i="5"/>
  <c r="L52" i="5"/>
  <c r="L51" i="5"/>
  <c r="L50" i="5"/>
  <c r="L49" i="5"/>
  <c r="L48" i="5"/>
  <c r="L47" i="5"/>
  <c r="L46" i="5"/>
  <c r="L45" i="5"/>
  <c r="L44" i="5"/>
  <c r="L43" i="5"/>
  <c r="L42" i="5"/>
  <c r="L41" i="5"/>
  <c r="L40" i="5"/>
  <c r="L39" i="5"/>
  <c r="L38" i="5"/>
  <c r="L37" i="5"/>
  <c r="L36" i="5"/>
  <c r="L35" i="5"/>
  <c r="L34" i="5"/>
  <c r="L33" i="5"/>
  <c r="L32" i="5"/>
  <c r="L31" i="5"/>
  <c r="J55" i="8"/>
  <c r="Y54" i="8"/>
  <c r="K54" i="8"/>
  <c r="L54" i="8" s="1"/>
  <c r="I54" i="8"/>
  <c r="C54" i="8"/>
  <c r="B54" i="8"/>
  <c r="Y53" i="8"/>
  <c r="L53" i="8"/>
  <c r="K53" i="8"/>
  <c r="I53" i="8"/>
  <c r="C53" i="8"/>
  <c r="B53" i="8"/>
  <c r="Y52" i="8"/>
  <c r="K52" i="8"/>
  <c r="L52" i="8" s="1"/>
  <c r="I52" i="8"/>
  <c r="C52" i="8"/>
  <c r="B52" i="8"/>
  <c r="Y51" i="8"/>
  <c r="L51" i="8"/>
  <c r="K51" i="8"/>
  <c r="I51" i="8"/>
  <c r="C51" i="8"/>
  <c r="B51" i="8"/>
  <c r="Y50" i="8"/>
  <c r="K50" i="8"/>
  <c r="L50" i="8" s="1"/>
  <c r="I50" i="8"/>
  <c r="C50" i="8"/>
  <c r="B50" i="8"/>
  <c r="Y49" i="8"/>
  <c r="L49" i="8"/>
  <c r="K49" i="8"/>
  <c r="I49" i="8"/>
  <c r="C49" i="8"/>
  <c r="B49" i="8"/>
  <c r="Y48" i="8"/>
  <c r="K48" i="8"/>
  <c r="L48" i="8" s="1"/>
  <c r="I48" i="8"/>
  <c r="C48" i="8"/>
  <c r="B48" i="8"/>
  <c r="Y47" i="8"/>
  <c r="L47" i="8"/>
  <c r="K47" i="8"/>
  <c r="I47" i="8"/>
  <c r="C47" i="8"/>
  <c r="B47" i="8"/>
  <c r="Y46" i="8"/>
  <c r="K46" i="8"/>
  <c r="L46" i="8" s="1"/>
  <c r="I46" i="8"/>
  <c r="C46" i="8"/>
  <c r="B46" i="8"/>
  <c r="Y45" i="8"/>
  <c r="L45" i="8"/>
  <c r="K45" i="8"/>
  <c r="I45" i="8"/>
  <c r="C45" i="8"/>
  <c r="B45" i="8"/>
  <c r="Y44" i="8"/>
  <c r="K44" i="8"/>
  <c r="L44" i="8" s="1"/>
  <c r="I44" i="8"/>
  <c r="C44" i="8"/>
  <c r="B44" i="8"/>
  <c r="Y43" i="8"/>
  <c r="L43" i="8"/>
  <c r="K43" i="8"/>
  <c r="I43" i="8"/>
  <c r="C43" i="8"/>
  <c r="B43" i="8"/>
  <c r="Y42" i="8"/>
  <c r="K42" i="8"/>
  <c r="L42" i="8" s="1"/>
  <c r="I42" i="8"/>
  <c r="C42" i="8"/>
  <c r="B42" i="8"/>
  <c r="Y41" i="8"/>
  <c r="L41" i="8"/>
  <c r="K41" i="8"/>
  <c r="I41" i="8"/>
  <c r="C41" i="8"/>
  <c r="B41" i="8"/>
  <c r="Y40" i="8"/>
  <c r="K40" i="8"/>
  <c r="L40" i="8" s="1"/>
  <c r="I40" i="8"/>
  <c r="C40" i="8"/>
  <c r="B40" i="8"/>
  <c r="Y39" i="8"/>
  <c r="L39" i="8"/>
  <c r="K39" i="8"/>
  <c r="I39" i="8"/>
  <c r="C39" i="8"/>
  <c r="B39" i="8"/>
  <c r="Y38" i="8"/>
  <c r="K38" i="8"/>
  <c r="L38" i="8" s="1"/>
  <c r="I38" i="8"/>
  <c r="C38" i="8"/>
  <c r="B38" i="8"/>
  <c r="Y37" i="8"/>
  <c r="L37" i="8"/>
  <c r="K37" i="8"/>
  <c r="I37" i="8"/>
  <c r="C37" i="8"/>
  <c r="B37" i="8"/>
  <c r="Y36" i="8"/>
  <c r="K36" i="8"/>
  <c r="L36" i="8" s="1"/>
  <c r="I36" i="8"/>
  <c r="C36" i="8"/>
  <c r="B36" i="8"/>
  <c r="Y35" i="8"/>
  <c r="L35" i="8"/>
  <c r="K35" i="8"/>
  <c r="I35" i="8"/>
  <c r="C35" i="8"/>
  <c r="B35" i="8"/>
  <c r="Y34" i="8"/>
  <c r="K34" i="8"/>
  <c r="I34" i="8" s="1"/>
  <c r="C34" i="8"/>
  <c r="B34" i="8"/>
  <c r="Y33" i="8"/>
  <c r="K33" i="8"/>
  <c r="L33" i="8" s="1"/>
  <c r="I33" i="8"/>
  <c r="C33" i="8"/>
  <c r="B33" i="8"/>
  <c r="Y32" i="8"/>
  <c r="K32" i="8"/>
  <c r="C32" i="8"/>
  <c r="B32" i="8"/>
  <c r="Y31" i="8"/>
  <c r="K31" i="8"/>
  <c r="I31" i="8"/>
  <c r="L31" i="8" s="1"/>
  <c r="C31" i="8"/>
  <c r="B31" i="8"/>
  <c r="Y30" i="8"/>
  <c r="K30" i="8"/>
  <c r="I30" i="8"/>
  <c r="C30" i="8"/>
  <c r="B30" i="8"/>
  <c r="Y29" i="8"/>
  <c r="L29" i="8"/>
  <c r="K29" i="8"/>
  <c r="I29" i="8"/>
  <c r="C29" i="8"/>
  <c r="B29" i="8"/>
  <c r="Y28" i="8"/>
  <c r="K28" i="8"/>
  <c r="L28" i="8" s="1"/>
  <c r="I28" i="8"/>
  <c r="C28" i="8"/>
  <c r="B28" i="8"/>
  <c r="Y27" i="8"/>
  <c r="L27" i="8"/>
  <c r="K27" i="8"/>
  <c r="I27" i="8"/>
  <c r="C27" i="8"/>
  <c r="B27" i="8"/>
  <c r="Y26" i="8"/>
  <c r="K26" i="8"/>
  <c r="L26" i="8" s="1"/>
  <c r="I26" i="8"/>
  <c r="C26" i="8"/>
  <c r="B26" i="8"/>
  <c r="Y25" i="8"/>
  <c r="L25" i="8"/>
  <c r="K25" i="8"/>
  <c r="I25" i="8"/>
  <c r="C25" i="8"/>
  <c r="B25" i="8"/>
  <c r="Y24" i="8"/>
  <c r="K24" i="8"/>
  <c r="I24" i="8" s="1"/>
  <c r="C24" i="8"/>
  <c r="B24" i="8"/>
  <c r="Y23" i="8"/>
  <c r="K23" i="8"/>
  <c r="C23" i="8"/>
  <c r="B23" i="8"/>
  <c r="Y22" i="8"/>
  <c r="K22" i="8"/>
  <c r="I22" i="8"/>
  <c r="C22" i="8"/>
  <c r="B22" i="8"/>
  <c r="Y21" i="8"/>
  <c r="K21" i="8"/>
  <c r="I21" i="8"/>
  <c r="L21" i="8" s="1"/>
  <c r="C21" i="8"/>
  <c r="B21" i="8"/>
  <c r="Y20" i="8"/>
  <c r="K20" i="8"/>
  <c r="I20" i="8" s="1"/>
  <c r="C20" i="8"/>
  <c r="B20" i="8"/>
  <c r="Y19" i="8"/>
  <c r="K19" i="8"/>
  <c r="I19" i="8" s="1"/>
  <c r="L19" i="8" s="1"/>
  <c r="C19" i="8"/>
  <c r="B19" i="8"/>
  <c r="Y18" i="8"/>
  <c r="K18" i="8"/>
  <c r="I18" i="8" s="1"/>
  <c r="C18" i="8"/>
  <c r="B18" i="8"/>
  <c r="Y17" i="8"/>
  <c r="K17" i="8"/>
  <c r="I17" i="8" s="1"/>
  <c r="L17" i="8" s="1"/>
  <c r="C17" i="8"/>
  <c r="B17" i="8"/>
  <c r="Y16" i="8"/>
  <c r="K16" i="8"/>
  <c r="I16" i="8" s="1"/>
  <c r="C16" i="8"/>
  <c r="B16" i="8"/>
  <c r="Y15" i="8"/>
  <c r="K15" i="8"/>
  <c r="I15" i="8" s="1"/>
  <c r="L15" i="8" s="1"/>
  <c r="C15" i="8"/>
  <c r="B15" i="8"/>
  <c r="Y14" i="8"/>
  <c r="K14" i="8"/>
  <c r="I14" i="8"/>
  <c r="C14" i="8"/>
  <c r="B14" i="8"/>
  <c r="Y13" i="8"/>
  <c r="K13" i="8"/>
  <c r="I13" i="8" s="1"/>
  <c r="L13" i="8" s="1"/>
  <c r="C13" i="8"/>
  <c r="B13" i="8"/>
  <c r="Y12" i="8"/>
  <c r="K12" i="8"/>
  <c r="I12" i="8" s="1"/>
  <c r="C12" i="8"/>
  <c r="B12" i="8"/>
  <c r="Y11" i="8"/>
  <c r="K11" i="8"/>
  <c r="I11" i="8"/>
  <c r="L11" i="8" s="1"/>
  <c r="C11" i="8"/>
  <c r="B11" i="8"/>
  <c r="Y10" i="8"/>
  <c r="K10" i="8"/>
  <c r="L10" i="8" s="1"/>
  <c r="I10" i="8"/>
  <c r="C10" i="8"/>
  <c r="B10" i="8"/>
  <c r="Y9" i="8"/>
  <c r="K9" i="8"/>
  <c r="I9" i="8"/>
  <c r="L9" i="8" s="1"/>
  <c r="C9" i="8"/>
  <c r="B9" i="8"/>
  <c r="Y8" i="8"/>
  <c r="K8" i="8"/>
  <c r="L8" i="8" s="1"/>
  <c r="I8" i="8"/>
  <c r="C8" i="8"/>
  <c r="B8" i="8"/>
  <c r="Y7" i="8"/>
  <c r="K7" i="8"/>
  <c r="C7" i="8"/>
  <c r="B7" i="8"/>
  <c r="C5" i="8"/>
  <c r="B5" i="8"/>
  <c r="Y54" i="7"/>
  <c r="K54" i="7"/>
  <c r="I54" i="7" s="1"/>
  <c r="Y53" i="7"/>
  <c r="K53" i="7"/>
  <c r="I53" i="7" s="1"/>
  <c r="Y52" i="7"/>
  <c r="K52" i="7"/>
  <c r="I52" i="7"/>
  <c r="Y51" i="7"/>
  <c r="K51" i="7"/>
  <c r="I51" i="7" s="1"/>
  <c r="Y50" i="7"/>
  <c r="K50" i="7"/>
  <c r="I50" i="7"/>
  <c r="Y49" i="7"/>
  <c r="K49" i="7"/>
  <c r="I49" i="7" s="1"/>
  <c r="Y48" i="7"/>
  <c r="K48" i="7"/>
  <c r="Y47" i="7"/>
  <c r="K47" i="7"/>
  <c r="I47" i="7" s="1"/>
  <c r="Y46" i="7"/>
  <c r="K46" i="7"/>
  <c r="I46" i="7" s="1"/>
  <c r="Y45" i="7"/>
  <c r="K45" i="7"/>
  <c r="I45" i="7" s="1"/>
  <c r="Y44" i="7"/>
  <c r="K44" i="7"/>
  <c r="I44" i="7"/>
  <c r="Y43" i="7"/>
  <c r="K43" i="7"/>
  <c r="I43" i="7" s="1"/>
  <c r="Y42" i="7"/>
  <c r="K42" i="7"/>
  <c r="I42" i="7" s="1"/>
  <c r="Y41" i="7"/>
  <c r="K41" i="7"/>
  <c r="I41" i="7" s="1"/>
  <c r="Y40" i="7"/>
  <c r="K40" i="7"/>
  <c r="Y39" i="7"/>
  <c r="K39" i="7"/>
  <c r="I39" i="7" s="1"/>
  <c r="Y38" i="7"/>
  <c r="K38" i="7"/>
  <c r="I38" i="7" s="1"/>
  <c r="Y37" i="7"/>
  <c r="K37" i="7"/>
  <c r="I37" i="7" s="1"/>
  <c r="Y36" i="7"/>
  <c r="K36" i="7"/>
  <c r="I36" i="7" s="1"/>
  <c r="Y35" i="7"/>
  <c r="K35" i="7"/>
  <c r="I35" i="7" s="1"/>
  <c r="Y34" i="7"/>
  <c r="K34" i="7"/>
  <c r="I34" i="7" s="1"/>
  <c r="Y33" i="7"/>
  <c r="K33" i="7"/>
  <c r="I33" i="7" s="1"/>
  <c r="C33" i="7"/>
  <c r="B33" i="7"/>
  <c r="Y32" i="7"/>
  <c r="K32" i="7"/>
  <c r="I32" i="7" s="1"/>
  <c r="C32" i="7"/>
  <c r="B32" i="7"/>
  <c r="Y31" i="7"/>
  <c r="K31" i="7"/>
  <c r="I31" i="7" s="1"/>
  <c r="C31" i="7"/>
  <c r="B31" i="7"/>
  <c r="Y30" i="7"/>
  <c r="K30" i="7"/>
  <c r="I30" i="7" s="1"/>
  <c r="C30" i="7"/>
  <c r="B30" i="7"/>
  <c r="Y29" i="7"/>
  <c r="K29" i="7"/>
  <c r="I29" i="7" s="1"/>
  <c r="C29" i="7"/>
  <c r="B29" i="7"/>
  <c r="Y28" i="7"/>
  <c r="K28" i="7"/>
  <c r="I28" i="7"/>
  <c r="C28" i="7"/>
  <c r="B28" i="7"/>
  <c r="Y27" i="7"/>
  <c r="K27" i="7"/>
  <c r="C27" i="7"/>
  <c r="B27" i="7"/>
  <c r="Y26" i="7"/>
  <c r="K26" i="7"/>
  <c r="C26" i="7"/>
  <c r="B26" i="7"/>
  <c r="Y25" i="7"/>
  <c r="K25" i="7"/>
  <c r="I25" i="7" s="1"/>
  <c r="C25" i="7"/>
  <c r="B25" i="7"/>
  <c r="Y24" i="7"/>
  <c r="K24" i="7"/>
  <c r="C24" i="7"/>
  <c r="B24" i="7"/>
  <c r="Y23" i="7"/>
  <c r="K23" i="7"/>
  <c r="I23" i="7" s="1"/>
  <c r="C23" i="7"/>
  <c r="B23" i="7"/>
  <c r="Y22" i="7"/>
  <c r="K22" i="7"/>
  <c r="I22" i="7" s="1"/>
  <c r="C22" i="7"/>
  <c r="B22" i="7"/>
  <c r="Y21" i="7"/>
  <c r="K21" i="7"/>
  <c r="I21" i="7" s="1"/>
  <c r="C21" i="7"/>
  <c r="B21" i="7"/>
  <c r="Y20" i="7"/>
  <c r="K20" i="7"/>
  <c r="I20" i="7"/>
  <c r="C20" i="7"/>
  <c r="B20" i="7"/>
  <c r="Y19" i="7"/>
  <c r="K19" i="7"/>
  <c r="I19" i="7" s="1"/>
  <c r="C19" i="7"/>
  <c r="B19" i="7"/>
  <c r="Y18" i="7"/>
  <c r="K18" i="7"/>
  <c r="I18" i="7"/>
  <c r="C18" i="7"/>
  <c r="B18" i="7"/>
  <c r="Y17" i="7"/>
  <c r="K17" i="7"/>
  <c r="I17" i="7" s="1"/>
  <c r="C17" i="7"/>
  <c r="B17" i="7"/>
  <c r="Y16" i="7"/>
  <c r="K16" i="7"/>
  <c r="I16" i="7"/>
  <c r="C16" i="7"/>
  <c r="B16" i="7"/>
  <c r="Y15" i="7"/>
  <c r="K15" i="7"/>
  <c r="I15" i="7" s="1"/>
  <c r="C15" i="7"/>
  <c r="B15" i="7"/>
  <c r="Y14" i="7"/>
  <c r="K14" i="7"/>
  <c r="C14" i="7"/>
  <c r="B14" i="7"/>
  <c r="Y13" i="7"/>
  <c r="K13" i="7"/>
  <c r="I13" i="7" s="1"/>
  <c r="C13" i="7"/>
  <c r="B13" i="7"/>
  <c r="Y12" i="7"/>
  <c r="K12" i="7"/>
  <c r="I12" i="7"/>
  <c r="C12" i="7"/>
  <c r="B12" i="7"/>
  <c r="Y11" i="7"/>
  <c r="K11" i="7"/>
  <c r="I11" i="7" s="1"/>
  <c r="C11" i="7"/>
  <c r="B11" i="7"/>
  <c r="Y10" i="7"/>
  <c r="K10" i="7"/>
  <c r="I10" i="7"/>
  <c r="C10" i="7"/>
  <c r="B10" i="7"/>
  <c r="Y9" i="7"/>
  <c r="K9" i="7"/>
  <c r="I9" i="7" s="1"/>
  <c r="C9" i="7"/>
  <c r="B9" i="7"/>
  <c r="Y8" i="7"/>
  <c r="K8" i="7"/>
  <c r="I8" i="7"/>
  <c r="C8" i="7"/>
  <c r="B8" i="7"/>
  <c r="Y7" i="7"/>
  <c r="K7" i="7"/>
  <c r="C7" i="7"/>
  <c r="B7" i="7"/>
  <c r="C5" i="7"/>
  <c r="B5" i="7"/>
  <c r="J55" i="6"/>
  <c r="Y34" i="6"/>
  <c r="K34" i="6"/>
  <c r="I34" i="6" s="1"/>
  <c r="C34" i="6"/>
  <c r="B34" i="6"/>
  <c r="Y33" i="6"/>
  <c r="L33" i="6"/>
  <c r="K33" i="6"/>
  <c r="I33" i="6"/>
  <c r="C33" i="6"/>
  <c r="B33" i="6"/>
  <c r="Y32" i="6"/>
  <c r="K32" i="6"/>
  <c r="I32" i="6" s="1"/>
  <c r="C32" i="6"/>
  <c r="B32" i="6"/>
  <c r="Y31" i="6"/>
  <c r="K31" i="6"/>
  <c r="I31" i="6" s="1"/>
  <c r="C31" i="6"/>
  <c r="B31" i="6"/>
  <c r="Y30" i="6"/>
  <c r="K30" i="6"/>
  <c r="L30" i="6" s="1"/>
  <c r="I30" i="6"/>
  <c r="C30" i="6"/>
  <c r="B30" i="6"/>
  <c r="Y29" i="6"/>
  <c r="K29" i="6"/>
  <c r="I29" i="6"/>
  <c r="L29" i="6" s="1"/>
  <c r="C29" i="6"/>
  <c r="B29" i="6"/>
  <c r="Y28" i="6"/>
  <c r="K28" i="6"/>
  <c r="L28" i="6" s="1"/>
  <c r="I28" i="6"/>
  <c r="C28" i="6"/>
  <c r="B28" i="6"/>
  <c r="K27" i="6"/>
  <c r="I27" i="6"/>
  <c r="L27" i="6" s="1"/>
  <c r="C27" i="6"/>
  <c r="B27" i="6"/>
  <c r="C26" i="6"/>
  <c r="B26" i="6"/>
  <c r="Y25" i="6"/>
  <c r="L25" i="6"/>
  <c r="K25" i="6"/>
  <c r="I25" i="6"/>
  <c r="C25" i="6"/>
  <c r="B25" i="6"/>
  <c r="Y24" i="6"/>
  <c r="K24" i="6"/>
  <c r="I24" i="6" s="1"/>
  <c r="C24" i="6"/>
  <c r="B24" i="6"/>
  <c r="Y23" i="6"/>
  <c r="L23" i="6"/>
  <c r="K23" i="6"/>
  <c r="I23" i="6"/>
  <c r="C23" i="6"/>
  <c r="B23" i="6"/>
  <c r="Y22" i="6"/>
  <c r="K22" i="6"/>
  <c r="L22" i="6" s="1"/>
  <c r="I22" i="6"/>
  <c r="C22" i="6"/>
  <c r="B22" i="6"/>
  <c r="Y21" i="6"/>
  <c r="K21" i="6"/>
  <c r="I21" i="6" s="1"/>
  <c r="L21" i="6" s="1"/>
  <c r="C21" i="6"/>
  <c r="B21" i="6"/>
  <c r="Y20" i="6"/>
  <c r="K20" i="6"/>
  <c r="I20" i="6"/>
  <c r="C20" i="6"/>
  <c r="B20" i="6"/>
  <c r="Y19" i="6"/>
  <c r="K19" i="6"/>
  <c r="I19" i="6"/>
  <c r="L19" i="6" s="1"/>
  <c r="C19" i="6"/>
  <c r="B19" i="6"/>
  <c r="Y18" i="6"/>
  <c r="K18" i="6"/>
  <c r="L18" i="6" s="1"/>
  <c r="I18" i="6"/>
  <c r="C18" i="6"/>
  <c r="B18" i="6"/>
  <c r="Y17" i="6"/>
  <c r="L17" i="6"/>
  <c r="K17" i="6"/>
  <c r="I17" i="6"/>
  <c r="C17" i="6"/>
  <c r="B17" i="6"/>
  <c r="Y16" i="6"/>
  <c r="K16" i="6"/>
  <c r="I16" i="6"/>
  <c r="C16" i="6"/>
  <c r="B16" i="6"/>
  <c r="Y15" i="6"/>
  <c r="L15" i="6"/>
  <c r="K15" i="6"/>
  <c r="I15" i="6"/>
  <c r="C15" i="6"/>
  <c r="B15" i="6"/>
  <c r="Y14" i="6"/>
  <c r="K14" i="6"/>
  <c r="I14" i="6" s="1"/>
  <c r="C14" i="6"/>
  <c r="B14" i="6"/>
  <c r="Y13" i="6"/>
  <c r="K13" i="6"/>
  <c r="I13" i="6"/>
  <c r="L13" i="6" s="1"/>
  <c r="C13" i="6"/>
  <c r="B13" i="6"/>
  <c r="Y12" i="6"/>
  <c r="K12" i="6"/>
  <c r="I12" i="6"/>
  <c r="C12" i="6"/>
  <c r="B12" i="6"/>
  <c r="Y11" i="6"/>
  <c r="K11" i="6"/>
  <c r="I11" i="6"/>
  <c r="L11" i="6" s="1"/>
  <c r="C11" i="6"/>
  <c r="B11" i="6"/>
  <c r="Y10" i="6"/>
  <c r="K10" i="6"/>
  <c r="I10" i="6"/>
  <c r="C10" i="6"/>
  <c r="B10" i="6"/>
  <c r="Y9" i="6"/>
  <c r="K9" i="6"/>
  <c r="I9" i="6" s="1"/>
  <c r="L9" i="6" s="1"/>
  <c r="C9" i="6"/>
  <c r="B9" i="6"/>
  <c r="Y8" i="6"/>
  <c r="K8" i="6"/>
  <c r="I8" i="6" s="1"/>
  <c r="C8" i="6"/>
  <c r="B8" i="6"/>
  <c r="Y7" i="6"/>
  <c r="K7" i="6"/>
  <c r="I7" i="6"/>
  <c r="L7" i="6" s="1"/>
  <c r="C7" i="6"/>
  <c r="B7" i="6"/>
  <c r="C5" i="6"/>
  <c r="B5" i="6"/>
  <c r="J55" i="5"/>
  <c r="C54" i="5"/>
  <c r="B54" i="5"/>
  <c r="C53" i="5"/>
  <c r="B53" i="5"/>
  <c r="C52" i="5"/>
  <c r="B52" i="5"/>
  <c r="C51" i="5"/>
  <c r="B51" i="5"/>
  <c r="C50" i="5"/>
  <c r="B50" i="5"/>
  <c r="C49" i="5"/>
  <c r="B49" i="5"/>
  <c r="C48" i="5"/>
  <c r="B48" i="5"/>
  <c r="C47" i="5"/>
  <c r="B47" i="5"/>
  <c r="C46" i="5"/>
  <c r="B46" i="5"/>
  <c r="C45" i="5"/>
  <c r="B45" i="5"/>
  <c r="C44" i="5"/>
  <c r="B44" i="5"/>
  <c r="C43" i="5"/>
  <c r="B43" i="5"/>
  <c r="C42" i="5"/>
  <c r="B42" i="5"/>
  <c r="C41" i="5"/>
  <c r="B41" i="5"/>
  <c r="C40" i="5"/>
  <c r="B40" i="5"/>
  <c r="C39" i="5"/>
  <c r="B39" i="5"/>
  <c r="C38" i="5"/>
  <c r="B38" i="5"/>
  <c r="C37" i="5"/>
  <c r="B37" i="5"/>
  <c r="C36" i="5"/>
  <c r="B36" i="5"/>
  <c r="C35" i="5"/>
  <c r="B35" i="5"/>
  <c r="C34" i="5"/>
  <c r="B34" i="5"/>
  <c r="C33" i="5"/>
  <c r="B33" i="5"/>
  <c r="C32" i="5"/>
  <c r="B32" i="5"/>
  <c r="C31" i="5"/>
  <c r="B31" i="5"/>
  <c r="Y30" i="5"/>
  <c r="K30" i="5"/>
  <c r="L30" i="5" s="1"/>
  <c r="I30" i="5"/>
  <c r="C30" i="5"/>
  <c r="B30" i="5"/>
  <c r="Y29" i="5"/>
  <c r="K29" i="5"/>
  <c r="I29" i="5" s="1"/>
  <c r="C29" i="5"/>
  <c r="B29" i="5"/>
  <c r="Y28" i="5"/>
  <c r="K28" i="5"/>
  <c r="I28" i="5"/>
  <c r="C28" i="5"/>
  <c r="B28" i="5"/>
  <c r="Y27" i="5"/>
  <c r="K27" i="5"/>
  <c r="I27" i="5" s="1"/>
  <c r="C27" i="5"/>
  <c r="B27" i="5"/>
  <c r="Y26" i="5"/>
  <c r="K26" i="5"/>
  <c r="I26" i="5"/>
  <c r="C26" i="5"/>
  <c r="B26" i="5"/>
  <c r="Y25" i="5"/>
  <c r="K25" i="5"/>
  <c r="I25" i="5" s="1"/>
  <c r="C25" i="5"/>
  <c r="B25" i="5"/>
  <c r="Y24" i="5"/>
  <c r="K24" i="5"/>
  <c r="I24" i="5" s="1"/>
  <c r="C24" i="5"/>
  <c r="B24" i="5"/>
  <c r="Y23" i="5"/>
  <c r="K23" i="5"/>
  <c r="I23" i="5" s="1"/>
  <c r="C23" i="5"/>
  <c r="B23" i="5"/>
  <c r="Y22" i="5"/>
  <c r="K22" i="5"/>
  <c r="I22" i="5" s="1"/>
  <c r="C22" i="5"/>
  <c r="B22" i="5"/>
  <c r="Y21" i="5"/>
  <c r="K21" i="5"/>
  <c r="I21" i="5" s="1"/>
  <c r="C21" i="5"/>
  <c r="B21" i="5"/>
  <c r="Y20" i="5"/>
  <c r="K20" i="5"/>
  <c r="I20" i="5"/>
  <c r="C20" i="5"/>
  <c r="B20" i="5"/>
  <c r="Y19" i="5"/>
  <c r="K19" i="5"/>
  <c r="I19" i="5" s="1"/>
  <c r="C19" i="5"/>
  <c r="B19" i="5"/>
  <c r="Y18" i="5"/>
  <c r="K18" i="5"/>
  <c r="I18" i="5" s="1"/>
  <c r="C18" i="5"/>
  <c r="B18" i="5"/>
  <c r="Y17" i="5"/>
  <c r="K17" i="5"/>
  <c r="I17" i="5" s="1"/>
  <c r="C17" i="5"/>
  <c r="B17" i="5"/>
  <c r="Y16" i="5"/>
  <c r="K16" i="5"/>
  <c r="I16" i="5" s="1"/>
  <c r="C16" i="5"/>
  <c r="B16" i="5"/>
  <c r="Y15" i="5"/>
  <c r="K15" i="5"/>
  <c r="I15" i="5" s="1"/>
  <c r="C15" i="5"/>
  <c r="B15" i="5"/>
  <c r="Y14" i="5"/>
  <c r="K14" i="5"/>
  <c r="I14" i="5" s="1"/>
  <c r="C14" i="5"/>
  <c r="B14" i="5"/>
  <c r="Y13" i="5"/>
  <c r="K13" i="5"/>
  <c r="I13" i="5" s="1"/>
  <c r="C13" i="5"/>
  <c r="B13" i="5"/>
  <c r="Y12" i="5"/>
  <c r="K12" i="5"/>
  <c r="I12" i="5" s="1"/>
  <c r="C12" i="5"/>
  <c r="B12" i="5"/>
  <c r="Y11" i="5"/>
  <c r="K11" i="5"/>
  <c r="I11" i="5" s="1"/>
  <c r="C11" i="5"/>
  <c r="B11" i="5"/>
  <c r="Y10" i="5"/>
  <c r="K10" i="5"/>
  <c r="I10" i="5" s="1"/>
  <c r="C10" i="5"/>
  <c r="B10" i="5"/>
  <c r="Y9" i="5"/>
  <c r="K9" i="5"/>
  <c r="I9" i="5" s="1"/>
  <c r="C9" i="5"/>
  <c r="B9" i="5"/>
  <c r="Y8" i="5"/>
  <c r="K8" i="5"/>
  <c r="I8" i="5" s="1"/>
  <c r="C8" i="5"/>
  <c r="B8" i="5"/>
  <c r="Y7" i="5"/>
  <c r="K7" i="5"/>
  <c r="C7" i="5"/>
  <c r="B7" i="5"/>
  <c r="C5" i="5"/>
  <c r="B5" i="5"/>
  <c r="I23" i="8" l="1"/>
  <c r="L23" i="8" s="1"/>
  <c r="L20" i="8"/>
  <c r="L24" i="8"/>
  <c r="L22" i="8"/>
  <c r="L30" i="8"/>
  <c r="I32" i="8"/>
  <c r="L32" i="8" s="1"/>
  <c r="L34" i="8"/>
  <c r="L18" i="8"/>
  <c r="L16" i="8"/>
  <c r="K55" i="8"/>
  <c r="L12" i="8"/>
  <c r="L14" i="8"/>
  <c r="L7" i="8"/>
  <c r="I7" i="8"/>
  <c r="L10" i="7"/>
  <c r="L18" i="7"/>
  <c r="L8" i="7"/>
  <c r="L16" i="7"/>
  <c r="I14" i="7"/>
  <c r="L14" i="7" s="1"/>
  <c r="I26" i="7"/>
  <c r="L26" i="7" s="1"/>
  <c r="L32" i="7"/>
  <c r="L30" i="7"/>
  <c r="L34" i="7"/>
  <c r="L42" i="7"/>
  <c r="L36" i="7"/>
  <c r="L44" i="7"/>
  <c r="L52" i="7"/>
  <c r="L50" i="7"/>
  <c r="L38" i="7"/>
  <c r="I40" i="7"/>
  <c r="L40" i="7" s="1"/>
  <c r="L46" i="7"/>
  <c r="I48" i="7"/>
  <c r="L48" i="7" s="1"/>
  <c r="L54" i="7"/>
  <c r="I24" i="7"/>
  <c r="L24" i="7" s="1"/>
  <c r="L28" i="7"/>
  <c r="L22" i="7"/>
  <c r="L20" i="7"/>
  <c r="L12" i="7"/>
  <c r="K55" i="7"/>
  <c r="L34" i="6"/>
  <c r="L31" i="6"/>
  <c r="L32" i="6"/>
  <c r="L24" i="6"/>
  <c r="L20" i="6"/>
  <c r="L16" i="6"/>
  <c r="L14" i="6"/>
  <c r="L12" i="6"/>
  <c r="L10" i="6"/>
  <c r="K55" i="6"/>
  <c r="L8" i="6"/>
  <c r="I55" i="6"/>
  <c r="L28" i="5"/>
  <c r="L22" i="5"/>
  <c r="L26" i="5"/>
  <c r="L24" i="5"/>
  <c r="L20" i="5"/>
  <c r="L18" i="5"/>
  <c r="L14" i="5"/>
  <c r="L16" i="5"/>
  <c r="L12" i="5"/>
  <c r="K55" i="5"/>
  <c r="L10" i="5"/>
  <c r="L8" i="5"/>
  <c r="L9" i="7"/>
  <c r="L11" i="7"/>
  <c r="L13" i="7"/>
  <c r="L15" i="7"/>
  <c r="L17" i="7"/>
  <c r="L19" i="7"/>
  <c r="L21" i="7"/>
  <c r="L23" i="7"/>
  <c r="L25" i="7"/>
  <c r="L29" i="7"/>
  <c r="L31" i="7"/>
  <c r="L33" i="7"/>
  <c r="L35" i="7"/>
  <c r="L37" i="7"/>
  <c r="L39" i="7"/>
  <c r="L41" i="7"/>
  <c r="L43" i="7"/>
  <c r="L45" i="7"/>
  <c r="L47" i="7"/>
  <c r="L49" i="7"/>
  <c r="L51" i="7"/>
  <c r="L53" i="7"/>
  <c r="I7" i="7"/>
  <c r="L13" i="5"/>
  <c r="L15" i="5"/>
  <c r="L23" i="5"/>
  <c r="L29" i="5"/>
  <c r="L9" i="5"/>
  <c r="L11" i="5"/>
  <c r="L17" i="5"/>
  <c r="L19" i="5"/>
  <c r="L21" i="5"/>
  <c r="L25" i="5"/>
  <c r="L27" i="5"/>
  <c r="I7" i="5"/>
  <c r="I55" i="5" s="1"/>
  <c r="C7" i="1"/>
  <c r="B5" i="1"/>
  <c r="C5" i="1"/>
  <c r="B7" i="1"/>
  <c r="J55" i="1"/>
  <c r="Y54" i="1"/>
  <c r="K54" i="1"/>
  <c r="C54" i="1"/>
  <c r="B54" i="1"/>
  <c r="Y53" i="1"/>
  <c r="K53" i="1"/>
  <c r="I53" i="1" s="1"/>
  <c r="C53" i="1"/>
  <c r="B53" i="1"/>
  <c r="Y52" i="1"/>
  <c r="K52" i="1"/>
  <c r="I52" i="1" s="1"/>
  <c r="L52" i="1" s="1"/>
  <c r="C52" i="1"/>
  <c r="B52" i="1"/>
  <c r="Y51" i="1"/>
  <c r="K51" i="1"/>
  <c r="I51" i="1" s="1"/>
  <c r="C51" i="1"/>
  <c r="B51" i="1"/>
  <c r="Y50" i="1"/>
  <c r="K50" i="1"/>
  <c r="I50" i="1" s="1"/>
  <c r="L50" i="1" s="1"/>
  <c r="C50" i="1"/>
  <c r="B50" i="1"/>
  <c r="Y49" i="1"/>
  <c r="K49" i="1"/>
  <c r="I49" i="1" s="1"/>
  <c r="C49" i="1"/>
  <c r="B49" i="1"/>
  <c r="Y48" i="1"/>
  <c r="K48" i="1"/>
  <c r="I48" i="1" s="1"/>
  <c r="L48" i="1" s="1"/>
  <c r="C48" i="1"/>
  <c r="B48" i="1"/>
  <c r="Y47" i="1"/>
  <c r="K47" i="1"/>
  <c r="I47" i="1" s="1"/>
  <c r="C47" i="1"/>
  <c r="B47" i="1"/>
  <c r="Y46" i="1"/>
  <c r="K46" i="1"/>
  <c r="I46" i="1" s="1"/>
  <c r="L46" i="1" s="1"/>
  <c r="C46" i="1"/>
  <c r="B46" i="1"/>
  <c r="Y45" i="1"/>
  <c r="K45" i="1"/>
  <c r="I45" i="1" s="1"/>
  <c r="C45" i="1"/>
  <c r="B45" i="1"/>
  <c r="Y44" i="1"/>
  <c r="K44" i="1"/>
  <c r="C44" i="1"/>
  <c r="B44" i="1"/>
  <c r="Y43" i="1"/>
  <c r="K43" i="1"/>
  <c r="I43" i="1" s="1"/>
  <c r="C43" i="1"/>
  <c r="B43" i="1"/>
  <c r="Y42" i="1"/>
  <c r="K42" i="1"/>
  <c r="C42" i="1"/>
  <c r="B42" i="1"/>
  <c r="Y41" i="1"/>
  <c r="K41" i="1"/>
  <c r="I41" i="1" s="1"/>
  <c r="C41" i="1"/>
  <c r="B41" i="1"/>
  <c r="Y40" i="1"/>
  <c r="K40" i="1"/>
  <c r="C40" i="1"/>
  <c r="B40" i="1"/>
  <c r="Y39" i="1"/>
  <c r="K39" i="1"/>
  <c r="I39" i="1" s="1"/>
  <c r="C39" i="1"/>
  <c r="B39" i="1"/>
  <c r="Y38" i="1"/>
  <c r="K38" i="1"/>
  <c r="C38" i="1"/>
  <c r="B38" i="1"/>
  <c r="Y37" i="1"/>
  <c r="K37" i="1"/>
  <c r="I37" i="1" s="1"/>
  <c r="C37" i="1"/>
  <c r="B37" i="1"/>
  <c r="Y36" i="1"/>
  <c r="K36" i="1"/>
  <c r="C36" i="1"/>
  <c r="B36" i="1"/>
  <c r="Y35" i="1"/>
  <c r="K35" i="1"/>
  <c r="I35" i="1" s="1"/>
  <c r="C35" i="1"/>
  <c r="B35" i="1"/>
  <c r="Y34" i="1"/>
  <c r="K34" i="1"/>
  <c r="C34" i="1"/>
  <c r="B34" i="1"/>
  <c r="Y33" i="1"/>
  <c r="K33" i="1"/>
  <c r="I33" i="1" s="1"/>
  <c r="C33" i="1"/>
  <c r="B33" i="1"/>
  <c r="Y32" i="1"/>
  <c r="K32" i="1"/>
  <c r="C32" i="1"/>
  <c r="B32" i="1"/>
  <c r="Y31" i="1"/>
  <c r="K31" i="1"/>
  <c r="I31" i="1" s="1"/>
  <c r="C31" i="1"/>
  <c r="B31" i="1"/>
  <c r="Y30" i="1"/>
  <c r="K30" i="1"/>
  <c r="C30" i="1"/>
  <c r="B30" i="1"/>
  <c r="Y29" i="1"/>
  <c r="K29" i="1"/>
  <c r="I29" i="1" s="1"/>
  <c r="C29" i="1"/>
  <c r="B29" i="1"/>
  <c r="Y28" i="1"/>
  <c r="K28" i="1"/>
  <c r="C28" i="1"/>
  <c r="B28" i="1"/>
  <c r="Y27" i="1"/>
  <c r="K27" i="1"/>
  <c r="I27" i="1" s="1"/>
  <c r="C27" i="1"/>
  <c r="B27" i="1"/>
  <c r="Y26" i="1"/>
  <c r="K26" i="1"/>
  <c r="C26" i="1"/>
  <c r="B26" i="1"/>
  <c r="Y25" i="1"/>
  <c r="K25" i="1"/>
  <c r="I25" i="1" s="1"/>
  <c r="C25" i="1"/>
  <c r="B25" i="1"/>
  <c r="Y24" i="1"/>
  <c r="K24" i="1"/>
  <c r="C24" i="1"/>
  <c r="B24" i="1"/>
  <c r="Y23" i="1"/>
  <c r="K23" i="1"/>
  <c r="I23" i="1" s="1"/>
  <c r="C23" i="1"/>
  <c r="B23" i="1"/>
  <c r="Y22" i="1"/>
  <c r="K22" i="1"/>
  <c r="C22" i="1"/>
  <c r="B22" i="1"/>
  <c r="Y21" i="1"/>
  <c r="K21" i="1"/>
  <c r="I21" i="1" s="1"/>
  <c r="C21" i="1"/>
  <c r="B21" i="1"/>
  <c r="Y20" i="1"/>
  <c r="K20" i="1"/>
  <c r="C20" i="1"/>
  <c r="B20" i="1"/>
  <c r="Y19" i="1"/>
  <c r="K19" i="1"/>
  <c r="I19" i="1" s="1"/>
  <c r="C19" i="1"/>
  <c r="B19" i="1"/>
  <c r="Y18" i="1"/>
  <c r="K18" i="1"/>
  <c r="C18" i="1"/>
  <c r="B18" i="1"/>
  <c r="Y17" i="1"/>
  <c r="K17" i="1"/>
  <c r="I17" i="1" s="1"/>
  <c r="C17" i="1"/>
  <c r="B17" i="1"/>
  <c r="Y16" i="1"/>
  <c r="K16" i="1"/>
  <c r="C16" i="1"/>
  <c r="B16" i="1"/>
  <c r="Y15" i="1"/>
  <c r="K15" i="1"/>
  <c r="I15" i="1" s="1"/>
  <c r="C15" i="1"/>
  <c r="B15" i="1"/>
  <c r="Y14" i="1"/>
  <c r="K14" i="1"/>
  <c r="C14" i="1"/>
  <c r="B14" i="1"/>
  <c r="Y13" i="1"/>
  <c r="K13" i="1"/>
  <c r="I13" i="1" s="1"/>
  <c r="C13" i="1"/>
  <c r="B13" i="1"/>
  <c r="Y12" i="1"/>
  <c r="K12" i="1"/>
  <c r="C12" i="1"/>
  <c r="B12" i="1"/>
  <c r="Y11" i="1"/>
  <c r="K11" i="1"/>
  <c r="I11" i="1" s="1"/>
  <c r="C11" i="1"/>
  <c r="B11" i="1"/>
  <c r="Y10" i="1"/>
  <c r="K10" i="1"/>
  <c r="C10" i="1"/>
  <c r="B10" i="1"/>
  <c r="Y9" i="1"/>
  <c r="K9" i="1"/>
  <c r="I9" i="1" s="1"/>
  <c r="C9" i="1"/>
  <c r="B9" i="1"/>
  <c r="Y8" i="1"/>
  <c r="K8" i="1"/>
  <c r="C8" i="1"/>
  <c r="B8" i="1"/>
  <c r="Y7" i="1"/>
  <c r="K7" i="1"/>
  <c r="I55" i="8" l="1"/>
  <c r="L44" i="1"/>
  <c r="K55" i="1"/>
  <c r="I44" i="1"/>
  <c r="L7" i="7"/>
  <c r="L7" i="5"/>
  <c r="L16" i="1"/>
  <c r="I8" i="1"/>
  <c r="L8" i="1" s="1"/>
  <c r="L9" i="1"/>
  <c r="I10" i="1"/>
  <c r="L10" i="1" s="1"/>
  <c r="L11" i="1"/>
  <c r="I12" i="1"/>
  <c r="L12" i="1" s="1"/>
  <c r="L13" i="1"/>
  <c r="I14" i="1"/>
  <c r="L14" i="1" s="1"/>
  <c r="L15" i="1"/>
  <c r="I16" i="1"/>
  <c r="L17" i="1"/>
  <c r="I18" i="1"/>
  <c r="L18" i="1" s="1"/>
  <c r="L19" i="1"/>
  <c r="I20" i="1"/>
  <c r="L20" i="1" s="1"/>
  <c r="L21" i="1"/>
  <c r="I22" i="1"/>
  <c r="L22" i="1" s="1"/>
  <c r="L23" i="1"/>
  <c r="I24" i="1"/>
  <c r="L24" i="1" s="1"/>
  <c r="L25" i="1"/>
  <c r="I26" i="1"/>
  <c r="L26" i="1" s="1"/>
  <c r="L27" i="1"/>
  <c r="I28" i="1"/>
  <c r="L28" i="1" s="1"/>
  <c r="L29" i="1"/>
  <c r="I30" i="1"/>
  <c r="L30" i="1" s="1"/>
  <c r="L31" i="1"/>
  <c r="I32" i="1"/>
  <c r="L32" i="1" s="1"/>
  <c r="L33" i="1"/>
  <c r="I34" i="1"/>
  <c r="L34" i="1" s="1"/>
  <c r="L35" i="1"/>
  <c r="I36" i="1"/>
  <c r="L36" i="1" s="1"/>
  <c r="L37" i="1"/>
  <c r="I38" i="1"/>
  <c r="L38" i="1" s="1"/>
  <c r="L39" i="1"/>
  <c r="I40" i="1"/>
  <c r="L40" i="1" s="1"/>
  <c r="L41" i="1"/>
  <c r="I42" i="1"/>
  <c r="L42" i="1" s="1"/>
  <c r="L43" i="1"/>
  <c r="L45" i="1"/>
  <c r="L47" i="1"/>
  <c r="L49" i="1"/>
  <c r="L51" i="1"/>
  <c r="L53" i="1"/>
  <c r="I54" i="1"/>
  <c r="L54" i="1" s="1"/>
  <c r="I7" i="1"/>
  <c r="L7" i="1" s="1"/>
  <c r="I55" i="1" l="1"/>
  <c r="I27" i="7"/>
  <c r="I55" i="7" s="1"/>
  <c r="J55" i="7"/>
  <c r="L27" i="7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이여진</author>
  </authors>
  <commentList>
    <comment ref="U7" authorId="0" shapeId="0" xr:uid="{64773740-1282-4ED6-A1CE-626D795FE619}">
      <text>
        <r>
          <rPr>
            <b/>
            <sz val="9"/>
            <color indexed="81"/>
            <rFont val="돋움"/>
            <family val="3"/>
            <charset val="129"/>
          </rPr>
          <t>이여진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크랙</t>
        </r>
      </text>
    </comment>
    <comment ref="Q24" authorId="0" shapeId="0" xr:uid="{90393A12-E7A7-4F2A-9953-6694CB1ABA3B}">
      <text>
        <r>
          <rPr>
            <b/>
            <sz val="9"/>
            <color indexed="81"/>
            <rFont val="돋움"/>
            <family val="3"/>
            <charset val="129"/>
          </rPr>
          <t>이여진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기름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이여진</author>
  </authors>
  <commentList>
    <comment ref="T9" authorId="0" shapeId="0" xr:uid="{DCC925F6-97EA-4DF1-8DE1-E87601900281}">
      <text>
        <r>
          <rPr>
            <b/>
            <sz val="9"/>
            <color indexed="81"/>
            <rFont val="돋움"/>
            <family val="3"/>
            <charset val="129"/>
          </rPr>
          <t>이여진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POST</t>
        </r>
      </text>
    </comment>
    <comment ref="T14" authorId="0" shapeId="0" xr:uid="{52373DE9-7C17-4C28-9755-0BD4BFC61B91}">
      <text>
        <r>
          <rPr>
            <b/>
            <sz val="9"/>
            <color indexed="81"/>
            <rFont val="돋움"/>
            <family val="3"/>
            <charset val="129"/>
          </rPr>
          <t>이여진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가스
</t>
        </r>
      </text>
    </comment>
    <comment ref="T31" authorId="0" shapeId="0" xr:uid="{924B9B43-2137-403D-B9D0-DA4F699CF427}">
      <text>
        <r>
          <rPr>
            <b/>
            <sz val="9"/>
            <color indexed="81"/>
            <rFont val="돋움"/>
            <family val="3"/>
            <charset val="129"/>
          </rPr>
          <t>이여진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후크</t>
        </r>
      </text>
    </comment>
    <comment ref="Q32" authorId="0" shapeId="0" xr:uid="{1C2633C1-025F-4981-B7BC-008833CF9768}">
      <text>
        <r>
          <rPr>
            <b/>
            <sz val="9"/>
            <color indexed="81"/>
            <rFont val="돋움"/>
            <family val="3"/>
            <charset val="129"/>
          </rPr>
          <t>이여진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기름</t>
        </r>
      </text>
    </comment>
    <comment ref="T34" authorId="0" shapeId="0" xr:uid="{4E9D1349-0D5B-4602-BBD7-6B5951E97481}">
      <text>
        <r>
          <rPr>
            <b/>
            <sz val="9"/>
            <color indexed="81"/>
            <rFont val="돋움"/>
            <family val="3"/>
            <charset val="129"/>
          </rPr>
          <t>이여진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게이트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이여진</author>
  </authors>
  <commentList>
    <comment ref="T15" authorId="0" shapeId="0" xr:uid="{8FF957CF-6F0B-4A17-8054-AA4B35493545}">
      <text>
        <r>
          <rPr>
            <b/>
            <sz val="9"/>
            <color indexed="81"/>
            <rFont val="돋움"/>
            <family val="3"/>
            <charset val="129"/>
          </rPr>
          <t>이여진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가스</t>
        </r>
      </text>
    </comment>
    <comment ref="U36" authorId="0" shapeId="0" xr:uid="{EC5CE47A-82BE-4C01-9BBE-D31573122F50}">
      <text>
        <r>
          <rPr>
            <b/>
            <sz val="9"/>
            <color indexed="81"/>
            <rFont val="돋움"/>
            <family val="3"/>
            <charset val="129"/>
          </rPr>
          <t>이여진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가스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이여진</author>
  </authors>
  <commentList>
    <comment ref="R12" authorId="0" shapeId="0" xr:uid="{C61C16F1-D87F-487F-A97A-DCAEDEE41D84}">
      <text>
        <r>
          <rPr>
            <b/>
            <sz val="9"/>
            <color indexed="81"/>
            <rFont val="돋움"/>
            <family val="3"/>
            <charset val="129"/>
          </rPr>
          <t>이여진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가스</t>
        </r>
      </text>
    </comment>
  </commentList>
</comments>
</file>

<file path=xl/sharedStrings.xml><?xml version="1.0" encoding="utf-8"?>
<sst xmlns="http://schemas.openxmlformats.org/spreadsheetml/2006/main" count="1224" uniqueCount="241">
  <si>
    <t xml:space="preserve">     공  정  불  량  율</t>
    <phoneticPr fontId="5" type="noConversion"/>
  </si>
  <si>
    <t>No</t>
    <phoneticPr fontId="8" type="noConversion"/>
  </si>
  <si>
    <t>업체명</t>
    <phoneticPr fontId="8" type="noConversion"/>
  </si>
  <si>
    <t>품명</t>
    <phoneticPr fontId="8" type="noConversion"/>
  </si>
  <si>
    <t>품번</t>
    <phoneticPr fontId="8" type="noConversion"/>
  </si>
  <si>
    <t>원재료명</t>
    <phoneticPr fontId="8" type="noConversion"/>
  </si>
  <si>
    <t>Color</t>
    <phoneticPr fontId="4" type="noConversion"/>
  </si>
  <si>
    <t>검사수량</t>
    <phoneticPr fontId="8" type="noConversion"/>
  </si>
  <si>
    <t>양품</t>
    <phoneticPr fontId="8" type="noConversion"/>
  </si>
  <si>
    <t>불량</t>
    <phoneticPr fontId="8" type="noConversion"/>
  </si>
  <si>
    <t>불량률</t>
    <phoneticPr fontId="8" type="noConversion"/>
  </si>
  <si>
    <t>불 량 내 용</t>
    <phoneticPr fontId="8" type="noConversion"/>
  </si>
  <si>
    <t>생산 LOT</t>
    <phoneticPr fontId="8" type="noConversion"/>
  </si>
  <si>
    <t>작업자</t>
    <phoneticPr fontId="8" type="noConversion"/>
  </si>
  <si>
    <t>검사자</t>
    <phoneticPr fontId="8" type="noConversion"/>
  </si>
  <si>
    <t>비고</t>
    <phoneticPr fontId="5" type="noConversion"/>
  </si>
  <si>
    <t>미성형</t>
    <phoneticPr fontId="5" type="noConversion"/>
  </si>
  <si>
    <t>BURR</t>
    <phoneticPr fontId="8" type="noConversion"/>
  </si>
  <si>
    <t>수축</t>
    <phoneticPr fontId="8" type="noConversion"/>
  </si>
  <si>
    <t>찍힘</t>
    <phoneticPr fontId="8" type="noConversion"/>
  </si>
  <si>
    <t>이물</t>
    <phoneticPr fontId="8" type="noConversion"/>
  </si>
  <si>
    <t>변형</t>
    <phoneticPr fontId="8" type="noConversion"/>
  </si>
  <si>
    <t>흑점</t>
    <phoneticPr fontId="8" type="noConversion"/>
  </si>
  <si>
    <t>파손</t>
    <phoneticPr fontId="8" type="noConversion"/>
  </si>
  <si>
    <t>기타</t>
    <phoneticPr fontId="8" type="noConversion"/>
  </si>
  <si>
    <t>생산 날짜</t>
    <phoneticPr fontId="8" type="noConversion"/>
  </si>
  <si>
    <t>설비</t>
    <phoneticPr fontId="8" type="noConversion"/>
  </si>
  <si>
    <t>주.야</t>
    <phoneticPr fontId="8" type="noConversion"/>
  </si>
  <si>
    <t>업체명</t>
    <phoneticPr fontId="4" type="noConversion"/>
  </si>
  <si>
    <t>검사자</t>
    <phoneticPr fontId="4" type="noConversion"/>
  </si>
  <si>
    <t>MCS</t>
    <phoneticPr fontId="4" type="noConversion"/>
  </si>
  <si>
    <t>지아</t>
    <phoneticPr fontId="4" type="noConversion"/>
  </si>
  <si>
    <t>SST</t>
  </si>
  <si>
    <t>수연</t>
    <phoneticPr fontId="4" type="noConversion"/>
  </si>
  <si>
    <t>HIC</t>
  </si>
  <si>
    <t>김선화</t>
    <phoneticPr fontId="4" type="noConversion"/>
  </si>
  <si>
    <t>AYE</t>
  </si>
  <si>
    <t>박소연</t>
    <phoneticPr fontId="4" type="noConversion"/>
  </si>
  <si>
    <t>NEXT</t>
  </si>
  <si>
    <t>김춘화</t>
    <phoneticPr fontId="4" type="noConversion"/>
  </si>
  <si>
    <t>메카텍</t>
  </si>
  <si>
    <t>이은실</t>
    <phoneticPr fontId="4" type="noConversion"/>
  </si>
  <si>
    <t>테스트메카</t>
  </si>
  <si>
    <t>김다연</t>
    <phoneticPr fontId="4" type="noConversion"/>
  </si>
  <si>
    <t>오킨스</t>
  </si>
  <si>
    <t>DI</t>
  </si>
  <si>
    <t>ODT</t>
  </si>
  <si>
    <t>5월 25일</t>
    <phoneticPr fontId="4" type="noConversion"/>
  </si>
  <si>
    <t>5월 26일</t>
    <phoneticPr fontId="4" type="noConversion"/>
  </si>
  <si>
    <t>ADAPTER</t>
    <phoneticPr fontId="4" type="noConversion"/>
  </si>
  <si>
    <t>BASE</t>
    <phoneticPr fontId="4" type="noConversion"/>
  </si>
  <si>
    <t>LATCH</t>
    <phoneticPr fontId="4" type="noConversion"/>
  </si>
  <si>
    <t>PRESSURE PAD</t>
    <phoneticPr fontId="4" type="noConversion"/>
  </si>
  <si>
    <t>ACTUATOR</t>
    <phoneticPr fontId="4" type="noConversion"/>
  </si>
  <si>
    <t>지아</t>
  </si>
  <si>
    <t>수연</t>
  </si>
  <si>
    <t>김선화</t>
  </si>
  <si>
    <t>박소연</t>
  </si>
  <si>
    <t>이은실</t>
  </si>
  <si>
    <t>김다연</t>
  </si>
  <si>
    <t>KR6408-GA480PNB</t>
    <phoneticPr fontId="4" type="noConversion"/>
  </si>
  <si>
    <t>AMB0150A-KAA-R1</t>
    <phoneticPr fontId="4" type="noConversion"/>
  </si>
  <si>
    <t>KR6150-E052TA</t>
    <phoneticPr fontId="4" type="noConversion"/>
  </si>
  <si>
    <t>3078000-01</t>
    <phoneticPr fontId="4" type="noConversion"/>
  </si>
  <si>
    <t>AMB0184A-KAA-R1</t>
    <phoneticPr fontId="4" type="noConversion"/>
  </si>
  <si>
    <t>AMB07W9A-KAA-R1</t>
    <phoneticPr fontId="4" type="noConversion"/>
  </si>
  <si>
    <t>AMB1933A-KAA-R1</t>
    <phoneticPr fontId="4" type="noConversion"/>
  </si>
  <si>
    <t>A</t>
    <phoneticPr fontId="4" type="noConversion"/>
  </si>
  <si>
    <t>버사상</t>
    <phoneticPr fontId="4" type="noConversion"/>
  </si>
  <si>
    <t>샘플</t>
    <phoneticPr fontId="4" type="noConversion"/>
  </si>
  <si>
    <t>HOLDER</t>
    <phoneticPr fontId="4" type="noConversion"/>
  </si>
  <si>
    <t>SW-003152</t>
    <phoneticPr fontId="4" type="noConversion"/>
  </si>
  <si>
    <t>SW-00392</t>
    <phoneticPr fontId="4" type="noConversion"/>
  </si>
  <si>
    <t>B</t>
    <phoneticPr fontId="4" type="noConversion"/>
  </si>
  <si>
    <t>STOPPER</t>
    <phoneticPr fontId="4" type="noConversion"/>
  </si>
  <si>
    <t>SHAFT</t>
    <phoneticPr fontId="4" type="noConversion"/>
  </si>
  <si>
    <t>SLIDER</t>
    <phoneticPr fontId="4" type="noConversion"/>
  </si>
  <si>
    <t>AMB0242A-KAA-R1</t>
    <phoneticPr fontId="4" type="noConversion"/>
  </si>
  <si>
    <t>KR6166-01TB</t>
    <phoneticPr fontId="4" type="noConversion"/>
  </si>
  <si>
    <t>KR6166-B299YA</t>
    <phoneticPr fontId="4" type="noConversion"/>
  </si>
  <si>
    <t>BG255-001A1</t>
    <phoneticPr fontId="4" type="noConversion"/>
  </si>
  <si>
    <t>KR6152-GZ178QA</t>
    <phoneticPr fontId="4" type="noConversion"/>
  </si>
  <si>
    <t>KR6197-D841PB</t>
    <phoneticPr fontId="4" type="noConversion"/>
  </si>
  <si>
    <t>AMB07U9A-KAA-R3</t>
    <phoneticPr fontId="4" type="noConversion"/>
  </si>
  <si>
    <t>MCS</t>
  </si>
  <si>
    <t>SF2255</t>
  </si>
  <si>
    <t>SF2255</t>
    <phoneticPr fontId="4" type="noConversion"/>
  </si>
  <si>
    <t>I/V</t>
    <phoneticPr fontId="4" type="noConversion"/>
  </si>
  <si>
    <t>SF2250EPR</t>
    <phoneticPr fontId="4" type="noConversion"/>
  </si>
  <si>
    <t>N/P</t>
    <phoneticPr fontId="4" type="noConversion"/>
  </si>
  <si>
    <t>SGF2050</t>
    <phoneticPr fontId="4" type="noConversion"/>
  </si>
  <si>
    <t>B/K</t>
    <phoneticPr fontId="4" type="noConversion"/>
  </si>
  <si>
    <t>JD4901</t>
    <phoneticPr fontId="4" type="noConversion"/>
  </si>
  <si>
    <t>GP2306F</t>
    <phoneticPr fontId="4" type="noConversion"/>
  </si>
  <si>
    <t>SGF2033</t>
    <phoneticPr fontId="4" type="noConversion"/>
  </si>
  <si>
    <t>HDB75-M01A4-1L</t>
    <phoneticPr fontId="4" type="noConversion"/>
  </si>
  <si>
    <t>SGF2041</t>
    <phoneticPr fontId="4" type="noConversion"/>
  </si>
  <si>
    <t>HDB08NL-78B1</t>
    <phoneticPr fontId="4" type="noConversion"/>
  </si>
  <si>
    <t>HDB08NL-78S2</t>
    <phoneticPr fontId="4" type="noConversion"/>
  </si>
  <si>
    <t>SGF2030</t>
    <phoneticPr fontId="4" type="noConversion"/>
  </si>
  <si>
    <t>25SSD-127-T6-BB</t>
    <phoneticPr fontId="4" type="noConversion"/>
  </si>
  <si>
    <t>PRESSURE PAD</t>
    <phoneticPr fontId="4" type="noConversion"/>
  </si>
  <si>
    <t>HOLDER</t>
    <phoneticPr fontId="4" type="noConversion"/>
  </si>
  <si>
    <t>HOUSING</t>
    <phoneticPr fontId="4" type="noConversion"/>
  </si>
  <si>
    <t>BASE</t>
    <phoneticPr fontId="4" type="noConversion"/>
  </si>
  <si>
    <t>SLIDER</t>
    <phoneticPr fontId="4" type="noConversion"/>
  </si>
  <si>
    <t>3078000-01</t>
    <phoneticPr fontId="4" type="noConversion"/>
  </si>
  <si>
    <t>AMB0182A-KAA-R1</t>
    <phoneticPr fontId="4" type="noConversion"/>
  </si>
  <si>
    <t>AMM0822A-KAB-R1</t>
    <phoneticPr fontId="4" type="noConversion"/>
  </si>
  <si>
    <t>SW-003092</t>
  </si>
  <si>
    <t>SW-003092</t>
    <phoneticPr fontId="4" type="noConversion"/>
  </si>
  <si>
    <t>BC05-29H1</t>
    <phoneticPr fontId="4" type="noConversion"/>
  </si>
  <si>
    <t>B</t>
    <phoneticPr fontId="4" type="noConversion"/>
  </si>
  <si>
    <t>A</t>
    <phoneticPr fontId="4" type="noConversion"/>
  </si>
  <si>
    <t>ADAPTER</t>
    <phoneticPr fontId="4" type="noConversion"/>
  </si>
  <si>
    <t>SHAFT</t>
  </si>
  <si>
    <t>SHAFT</t>
    <phoneticPr fontId="4" type="noConversion"/>
  </si>
  <si>
    <t>KR6408-GA480PNB</t>
    <phoneticPr fontId="4" type="noConversion"/>
  </si>
  <si>
    <t>KR6166-01TB</t>
    <phoneticPr fontId="4" type="noConversion"/>
  </si>
  <si>
    <t>KR6408-01PA</t>
    <phoneticPr fontId="4" type="noConversion"/>
  </si>
  <si>
    <t>STOPPER</t>
    <phoneticPr fontId="4" type="noConversion"/>
  </si>
  <si>
    <t>김춘화</t>
  </si>
  <si>
    <t>KR6197-D841PB</t>
    <phoneticPr fontId="4" type="noConversion"/>
  </si>
  <si>
    <t>BG255-001A1</t>
    <phoneticPr fontId="4" type="noConversion"/>
  </si>
  <si>
    <t>KR6166-B299YA</t>
    <phoneticPr fontId="4" type="noConversion"/>
  </si>
  <si>
    <t>HDB08-M01A1</t>
    <phoneticPr fontId="4" type="noConversion"/>
  </si>
  <si>
    <t>AMB1932A-KAA-R1</t>
    <phoneticPr fontId="4" type="noConversion"/>
  </si>
  <si>
    <t>GP2306F</t>
    <phoneticPr fontId="4" type="noConversion"/>
  </si>
  <si>
    <t>SGF2030</t>
    <phoneticPr fontId="4" type="noConversion"/>
  </si>
  <si>
    <t>SF2255</t>
    <phoneticPr fontId="4" type="noConversion"/>
  </si>
  <si>
    <t>SF2250EPR</t>
    <phoneticPr fontId="4" type="noConversion"/>
  </si>
  <si>
    <t>N/P</t>
    <phoneticPr fontId="4" type="noConversion"/>
  </si>
  <si>
    <t>B/K</t>
    <phoneticPr fontId="4" type="noConversion"/>
  </si>
  <si>
    <t>JD4901</t>
    <phoneticPr fontId="4" type="noConversion"/>
  </si>
  <si>
    <t>SGF2033</t>
    <phoneticPr fontId="4" type="noConversion"/>
  </si>
  <si>
    <t>SGF2041</t>
    <phoneticPr fontId="4" type="noConversion"/>
  </si>
  <si>
    <t>AMB0201C-JAA-R3</t>
    <phoneticPr fontId="4" type="noConversion"/>
  </si>
  <si>
    <t>5월 27일</t>
    <phoneticPr fontId="4" type="noConversion"/>
  </si>
  <si>
    <t>LEAD GUIDE</t>
    <phoneticPr fontId="4" type="noConversion"/>
  </si>
  <si>
    <t>NP413-187-092#IN-B-1</t>
    <phoneticPr fontId="4" type="noConversion"/>
  </si>
  <si>
    <t>HDB75-M01A2</t>
    <phoneticPr fontId="4" type="noConversion"/>
  </si>
  <si>
    <t>HDB75-M01A5-1L</t>
    <phoneticPr fontId="4" type="noConversion"/>
  </si>
  <si>
    <t>REA-R</t>
    <phoneticPr fontId="4" type="noConversion"/>
  </si>
  <si>
    <t>07401-10300-41</t>
    <phoneticPr fontId="4" type="noConversion"/>
  </si>
  <si>
    <t>288C84A-B141</t>
    <phoneticPr fontId="4" type="noConversion"/>
  </si>
  <si>
    <t>SW-003152</t>
    <phoneticPr fontId="4" type="noConversion"/>
  </si>
  <si>
    <t>KR6166-01PA</t>
    <phoneticPr fontId="4" type="noConversion"/>
  </si>
  <si>
    <t>CASE</t>
    <phoneticPr fontId="4" type="noConversion"/>
  </si>
  <si>
    <t>8LEAD</t>
    <phoneticPr fontId="4" type="noConversion"/>
  </si>
  <si>
    <t>009-068-014</t>
    <phoneticPr fontId="4" type="noConversion"/>
  </si>
  <si>
    <t>HDB75-M01A4-1L</t>
    <phoneticPr fontId="4" type="noConversion"/>
  </si>
  <si>
    <t>중작</t>
    <phoneticPr fontId="4" type="noConversion"/>
  </si>
  <si>
    <t>NP413-136-097#GP</t>
    <phoneticPr fontId="4" type="noConversion"/>
  </si>
  <si>
    <t>07401-10301-41</t>
    <phoneticPr fontId="4" type="noConversion"/>
  </si>
  <si>
    <t>FRONT</t>
    <phoneticPr fontId="4" type="noConversion"/>
  </si>
  <si>
    <t>KR6422EB804CA</t>
    <phoneticPr fontId="4" type="noConversion"/>
  </si>
  <si>
    <t>SW-003394</t>
    <phoneticPr fontId="4" type="noConversion"/>
  </si>
  <si>
    <t>SGP2030R</t>
    <phoneticPr fontId="4" type="noConversion"/>
  </si>
  <si>
    <t>BLUE</t>
    <phoneticPr fontId="4" type="noConversion"/>
  </si>
  <si>
    <t>LOT 확인 불가</t>
    <phoneticPr fontId="4" type="noConversion"/>
  </si>
  <si>
    <t>LATCH</t>
    <phoneticPr fontId="4" type="noConversion"/>
  </si>
  <si>
    <t>PUSHER</t>
    <phoneticPr fontId="4" type="noConversion"/>
  </si>
  <si>
    <t>BASE</t>
    <phoneticPr fontId="4" type="noConversion"/>
  </si>
  <si>
    <t>8LEAD</t>
    <phoneticPr fontId="4" type="noConversion"/>
  </si>
  <si>
    <t>TM2013-01</t>
    <phoneticPr fontId="4" type="noConversion"/>
  </si>
  <si>
    <t>56T1-05-T2-BA-2</t>
    <phoneticPr fontId="4" type="noConversion"/>
  </si>
  <si>
    <t>BG255-001A1</t>
    <phoneticPr fontId="4" type="noConversion"/>
  </si>
  <si>
    <t>009-068-014</t>
    <phoneticPr fontId="4" type="noConversion"/>
  </si>
  <si>
    <t>B</t>
    <phoneticPr fontId="4" type="noConversion"/>
  </si>
  <si>
    <t>A</t>
  </si>
  <si>
    <t>A</t>
    <phoneticPr fontId="4" type="noConversion"/>
  </si>
  <si>
    <t>ADAPTER</t>
    <phoneticPr fontId="4" type="noConversion"/>
  </si>
  <si>
    <t>PLATE BOPPOM</t>
    <phoneticPr fontId="4" type="noConversion"/>
  </si>
  <si>
    <t>AMB0125A-KAA-R1</t>
    <phoneticPr fontId="4" type="noConversion"/>
  </si>
  <si>
    <t>NP620-464-001#SP-B</t>
    <phoneticPr fontId="4" type="noConversion"/>
  </si>
  <si>
    <t>KR6166-B299YA</t>
    <phoneticPr fontId="4" type="noConversion"/>
  </si>
  <si>
    <t>SPACER</t>
    <phoneticPr fontId="4" type="noConversion"/>
  </si>
  <si>
    <t>SHAFT</t>
    <phoneticPr fontId="4" type="noConversion"/>
  </si>
  <si>
    <t>TOP</t>
    <phoneticPr fontId="4" type="noConversion"/>
  </si>
  <si>
    <t>KR6450-06KA</t>
    <phoneticPr fontId="4" type="noConversion"/>
  </si>
  <si>
    <t>KR6166-01TB</t>
    <phoneticPr fontId="4" type="noConversion"/>
  </si>
  <si>
    <t>HDB75-M01A1-1L</t>
    <phoneticPr fontId="4" type="noConversion"/>
  </si>
  <si>
    <t>KR6408-01PA</t>
    <phoneticPr fontId="4" type="noConversion"/>
  </si>
  <si>
    <t>KR6437-01PA</t>
    <phoneticPr fontId="4" type="noConversion"/>
  </si>
  <si>
    <t>KR6197-06KA</t>
    <phoneticPr fontId="4" type="noConversion"/>
  </si>
  <si>
    <t>80P</t>
    <phoneticPr fontId="4" type="noConversion"/>
  </si>
  <si>
    <t>W/T</t>
    <phoneticPr fontId="4" type="noConversion"/>
  </si>
  <si>
    <t>PC</t>
    <phoneticPr fontId="4" type="noConversion"/>
  </si>
  <si>
    <t>RIGHT WING</t>
    <phoneticPr fontId="4" type="noConversion"/>
  </si>
  <si>
    <t>TMSP-02</t>
    <phoneticPr fontId="4" type="noConversion"/>
  </si>
  <si>
    <t>SGP2030R</t>
    <phoneticPr fontId="4" type="noConversion"/>
  </si>
  <si>
    <t>B/K</t>
    <phoneticPr fontId="4" type="noConversion"/>
  </si>
  <si>
    <t>25SSD-127-T6-UA</t>
    <phoneticPr fontId="4" type="noConversion"/>
  </si>
  <si>
    <t>M990-00008A-A1-02-V1.3.1</t>
    <phoneticPr fontId="4" type="noConversion"/>
  </si>
  <si>
    <t>M990-00008A-A2-01-V1.3.1</t>
    <phoneticPr fontId="4" type="noConversion"/>
  </si>
  <si>
    <t>SF2255</t>
    <phoneticPr fontId="4" type="noConversion"/>
  </si>
  <si>
    <t>SGF2033</t>
    <phoneticPr fontId="4" type="noConversion"/>
  </si>
  <si>
    <t>JD4901</t>
    <phoneticPr fontId="4" type="noConversion"/>
  </si>
  <si>
    <t>SGF2041</t>
    <phoneticPr fontId="4" type="noConversion"/>
  </si>
  <si>
    <t>NP634-194-001#SP-A</t>
    <phoneticPr fontId="4" type="noConversion"/>
  </si>
  <si>
    <t>JCL3030</t>
    <phoneticPr fontId="4" type="noConversion"/>
  </si>
  <si>
    <t>I/V</t>
    <phoneticPr fontId="4" type="noConversion"/>
  </si>
  <si>
    <t>92-178V-AD949F</t>
    <phoneticPr fontId="4" type="noConversion"/>
  </si>
  <si>
    <t>TMSP</t>
  </si>
  <si>
    <t>TMSP</t>
    <phoneticPr fontId="4" type="noConversion"/>
  </si>
  <si>
    <t>5월 28일</t>
    <phoneticPr fontId="4" type="noConversion"/>
  </si>
  <si>
    <t>5월 29일</t>
    <phoneticPr fontId="4" type="noConversion"/>
  </si>
  <si>
    <t>COVER</t>
    <phoneticPr fontId="4" type="noConversion"/>
  </si>
  <si>
    <t>BOTTOM</t>
    <phoneticPr fontId="4" type="noConversion"/>
  </si>
  <si>
    <t>TOP</t>
    <phoneticPr fontId="4" type="noConversion"/>
  </si>
  <si>
    <t>B</t>
  </si>
  <si>
    <t>B</t>
    <phoneticPr fontId="4" type="noConversion"/>
  </si>
  <si>
    <t>A</t>
    <phoneticPr fontId="4" type="noConversion"/>
  </si>
  <si>
    <t>ACTUATOR</t>
    <phoneticPr fontId="4" type="noConversion"/>
  </si>
  <si>
    <t>ADAPTER</t>
    <phoneticPr fontId="4" type="noConversion"/>
  </si>
  <si>
    <t>ADAPTER</t>
    <phoneticPr fontId="4" type="noConversion"/>
  </si>
  <si>
    <t>BASE</t>
    <phoneticPr fontId="4" type="noConversion"/>
  </si>
  <si>
    <t>AMB1933A-KAA-R1</t>
    <phoneticPr fontId="4" type="noConversion"/>
  </si>
  <si>
    <t>NP595-877-014#LB</t>
    <phoneticPr fontId="4" type="noConversion"/>
  </si>
  <si>
    <t>AMB0184A-KAA-R1</t>
    <phoneticPr fontId="4" type="noConversion"/>
  </si>
  <si>
    <t>KR6166-01TB</t>
    <phoneticPr fontId="4" type="noConversion"/>
  </si>
  <si>
    <t>HDB75-M01A1-1L</t>
    <phoneticPr fontId="4" type="noConversion"/>
  </si>
  <si>
    <t>KR6166-B299YA</t>
    <phoneticPr fontId="4" type="noConversion"/>
  </si>
  <si>
    <t>SHAFT</t>
    <phoneticPr fontId="4" type="noConversion"/>
  </si>
  <si>
    <t>HB12X12-1B-20.3T1</t>
    <phoneticPr fontId="4" type="noConversion"/>
  </si>
  <si>
    <t>HB12X12-1B-20.3B1</t>
    <phoneticPr fontId="4" type="noConversion"/>
  </si>
  <si>
    <t>KR6197BGF254QA</t>
    <phoneticPr fontId="4" type="noConversion"/>
  </si>
  <si>
    <t>B/K</t>
    <phoneticPr fontId="4" type="noConversion"/>
  </si>
  <si>
    <t>HB04X08-1.3-22B1</t>
    <phoneticPr fontId="4" type="noConversion"/>
  </si>
  <si>
    <t>HB08X08-1.3-22B1</t>
    <phoneticPr fontId="4" type="noConversion"/>
  </si>
  <si>
    <t>HB12X12-1.3-22T1</t>
    <phoneticPr fontId="4" type="noConversion"/>
  </si>
  <si>
    <t>HB12X12-1.3-22B1</t>
    <phoneticPr fontId="4" type="noConversion"/>
  </si>
  <si>
    <t>SF2255</t>
    <phoneticPr fontId="4" type="noConversion"/>
  </si>
  <si>
    <t>JD4901</t>
    <phoneticPr fontId="4" type="noConversion"/>
  </si>
  <si>
    <t>SGP2030R</t>
    <phoneticPr fontId="4" type="noConversion"/>
  </si>
  <si>
    <t>N/P</t>
    <phoneticPr fontId="4" type="noConversion"/>
  </si>
  <si>
    <t>M990-00008A-A2-02-V1.3.1</t>
  </si>
  <si>
    <t>SGF2041</t>
    <phoneticPr fontId="4" type="noConversion"/>
  </si>
  <si>
    <t>I/V</t>
    <phoneticPr fontId="4" type="noConversion"/>
  </si>
  <si>
    <t>KI</t>
  </si>
  <si>
    <t>KI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</si>
</sst>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0.0%"/>
    <numFmt numFmtId="177" formatCode="General&quot;P&quot;"/>
  </numFmts>
  <fonts count="2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24"/>
      <color theme="1"/>
      <name val="맑은 고딕"/>
      <family val="3"/>
      <charset val="129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b/>
      <sz val="11"/>
      <name val="맑은 고딕"/>
      <family val="3"/>
      <charset val="129"/>
    </font>
    <font>
      <sz val="8"/>
      <name val="맑은 고딕"/>
      <family val="3"/>
      <charset val="129"/>
    </font>
    <font>
      <b/>
      <sz val="11"/>
      <color rgb="FFFF0000"/>
      <name val="맑은 고딕"/>
      <family val="3"/>
      <charset val="129"/>
    </font>
    <font>
      <sz val="10"/>
      <name val="맑은 고딕"/>
      <family val="3"/>
      <charset val="129"/>
    </font>
    <font>
      <sz val="10"/>
      <color rgb="FFFF0000"/>
      <name val="맑은 고딕"/>
      <family val="3"/>
      <charset val="129"/>
    </font>
    <font>
      <b/>
      <sz val="14"/>
      <name val="맑은 고딕"/>
      <family val="3"/>
      <charset val="129"/>
    </font>
    <font>
      <sz val="11"/>
      <name val="맑은 고딕"/>
      <family val="3"/>
      <charset val="129"/>
    </font>
    <font>
      <sz val="11"/>
      <color rgb="FFFF0000"/>
      <name val="맑은 고딕"/>
      <family val="3"/>
      <charset val="129"/>
    </font>
    <font>
      <b/>
      <u/>
      <sz val="11"/>
      <name val="맑은 고딕"/>
      <family val="3"/>
      <charset val="129"/>
    </font>
    <font>
      <sz val="11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9"/>
      <color indexed="81"/>
      <name val="돋움"/>
      <family val="3"/>
      <charset val="129"/>
    </font>
    <font>
      <sz val="10"/>
      <color theme="0" tint="-0.249977111117893"/>
      <name val="맑은 고딕"/>
      <family val="3"/>
      <charset val="129"/>
    </font>
    <font>
      <sz val="9"/>
      <name val="맑은 고딕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theme="0" tint="-0.499984740745262"/>
      </bottom>
      <diagonal/>
    </border>
    <border>
      <left/>
      <right/>
      <top style="thin">
        <color indexed="64"/>
      </top>
      <bottom style="thick">
        <color theme="0" tint="-0.499984740745262"/>
      </bottom>
      <diagonal/>
    </border>
    <border>
      <left/>
      <right style="thin">
        <color indexed="64"/>
      </right>
      <top style="thin">
        <color indexed="64"/>
      </top>
      <bottom style="thick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ck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ck">
        <color theme="0" tint="-0.49998474074526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theme="0" tint="-0.499984740745262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theme="0" tint="-0.499984740745262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</cellStyleXfs>
  <cellXfs count="67">
    <xf numFmtId="0" fontId="0" fillId="0" borderId="0" xfId="0">
      <alignment vertical="center"/>
    </xf>
    <xf numFmtId="0" fontId="6" fillId="0" borderId="0" xfId="3" applyFont="1" applyAlignment="1" applyProtection="1">
      <alignment horizontal="center" vertical="center"/>
      <protection locked="0"/>
    </xf>
    <xf numFmtId="0" fontId="10" fillId="2" borderId="0" xfId="3" applyFont="1" applyFill="1" applyAlignment="1" applyProtection="1">
      <alignment horizontal="center" vertical="center" shrinkToFit="1"/>
      <protection locked="0"/>
    </xf>
    <xf numFmtId="0" fontId="7" fillId="4" borderId="15" xfId="3" applyFont="1" applyFill="1" applyBorder="1" applyAlignment="1" applyProtection="1">
      <alignment horizontal="center" vertical="center" shrinkToFit="1"/>
      <protection locked="0"/>
    </xf>
    <xf numFmtId="0" fontId="7" fillId="4" borderId="15" xfId="3" applyFont="1" applyFill="1" applyBorder="1" applyAlignment="1" applyProtection="1">
      <alignment horizontal="center" vertical="center" wrapText="1" shrinkToFit="1"/>
      <protection locked="0"/>
    </xf>
    <xf numFmtId="0" fontId="10" fillId="0" borderId="16" xfId="0" applyFont="1" applyBorder="1" applyAlignment="1" applyProtection="1">
      <alignment horizontal="center" vertical="center" shrinkToFit="1"/>
      <protection locked="0"/>
    </xf>
    <xf numFmtId="0" fontId="10" fillId="0" borderId="16" xfId="3" applyFont="1" applyBorder="1" applyAlignment="1">
      <alignment horizontal="center" vertical="center" shrinkToFit="1"/>
    </xf>
    <xf numFmtId="0" fontId="10" fillId="0" borderId="16" xfId="3" applyFont="1" applyBorder="1" applyAlignment="1" applyProtection="1">
      <alignment horizontal="center" vertical="center" wrapText="1" shrinkToFit="1"/>
      <protection locked="0"/>
    </xf>
    <xf numFmtId="41" fontId="10" fillId="0" borderId="16" xfId="4" applyFont="1" applyBorder="1" applyAlignment="1" applyProtection="1">
      <alignment horizontal="center" vertical="center" shrinkToFit="1"/>
    </xf>
    <xf numFmtId="41" fontId="10" fillId="0" borderId="16" xfId="0" applyNumberFormat="1" applyFont="1" applyBorder="1" applyAlignment="1">
      <alignment horizontal="center" vertical="center" shrinkToFit="1"/>
    </xf>
    <xf numFmtId="176" fontId="11" fillId="0" borderId="16" xfId="2" applyNumberFormat="1" applyFont="1" applyBorder="1" applyAlignment="1" applyProtection="1">
      <alignment horizontal="center" vertical="center" shrinkToFit="1"/>
    </xf>
    <xf numFmtId="41" fontId="6" fillId="0" borderId="16" xfId="1" applyFont="1" applyBorder="1" applyAlignment="1" applyProtection="1">
      <alignment horizontal="center" vertical="center" shrinkToFit="1"/>
    </xf>
    <xf numFmtId="0" fontId="10" fillId="0" borderId="16" xfId="0" applyFont="1" applyBorder="1" applyAlignment="1">
      <alignment horizontal="center" vertical="center" shrinkToFit="1"/>
    </xf>
    <xf numFmtId="177" fontId="10" fillId="0" borderId="16" xfId="0" applyNumberFormat="1" applyFont="1" applyBorder="1" applyAlignment="1" applyProtection="1">
      <alignment horizontal="center" vertical="center"/>
      <protection locked="0"/>
    </xf>
    <xf numFmtId="0" fontId="10" fillId="0" borderId="0" xfId="0" applyFont="1" applyAlignment="1" applyProtection="1">
      <alignment horizontal="center" vertical="center" shrinkToFit="1"/>
      <protection locked="0"/>
    </xf>
    <xf numFmtId="0" fontId="10" fillId="0" borderId="16" xfId="3" applyFont="1" applyBorder="1" applyAlignment="1" applyProtection="1">
      <alignment horizontal="center" vertical="center" shrinkToFit="1"/>
      <protection locked="0"/>
    </xf>
    <xf numFmtId="41" fontId="10" fillId="0" borderId="16" xfId="0" quotePrefix="1" applyNumberFormat="1" applyFont="1" applyBorder="1" applyAlignment="1">
      <alignment horizontal="center" vertical="center" shrinkToFit="1"/>
    </xf>
    <xf numFmtId="41" fontId="10" fillId="0" borderId="16" xfId="1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10" fillId="0" borderId="16" xfId="0" quotePrefix="1" applyFont="1" applyBorder="1" applyAlignment="1" applyProtection="1">
      <alignment horizontal="center" vertical="center" shrinkToFit="1"/>
      <protection locked="0"/>
    </xf>
    <xf numFmtId="41" fontId="6" fillId="0" borderId="16" xfId="1" applyFont="1" applyFill="1" applyBorder="1" applyAlignment="1" applyProtection="1">
      <alignment horizontal="center" vertical="center" shrinkToFit="1"/>
    </xf>
    <xf numFmtId="41" fontId="14" fillId="4" borderId="18" xfId="1" applyFont="1" applyFill="1" applyBorder="1" applyAlignment="1" applyProtection="1">
      <alignment horizontal="center" vertical="center" shrinkToFit="1"/>
      <protection locked="0"/>
    </xf>
    <xf numFmtId="41" fontId="14" fillId="4" borderId="19" xfId="1" applyFont="1" applyFill="1" applyBorder="1" applyAlignment="1" applyProtection="1">
      <alignment horizontal="center" vertical="center" shrinkToFit="1"/>
      <protection locked="0"/>
    </xf>
    <xf numFmtId="0" fontId="10" fillId="2" borderId="0" xfId="0" applyFont="1" applyFill="1" applyAlignment="1" applyProtection="1">
      <alignment horizontal="center" vertical="center"/>
      <protection locked="0"/>
    </xf>
    <xf numFmtId="176" fontId="14" fillId="4" borderId="18" xfId="2" applyNumberFormat="1" applyFont="1" applyFill="1" applyBorder="1" applyAlignment="1" applyProtection="1">
      <alignment horizontal="center" vertical="center" shrinkToFit="1"/>
      <protection locked="0"/>
    </xf>
    <xf numFmtId="176" fontId="14" fillId="4" borderId="19" xfId="2" applyNumberFormat="1" applyFont="1" applyFill="1" applyBorder="1" applyAlignment="1" applyProtection="1">
      <alignment horizontal="center" vertical="center" shrinkToFit="1"/>
      <protection locked="0"/>
    </xf>
    <xf numFmtId="0" fontId="16" fillId="0" borderId="0" xfId="0" applyFont="1" applyAlignment="1">
      <alignment horizontal="center" vertical="center"/>
    </xf>
    <xf numFmtId="176" fontId="16" fillId="0" borderId="0" xfId="2" applyNumberFormat="1" applyFont="1" applyAlignment="1">
      <alignment horizontal="center" vertical="center"/>
    </xf>
    <xf numFmtId="0" fontId="7" fillId="4" borderId="15" xfId="3" applyFont="1" applyFill="1" applyBorder="1" applyAlignment="1" applyProtection="1">
      <alignment horizontal="center" vertical="center" shrinkToFit="1"/>
      <protection locked="0"/>
    </xf>
    <xf numFmtId="176" fontId="14" fillId="4" borderId="18" xfId="2" applyNumberFormat="1" applyFont="1" applyFill="1" applyBorder="1" applyAlignment="1" applyProtection="1">
      <alignment horizontal="center" vertical="center" shrinkToFit="1"/>
      <protection locked="0"/>
    </xf>
    <xf numFmtId="0" fontId="17" fillId="5" borderId="20" xfId="0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8" fillId="0" borderId="20" xfId="0" applyFont="1" applyBorder="1" applyAlignment="1">
      <alignment horizontal="center" vertical="center"/>
    </xf>
    <xf numFmtId="0" fontId="23" fillId="0" borderId="16" xfId="0" applyFont="1" applyBorder="1" applyAlignment="1">
      <alignment horizontal="center" vertical="center" shrinkToFit="1"/>
    </xf>
    <xf numFmtId="0" fontId="23" fillId="0" borderId="16" xfId="3" applyFont="1" applyBorder="1" applyAlignment="1">
      <alignment horizontal="center" vertical="center" shrinkToFit="1"/>
    </xf>
    <xf numFmtId="0" fontId="24" fillId="0" borderId="16" xfId="3" applyFont="1" applyBorder="1" applyAlignment="1" applyProtection="1">
      <alignment horizontal="center" vertical="center" wrapText="1" shrinkToFit="1"/>
      <protection locked="0"/>
    </xf>
    <xf numFmtId="0" fontId="15" fillId="0" borderId="20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/>
      <protection locked="0"/>
    </xf>
    <xf numFmtId="0" fontId="7" fillId="4" borderId="12" xfId="3" applyFont="1" applyFill="1" applyBorder="1" applyAlignment="1" applyProtection="1">
      <alignment horizontal="center" vertical="center" wrapText="1" shrinkToFit="1"/>
      <protection locked="0"/>
    </xf>
    <xf numFmtId="0" fontId="7" fillId="4" borderId="14" xfId="3" applyFont="1" applyFill="1" applyBorder="1" applyAlignment="1" applyProtection="1">
      <alignment horizontal="center" vertical="center" shrinkToFit="1"/>
      <protection locked="0"/>
    </xf>
    <xf numFmtId="0" fontId="7" fillId="4" borderId="12" xfId="3" applyFont="1" applyFill="1" applyBorder="1" applyAlignment="1" applyProtection="1">
      <alignment horizontal="center" vertical="center" shrinkToFit="1"/>
      <protection locked="0"/>
    </xf>
    <xf numFmtId="176" fontId="9" fillId="4" borderId="12" xfId="2" applyNumberFormat="1" applyFont="1" applyFill="1" applyBorder="1" applyAlignment="1" applyProtection="1">
      <alignment horizontal="center" vertical="center" shrinkToFit="1"/>
      <protection locked="0"/>
    </xf>
    <xf numFmtId="176" fontId="9" fillId="4" borderId="14" xfId="2" applyNumberFormat="1" applyFont="1" applyFill="1" applyBorder="1" applyAlignment="1" applyProtection="1">
      <alignment horizontal="center" vertical="center" shrinkToFit="1"/>
      <protection locked="0"/>
    </xf>
    <xf numFmtId="0" fontId="7" fillId="4" borderId="13" xfId="3" applyFont="1" applyFill="1" applyBorder="1" applyAlignment="1" applyProtection="1">
      <alignment horizontal="center" vertical="center" shrinkToFit="1"/>
      <protection locked="0"/>
    </xf>
    <xf numFmtId="0" fontId="12" fillId="4" borderId="17" xfId="0" applyFont="1" applyFill="1" applyBorder="1" applyAlignment="1" applyProtection="1">
      <alignment horizontal="center" vertical="center" shrinkToFit="1"/>
      <protection locked="0"/>
    </xf>
    <xf numFmtId="0" fontId="12" fillId="4" borderId="18" xfId="0" applyFont="1" applyFill="1" applyBorder="1" applyAlignment="1" applyProtection="1">
      <alignment horizontal="center" vertical="center" shrinkToFit="1"/>
      <protection locked="0"/>
    </xf>
    <xf numFmtId="41" fontId="13" fillId="4" borderId="18" xfId="1" applyFont="1" applyFill="1" applyBorder="1" applyAlignment="1" applyProtection="1">
      <alignment horizontal="center" vertical="center" shrinkToFit="1"/>
      <protection locked="0"/>
    </xf>
    <xf numFmtId="176" fontId="14" fillId="4" borderId="18" xfId="2" applyNumberFormat="1" applyFont="1" applyFill="1" applyBorder="1" applyAlignment="1" applyProtection="1">
      <alignment horizontal="center" vertical="center" shrinkToFit="1"/>
      <protection locked="0"/>
    </xf>
    <xf numFmtId="0" fontId="3" fillId="2" borderId="1" xfId="3" applyFont="1" applyFill="1" applyBorder="1" applyAlignment="1" applyProtection="1">
      <alignment horizontal="center" vertical="center"/>
      <protection locked="0"/>
    </xf>
    <xf numFmtId="0" fontId="3" fillId="2" borderId="2" xfId="3" applyFont="1" applyFill="1" applyBorder="1" applyAlignment="1" applyProtection="1">
      <alignment horizontal="center" vertical="center"/>
      <protection locked="0"/>
    </xf>
    <xf numFmtId="0" fontId="3" fillId="2" borderId="4" xfId="3" applyFont="1" applyFill="1" applyBorder="1" applyAlignment="1" applyProtection="1">
      <alignment horizontal="center" vertical="center"/>
      <protection locked="0"/>
    </xf>
    <xf numFmtId="0" fontId="3" fillId="2" borderId="0" xfId="3" applyFont="1" applyFill="1" applyAlignment="1" applyProtection="1">
      <alignment horizontal="center" vertical="center"/>
      <protection locked="0"/>
    </xf>
    <xf numFmtId="0" fontId="3" fillId="2" borderId="6" xfId="3" applyFont="1" applyFill="1" applyBorder="1" applyAlignment="1" applyProtection="1">
      <alignment horizontal="center" vertical="center"/>
      <protection locked="0"/>
    </xf>
    <xf numFmtId="0" fontId="3" fillId="2" borderId="7" xfId="3" applyFont="1" applyFill="1" applyBorder="1" applyAlignment="1" applyProtection="1">
      <alignment horizontal="center" vertical="center"/>
      <protection locked="0"/>
    </xf>
    <xf numFmtId="0" fontId="3" fillId="2" borderId="2" xfId="3" applyFont="1" applyFill="1" applyBorder="1" applyAlignment="1" applyProtection="1">
      <alignment horizontal="left" vertical="center" indent="1"/>
      <protection locked="0"/>
    </xf>
    <xf numFmtId="0" fontId="3" fillId="2" borderId="3" xfId="3" applyFont="1" applyFill="1" applyBorder="1" applyAlignment="1" applyProtection="1">
      <alignment horizontal="left" vertical="center" indent="1"/>
      <protection locked="0"/>
    </xf>
    <xf numFmtId="0" fontId="3" fillId="2" borderId="0" xfId="3" applyFont="1" applyFill="1" applyAlignment="1" applyProtection="1">
      <alignment horizontal="left" vertical="center" indent="1"/>
      <protection locked="0"/>
    </xf>
    <xf numFmtId="0" fontId="3" fillId="2" borderId="5" xfId="3" applyFont="1" applyFill="1" applyBorder="1" applyAlignment="1" applyProtection="1">
      <alignment horizontal="left" vertical="center" indent="1"/>
      <protection locked="0"/>
    </xf>
    <xf numFmtId="0" fontId="3" fillId="2" borderId="7" xfId="3" applyFont="1" applyFill="1" applyBorder="1" applyAlignment="1" applyProtection="1">
      <alignment horizontal="left" vertical="center" indent="1"/>
      <protection locked="0"/>
    </xf>
    <xf numFmtId="0" fontId="3" fillId="2" borderId="8" xfId="3" applyFont="1" applyFill="1" applyBorder="1" applyAlignment="1" applyProtection="1">
      <alignment horizontal="left" vertical="center" indent="1"/>
      <protection locked="0"/>
    </xf>
    <xf numFmtId="0" fontId="6" fillId="3" borderId="9" xfId="3" applyFont="1" applyFill="1" applyBorder="1" applyAlignment="1" applyProtection="1">
      <alignment horizontal="center" vertical="center"/>
      <protection locked="0"/>
    </xf>
    <xf numFmtId="0" fontId="6" fillId="3" borderId="10" xfId="3" applyFont="1" applyFill="1" applyBorder="1" applyAlignment="1" applyProtection="1">
      <alignment horizontal="center" vertical="center"/>
      <protection locked="0"/>
    </xf>
    <xf numFmtId="0" fontId="6" fillId="3" borderId="11" xfId="3" applyFont="1" applyFill="1" applyBorder="1" applyAlignment="1" applyProtection="1">
      <alignment horizontal="center" vertical="center"/>
      <protection locked="0"/>
    </xf>
    <xf numFmtId="0" fontId="7" fillId="4" borderId="12" xfId="3" applyFont="1" applyFill="1" applyBorder="1" applyAlignment="1">
      <alignment horizontal="center" vertical="center" shrinkToFit="1"/>
    </xf>
    <xf numFmtId="0" fontId="7" fillId="4" borderId="14" xfId="3" applyFont="1" applyFill="1" applyBorder="1" applyAlignment="1">
      <alignment horizontal="center" vertical="center" shrinkToFit="1"/>
    </xf>
    <xf numFmtId="0" fontId="7" fillId="4" borderId="15" xfId="3" applyFont="1" applyFill="1" applyBorder="1" applyAlignment="1" applyProtection="1">
      <alignment horizontal="center" vertical="center" shrinkToFit="1"/>
      <protection locked="0"/>
    </xf>
    <xf numFmtId="0" fontId="7" fillId="4" borderId="13" xfId="3" applyFont="1" applyFill="1" applyBorder="1" applyAlignment="1" applyProtection="1">
      <alignment horizontal="center" vertical="center" wrapText="1" shrinkToFit="1"/>
      <protection locked="0"/>
    </xf>
  </cellXfs>
  <cellStyles count="5">
    <cellStyle name="백분율" xfId="2" builtinId="5"/>
    <cellStyle name="쉼표 [0]" xfId="1" builtinId="6"/>
    <cellStyle name="쉼표 [0] 2" xfId="4" xr:uid="{DDD15548-C878-4113-A047-F0DBAD3870D2}"/>
    <cellStyle name="표준" xfId="0" builtinId="0"/>
    <cellStyle name="표준 2" xfId="3" xr:uid="{C319DB51-9623-445C-B8A6-2B24DBEB128F}"/>
  </cellStyles>
  <dxfs count="12"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817C8-6F31-4DF7-9585-601E65684762}">
  <dimension ref="B3:C26"/>
  <sheetViews>
    <sheetView workbookViewId="0">
      <selection activeCell="B3" sqref="B3"/>
    </sheetView>
  </sheetViews>
  <sheetFormatPr defaultColWidth="8.625" defaultRowHeight="15" customHeight="1" x14ac:dyDescent="0.3"/>
  <cols>
    <col min="1" max="16384" width="8.625" style="31"/>
  </cols>
  <sheetData>
    <row r="3" spans="2:3" ht="15" customHeight="1" x14ac:dyDescent="0.3">
      <c r="B3" s="30" t="s">
        <v>28</v>
      </c>
      <c r="C3" s="30" t="s">
        <v>29</v>
      </c>
    </row>
    <row r="4" spans="2:3" ht="15" customHeight="1" x14ac:dyDescent="0.3">
      <c r="B4" s="32" t="s">
        <v>30</v>
      </c>
      <c r="C4" s="32" t="s">
        <v>31</v>
      </c>
    </row>
    <row r="5" spans="2:3" ht="15" customHeight="1" x14ac:dyDescent="0.3">
      <c r="B5" s="32" t="s">
        <v>32</v>
      </c>
      <c r="C5" s="32" t="s">
        <v>33</v>
      </c>
    </row>
    <row r="6" spans="2:3" ht="15" customHeight="1" x14ac:dyDescent="0.3">
      <c r="B6" s="32" t="s">
        <v>34</v>
      </c>
      <c r="C6" s="32" t="s">
        <v>35</v>
      </c>
    </row>
    <row r="7" spans="2:3" ht="15" customHeight="1" x14ac:dyDescent="0.3">
      <c r="B7" s="32" t="s">
        <v>36</v>
      </c>
      <c r="C7" s="32" t="s">
        <v>37</v>
      </c>
    </row>
    <row r="8" spans="2:3" ht="15" customHeight="1" x14ac:dyDescent="0.3">
      <c r="B8" s="32" t="s">
        <v>38</v>
      </c>
      <c r="C8" s="32" t="s">
        <v>39</v>
      </c>
    </row>
    <row r="9" spans="2:3" ht="15" customHeight="1" x14ac:dyDescent="0.3">
      <c r="B9" s="32" t="s">
        <v>40</v>
      </c>
      <c r="C9" s="32" t="s">
        <v>41</v>
      </c>
    </row>
    <row r="10" spans="2:3" ht="15" customHeight="1" x14ac:dyDescent="0.3">
      <c r="B10" s="32" t="s">
        <v>42</v>
      </c>
      <c r="C10" s="32" t="s">
        <v>43</v>
      </c>
    </row>
    <row r="11" spans="2:3" ht="15" customHeight="1" x14ac:dyDescent="0.3">
      <c r="B11" s="32" t="s">
        <v>44</v>
      </c>
      <c r="C11" s="32"/>
    </row>
    <row r="12" spans="2:3" ht="15" customHeight="1" x14ac:dyDescent="0.3">
      <c r="B12" s="32" t="s">
        <v>45</v>
      </c>
      <c r="C12" s="32"/>
    </row>
    <row r="13" spans="2:3" ht="15" customHeight="1" x14ac:dyDescent="0.3">
      <c r="B13" s="32" t="s">
        <v>46</v>
      </c>
      <c r="C13" s="32"/>
    </row>
    <row r="14" spans="2:3" ht="15" customHeight="1" x14ac:dyDescent="0.3">
      <c r="B14" s="32" t="s">
        <v>204</v>
      </c>
      <c r="C14" s="32"/>
    </row>
    <row r="15" spans="2:3" ht="15" customHeight="1" x14ac:dyDescent="0.3">
      <c r="B15" s="32" t="s">
        <v>240</v>
      </c>
      <c r="C15" s="32"/>
    </row>
    <row r="16" spans="2:3" ht="15" customHeight="1" x14ac:dyDescent="0.3">
      <c r="B16" s="32"/>
      <c r="C16" s="32"/>
    </row>
    <row r="17" spans="2:3" ht="15" customHeight="1" x14ac:dyDescent="0.3">
      <c r="B17" s="32"/>
      <c r="C17" s="32"/>
    </row>
    <row r="18" spans="2:3" ht="15" customHeight="1" x14ac:dyDescent="0.3">
      <c r="B18" s="32"/>
      <c r="C18" s="32"/>
    </row>
    <row r="19" spans="2:3" ht="15" customHeight="1" x14ac:dyDescent="0.3">
      <c r="B19" s="32"/>
      <c r="C19" s="32"/>
    </row>
    <row r="20" spans="2:3" ht="15" customHeight="1" x14ac:dyDescent="0.3">
      <c r="B20" s="32"/>
      <c r="C20" s="32"/>
    </row>
    <row r="21" spans="2:3" ht="15" customHeight="1" x14ac:dyDescent="0.3">
      <c r="B21" s="32"/>
      <c r="C21" s="32"/>
    </row>
    <row r="22" spans="2:3" ht="15" customHeight="1" x14ac:dyDescent="0.3">
      <c r="B22" s="32"/>
      <c r="C22" s="32"/>
    </row>
    <row r="23" spans="2:3" ht="15" customHeight="1" x14ac:dyDescent="0.3">
      <c r="B23" s="32"/>
      <c r="C23" s="32"/>
    </row>
    <row r="24" spans="2:3" ht="15" customHeight="1" x14ac:dyDescent="0.3">
      <c r="B24" s="32"/>
      <c r="C24" s="32"/>
    </row>
    <row r="25" spans="2:3" ht="15" customHeight="1" x14ac:dyDescent="0.3">
      <c r="B25" s="32"/>
      <c r="C25" s="32"/>
    </row>
    <row r="26" spans="2:3" ht="15" customHeight="1" x14ac:dyDescent="0.3">
      <c r="B26" s="32"/>
      <c r="C26" s="32"/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01941-6059-4372-BA9D-15D9ACA18F27}">
  <dimension ref="A1:AA56"/>
  <sheetViews>
    <sheetView zoomScale="85" zoomScaleNormal="85" workbookViewId="0">
      <pane ySplit="6" topLeftCell="A8" activePane="bottomLeft" state="frozen"/>
      <selection activeCell="A5" sqref="A5:A6"/>
      <selection pane="bottomLeft" activeCell="F8" sqref="F8"/>
    </sheetView>
  </sheetViews>
  <sheetFormatPr defaultRowHeight="16.5" x14ac:dyDescent="0.3"/>
  <cols>
    <col min="1" max="1" width="6.75" style="26" customWidth="1"/>
    <col min="2" max="2" width="6.25" style="26" customWidth="1"/>
    <col min="3" max="3" width="6.75" style="26" customWidth="1"/>
    <col min="4" max="4" width="8.125" style="26" customWidth="1"/>
    <col min="5" max="5" width="19" style="26" customWidth="1"/>
    <col min="6" max="6" width="22.75" style="26" customWidth="1"/>
    <col min="7" max="8" width="7.875" style="26" customWidth="1"/>
    <col min="9" max="9" width="6.625" style="26" customWidth="1"/>
    <col min="10" max="10" width="7.5" style="26" bestFit="1" customWidth="1"/>
    <col min="11" max="11" width="6.625" style="26" customWidth="1"/>
    <col min="12" max="12" width="7.875" style="27" customWidth="1"/>
    <col min="13" max="21" width="5.875" style="26" customWidth="1"/>
    <col min="22" max="22" width="9.875" style="26" customWidth="1"/>
    <col min="23" max="24" width="5.375" style="26" customWidth="1"/>
    <col min="25" max="25" width="9" style="26" customWidth="1"/>
    <col min="26" max="26" width="10.25" style="26" customWidth="1"/>
    <col min="27" max="27" width="33.75" style="26" bestFit="1" customWidth="1"/>
    <col min="28" max="16384" width="9" style="26"/>
  </cols>
  <sheetData>
    <row r="1" spans="1:27" s="1" customFormat="1" ht="13.5" customHeight="1" x14ac:dyDescent="0.3">
      <c r="A1" s="48" t="s">
        <v>47</v>
      </c>
      <c r="B1" s="49"/>
      <c r="C1" s="49"/>
      <c r="D1" s="49"/>
      <c r="E1" s="54" t="s">
        <v>0</v>
      </c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55"/>
    </row>
    <row r="2" spans="1:27" s="1" customFormat="1" ht="13.5" customHeight="1" x14ac:dyDescent="0.3">
      <c r="A2" s="50"/>
      <c r="B2" s="51"/>
      <c r="C2" s="51"/>
      <c r="D2" s="51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7"/>
    </row>
    <row r="3" spans="1:27" s="1" customFormat="1" ht="13.5" customHeight="1" x14ac:dyDescent="0.3">
      <c r="A3" s="52"/>
      <c r="B3" s="53"/>
      <c r="C3" s="53"/>
      <c r="D3" s="53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  <c r="P3" s="58"/>
      <c r="Q3" s="58"/>
      <c r="R3" s="58"/>
      <c r="S3" s="58"/>
      <c r="T3" s="58"/>
      <c r="U3" s="58"/>
      <c r="V3" s="58"/>
      <c r="W3" s="58"/>
      <c r="X3" s="58"/>
      <c r="Y3" s="58"/>
      <c r="Z3" s="58"/>
      <c r="AA3" s="59"/>
    </row>
    <row r="4" spans="1:27" s="1" customFormat="1" ht="9.9499999999999993" customHeight="1" thickBot="1" x14ac:dyDescent="0.35">
      <c r="A4" s="60"/>
      <c r="B4" s="61"/>
      <c r="C4" s="61"/>
      <c r="D4" s="61"/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61"/>
      <c r="W4" s="61"/>
      <c r="X4" s="61"/>
      <c r="Y4" s="61"/>
      <c r="Z4" s="61"/>
      <c r="AA4" s="62"/>
    </row>
    <row r="5" spans="1:27" s="2" customFormat="1" ht="17.25" thickTop="1" x14ac:dyDescent="0.3">
      <c r="A5" s="40" t="s">
        <v>1</v>
      </c>
      <c r="B5" s="63" t="str">
        <f>MID($A$1,2,1)</f>
        <v>월</v>
      </c>
      <c r="C5" s="63" t="str">
        <f>RIGHT($A$1,1)</f>
        <v>일</v>
      </c>
      <c r="D5" s="40" t="s">
        <v>2</v>
      </c>
      <c r="E5" s="40" t="s">
        <v>3</v>
      </c>
      <c r="F5" s="40" t="s">
        <v>4</v>
      </c>
      <c r="G5" s="40" t="s">
        <v>5</v>
      </c>
      <c r="H5" s="38" t="s">
        <v>6</v>
      </c>
      <c r="I5" s="40" t="s">
        <v>7</v>
      </c>
      <c r="J5" s="40" t="s">
        <v>8</v>
      </c>
      <c r="K5" s="40" t="s">
        <v>9</v>
      </c>
      <c r="L5" s="41" t="s">
        <v>10</v>
      </c>
      <c r="M5" s="43" t="s">
        <v>11</v>
      </c>
      <c r="N5" s="43"/>
      <c r="O5" s="43"/>
      <c r="P5" s="43"/>
      <c r="Q5" s="43"/>
      <c r="R5" s="43"/>
      <c r="S5" s="43"/>
      <c r="T5" s="43"/>
      <c r="U5" s="43"/>
      <c r="V5" s="43" t="s">
        <v>12</v>
      </c>
      <c r="W5" s="43"/>
      <c r="X5" s="43"/>
      <c r="Y5" s="43" t="s">
        <v>13</v>
      </c>
      <c r="Z5" s="43" t="s">
        <v>14</v>
      </c>
      <c r="AA5" s="66" t="s">
        <v>15</v>
      </c>
    </row>
    <row r="6" spans="1:27" s="2" customFormat="1" ht="17.25" thickBot="1" x14ac:dyDescent="0.35">
      <c r="A6" s="39"/>
      <c r="B6" s="64"/>
      <c r="C6" s="64"/>
      <c r="D6" s="39"/>
      <c r="E6" s="39"/>
      <c r="F6" s="39"/>
      <c r="G6" s="39"/>
      <c r="H6" s="39"/>
      <c r="I6" s="39"/>
      <c r="J6" s="39"/>
      <c r="K6" s="39"/>
      <c r="L6" s="42"/>
      <c r="M6" s="3" t="s">
        <v>16</v>
      </c>
      <c r="N6" s="3" t="s">
        <v>17</v>
      </c>
      <c r="O6" s="3" t="s">
        <v>18</v>
      </c>
      <c r="P6" s="3" t="s">
        <v>19</v>
      </c>
      <c r="Q6" s="3" t="s">
        <v>20</v>
      </c>
      <c r="R6" s="4" t="s">
        <v>21</v>
      </c>
      <c r="S6" s="3" t="s">
        <v>22</v>
      </c>
      <c r="T6" s="4" t="s">
        <v>23</v>
      </c>
      <c r="U6" s="3" t="s">
        <v>24</v>
      </c>
      <c r="V6" s="3" t="s">
        <v>25</v>
      </c>
      <c r="W6" s="3" t="s">
        <v>26</v>
      </c>
      <c r="X6" s="3" t="s">
        <v>27</v>
      </c>
      <c r="Y6" s="65"/>
      <c r="Z6" s="65"/>
      <c r="AA6" s="65"/>
    </row>
    <row r="7" spans="1:27" s="14" customFormat="1" ht="19.5" customHeight="1" thickTop="1" x14ac:dyDescent="0.3">
      <c r="A7" s="5">
        <v>1</v>
      </c>
      <c r="B7" s="6" t="str">
        <f>LEFT($A$1,1)</f>
        <v>5</v>
      </c>
      <c r="C7" s="6" t="str">
        <f>MID($A$1,4,2)</f>
        <v>25</v>
      </c>
      <c r="D7" s="7" t="s">
        <v>32</v>
      </c>
      <c r="E7" s="7" t="s">
        <v>49</v>
      </c>
      <c r="F7" s="7" t="s">
        <v>81</v>
      </c>
      <c r="G7" s="5" t="s">
        <v>86</v>
      </c>
      <c r="H7" s="5" t="s">
        <v>87</v>
      </c>
      <c r="I7" s="8">
        <f t="shared" ref="I7:I54" si="0">J7+K7</f>
        <v>604</v>
      </c>
      <c r="J7" s="9">
        <v>460</v>
      </c>
      <c r="K7" s="8">
        <f t="shared" ref="K7:K29" si="1">SUM(M7:U7)</f>
        <v>144</v>
      </c>
      <c r="L7" s="10">
        <f t="shared" ref="L7:L54" si="2">K7/I7</f>
        <v>0.23841059602649006</v>
      </c>
      <c r="M7" s="11"/>
      <c r="N7" s="11"/>
      <c r="O7" s="11"/>
      <c r="P7" s="11">
        <v>27</v>
      </c>
      <c r="Q7" s="11"/>
      <c r="R7" s="11"/>
      <c r="S7" s="11">
        <v>2</v>
      </c>
      <c r="T7" s="11"/>
      <c r="U7" s="11">
        <v>115</v>
      </c>
      <c r="V7" s="12">
        <v>20200525</v>
      </c>
      <c r="W7" s="12">
        <v>12</v>
      </c>
      <c r="X7" s="6" t="s">
        <v>67</v>
      </c>
      <c r="Y7" s="12" t="str">
        <f>IF($X7="A","하선동",IF($X7="B","이형준",""))</f>
        <v>하선동</v>
      </c>
      <c r="Z7" s="5" t="s">
        <v>54</v>
      </c>
      <c r="AA7" s="13" t="s">
        <v>68</v>
      </c>
    </row>
    <row r="8" spans="1:27" s="14" customFormat="1" ht="19.5" customHeight="1" x14ac:dyDescent="0.3">
      <c r="A8" s="15">
        <v>2</v>
      </c>
      <c r="B8" s="6" t="str">
        <f t="shared" ref="B8:B54" si="3">LEFT($A$1,1)</f>
        <v>5</v>
      </c>
      <c r="C8" s="6" t="str">
        <f t="shared" ref="C8:C54" si="4">MID($A$1,4,2)</f>
        <v>25</v>
      </c>
      <c r="D8" s="7" t="s">
        <v>32</v>
      </c>
      <c r="E8" s="7" t="s">
        <v>49</v>
      </c>
      <c r="F8" s="7" t="s">
        <v>60</v>
      </c>
      <c r="G8" s="5" t="s">
        <v>88</v>
      </c>
      <c r="H8" s="5" t="s">
        <v>89</v>
      </c>
      <c r="I8" s="8">
        <f t="shared" si="0"/>
        <v>407</v>
      </c>
      <c r="J8" s="9">
        <v>390</v>
      </c>
      <c r="K8" s="8">
        <f t="shared" si="1"/>
        <v>17</v>
      </c>
      <c r="L8" s="10">
        <f t="shared" si="2"/>
        <v>4.1769041769041768E-2</v>
      </c>
      <c r="M8" s="11">
        <v>7</v>
      </c>
      <c r="N8" s="11"/>
      <c r="O8" s="11"/>
      <c r="P8" s="11">
        <v>6</v>
      </c>
      <c r="Q8" s="11"/>
      <c r="R8" s="11"/>
      <c r="S8" s="11">
        <v>4</v>
      </c>
      <c r="T8" s="11"/>
      <c r="U8" s="11"/>
      <c r="V8" s="12">
        <v>20200525</v>
      </c>
      <c r="W8" s="12">
        <v>12</v>
      </c>
      <c r="X8" s="6" t="s">
        <v>67</v>
      </c>
      <c r="Y8" s="12" t="str">
        <f t="shared" ref="Y8:Y54" si="5">IF($X8="A","하선동",IF($X8="B","이형준",""))</f>
        <v>하선동</v>
      </c>
      <c r="Z8" s="5" t="s">
        <v>54</v>
      </c>
      <c r="AA8" s="13"/>
    </row>
    <row r="9" spans="1:27" s="14" customFormat="1" ht="19.5" customHeight="1" x14ac:dyDescent="0.3">
      <c r="A9" s="5">
        <v>3</v>
      </c>
      <c r="B9" s="6" t="str">
        <f t="shared" si="3"/>
        <v>5</v>
      </c>
      <c r="C9" s="6" t="str">
        <f t="shared" si="4"/>
        <v>25</v>
      </c>
      <c r="D9" s="7" t="s">
        <v>84</v>
      </c>
      <c r="E9" s="7" t="s">
        <v>50</v>
      </c>
      <c r="F9" s="7" t="s">
        <v>61</v>
      </c>
      <c r="G9" s="5" t="s">
        <v>90</v>
      </c>
      <c r="H9" s="5" t="s">
        <v>91</v>
      </c>
      <c r="I9" s="8">
        <f t="shared" si="0"/>
        <v>530</v>
      </c>
      <c r="J9" s="9">
        <v>530</v>
      </c>
      <c r="K9" s="8">
        <f t="shared" si="1"/>
        <v>0</v>
      </c>
      <c r="L9" s="10">
        <f t="shared" si="2"/>
        <v>0</v>
      </c>
      <c r="M9" s="11"/>
      <c r="N9" s="11"/>
      <c r="O9" s="11"/>
      <c r="P9" s="11"/>
      <c r="Q9" s="11"/>
      <c r="R9" s="11"/>
      <c r="S9" s="11"/>
      <c r="T9" s="11"/>
      <c r="U9" s="11"/>
      <c r="V9" s="12">
        <v>20200525</v>
      </c>
      <c r="W9" s="6">
        <v>8</v>
      </c>
      <c r="X9" s="6" t="s">
        <v>67</v>
      </c>
      <c r="Y9" s="12" t="str">
        <f t="shared" si="5"/>
        <v>하선동</v>
      </c>
      <c r="Z9" s="5" t="s">
        <v>54</v>
      </c>
      <c r="AA9" s="13"/>
    </row>
    <row r="10" spans="1:27" s="14" customFormat="1" ht="19.5" customHeight="1" x14ac:dyDescent="0.3">
      <c r="A10" s="15">
        <v>4</v>
      </c>
      <c r="B10" s="6" t="str">
        <f t="shared" si="3"/>
        <v>5</v>
      </c>
      <c r="C10" s="6" t="str">
        <f t="shared" si="4"/>
        <v>25</v>
      </c>
      <c r="D10" s="7" t="s">
        <v>32</v>
      </c>
      <c r="E10" s="7" t="s">
        <v>51</v>
      </c>
      <c r="F10" s="7" t="s">
        <v>62</v>
      </c>
      <c r="G10" s="5" t="s">
        <v>92</v>
      </c>
      <c r="H10" s="5" t="s">
        <v>91</v>
      </c>
      <c r="I10" s="8">
        <f t="shared" si="0"/>
        <v>1123</v>
      </c>
      <c r="J10" s="9">
        <v>1110</v>
      </c>
      <c r="K10" s="8">
        <f t="shared" si="1"/>
        <v>13</v>
      </c>
      <c r="L10" s="10">
        <f t="shared" si="2"/>
        <v>1.1576135351736421E-2</v>
      </c>
      <c r="M10" s="11">
        <v>13</v>
      </c>
      <c r="N10" s="11"/>
      <c r="O10" s="11"/>
      <c r="P10" s="11"/>
      <c r="Q10" s="11"/>
      <c r="R10" s="11"/>
      <c r="S10" s="11"/>
      <c r="T10" s="11"/>
      <c r="U10" s="11"/>
      <c r="V10" s="12">
        <v>20200525</v>
      </c>
      <c r="W10" s="12">
        <v>7</v>
      </c>
      <c r="X10" s="6" t="s">
        <v>67</v>
      </c>
      <c r="Y10" s="12" t="str">
        <f t="shared" si="5"/>
        <v>하선동</v>
      </c>
      <c r="Z10" s="5" t="s">
        <v>54</v>
      </c>
      <c r="AA10" s="13"/>
    </row>
    <row r="11" spans="1:27" s="14" customFormat="1" ht="19.5" customHeight="1" x14ac:dyDescent="0.3">
      <c r="A11" s="5">
        <v>5</v>
      </c>
      <c r="B11" s="6" t="str">
        <f t="shared" si="3"/>
        <v>5</v>
      </c>
      <c r="C11" s="6" t="str">
        <f t="shared" si="4"/>
        <v>25</v>
      </c>
      <c r="D11" s="7" t="s">
        <v>32</v>
      </c>
      <c r="E11" s="7" t="s">
        <v>52</v>
      </c>
      <c r="F11" s="7" t="s">
        <v>63</v>
      </c>
      <c r="G11" s="5">
        <v>7301</v>
      </c>
      <c r="H11" s="5" t="s">
        <v>91</v>
      </c>
      <c r="I11" s="8">
        <f t="shared" si="0"/>
        <v>820</v>
      </c>
      <c r="J11" s="9">
        <v>820</v>
      </c>
      <c r="K11" s="8">
        <f t="shared" si="1"/>
        <v>0</v>
      </c>
      <c r="L11" s="10">
        <f t="shared" si="2"/>
        <v>0</v>
      </c>
      <c r="M11" s="11"/>
      <c r="N11" s="11"/>
      <c r="O11" s="11"/>
      <c r="P11" s="11"/>
      <c r="Q11" s="11"/>
      <c r="R11" s="11"/>
      <c r="S11" s="11"/>
      <c r="T11" s="11"/>
      <c r="U11" s="11"/>
      <c r="V11" s="12">
        <v>20200525</v>
      </c>
      <c r="W11" s="12">
        <v>4</v>
      </c>
      <c r="X11" s="6" t="s">
        <v>67</v>
      </c>
      <c r="Y11" s="12" t="str">
        <f t="shared" si="5"/>
        <v>하선동</v>
      </c>
      <c r="Z11" s="5" t="s">
        <v>54</v>
      </c>
      <c r="AA11" s="13"/>
    </row>
    <row r="12" spans="1:27" s="14" customFormat="1" ht="19.5" customHeight="1" x14ac:dyDescent="0.3">
      <c r="A12" s="5">
        <v>6</v>
      </c>
      <c r="B12" s="6" t="str">
        <f t="shared" si="3"/>
        <v>5</v>
      </c>
      <c r="C12" s="6" t="str">
        <f t="shared" si="4"/>
        <v>25</v>
      </c>
      <c r="D12" s="7" t="s">
        <v>84</v>
      </c>
      <c r="E12" s="7" t="s">
        <v>50</v>
      </c>
      <c r="F12" s="7" t="s">
        <v>64</v>
      </c>
      <c r="G12" s="5">
        <v>7301</v>
      </c>
      <c r="H12" s="5" t="s">
        <v>91</v>
      </c>
      <c r="I12" s="8">
        <f t="shared" si="0"/>
        <v>100</v>
      </c>
      <c r="J12" s="9">
        <v>100</v>
      </c>
      <c r="K12" s="8">
        <f t="shared" si="1"/>
        <v>0</v>
      </c>
      <c r="L12" s="10">
        <f t="shared" si="2"/>
        <v>0</v>
      </c>
      <c r="M12" s="11"/>
      <c r="N12" s="11"/>
      <c r="O12" s="11"/>
      <c r="P12" s="11"/>
      <c r="Q12" s="11"/>
      <c r="R12" s="11"/>
      <c r="S12" s="11"/>
      <c r="T12" s="11"/>
      <c r="U12" s="11"/>
      <c r="V12" s="12">
        <v>20200525</v>
      </c>
      <c r="W12" s="12">
        <v>4</v>
      </c>
      <c r="X12" s="6" t="s">
        <v>67</v>
      </c>
      <c r="Y12" s="12" t="str">
        <f t="shared" si="5"/>
        <v>하선동</v>
      </c>
      <c r="Z12" s="5" t="s">
        <v>54</v>
      </c>
      <c r="AA12" s="13" t="s">
        <v>69</v>
      </c>
    </row>
    <row r="13" spans="1:27" s="14" customFormat="1" ht="19.5" customHeight="1" x14ac:dyDescent="0.3">
      <c r="A13" s="15">
        <v>7</v>
      </c>
      <c r="B13" s="6" t="str">
        <f t="shared" si="3"/>
        <v>5</v>
      </c>
      <c r="C13" s="6" t="str">
        <f t="shared" si="4"/>
        <v>25</v>
      </c>
      <c r="D13" s="7" t="s">
        <v>84</v>
      </c>
      <c r="E13" s="7" t="s">
        <v>49</v>
      </c>
      <c r="F13" s="7" t="s">
        <v>65</v>
      </c>
      <c r="G13" s="5">
        <v>8301</v>
      </c>
      <c r="H13" s="5">
        <v>8301</v>
      </c>
      <c r="I13" s="8">
        <f t="shared" si="0"/>
        <v>62</v>
      </c>
      <c r="J13" s="16">
        <v>60</v>
      </c>
      <c r="K13" s="8">
        <f t="shared" si="1"/>
        <v>2</v>
      </c>
      <c r="L13" s="10">
        <f t="shared" si="2"/>
        <v>3.2258064516129031E-2</v>
      </c>
      <c r="M13" s="11"/>
      <c r="N13" s="11"/>
      <c r="O13" s="11"/>
      <c r="P13" s="11"/>
      <c r="Q13" s="11"/>
      <c r="R13" s="11"/>
      <c r="S13" s="11">
        <v>2</v>
      </c>
      <c r="T13" s="11"/>
      <c r="U13" s="11"/>
      <c r="V13" s="12">
        <v>20200525</v>
      </c>
      <c r="W13" s="12">
        <v>10</v>
      </c>
      <c r="X13" s="6" t="s">
        <v>67</v>
      </c>
      <c r="Y13" s="12" t="str">
        <f t="shared" si="5"/>
        <v>하선동</v>
      </c>
      <c r="Z13" s="5" t="s">
        <v>54</v>
      </c>
      <c r="AA13" s="13" t="s">
        <v>69</v>
      </c>
    </row>
    <row r="14" spans="1:27" s="14" customFormat="1" ht="19.5" customHeight="1" x14ac:dyDescent="0.3">
      <c r="A14" s="5">
        <v>10</v>
      </c>
      <c r="B14" s="6" t="str">
        <f t="shared" si="3"/>
        <v>5</v>
      </c>
      <c r="C14" s="6" t="str">
        <f t="shared" si="4"/>
        <v>25</v>
      </c>
      <c r="D14" s="7" t="s">
        <v>84</v>
      </c>
      <c r="E14" s="7" t="s">
        <v>53</v>
      </c>
      <c r="F14" s="7" t="s">
        <v>66</v>
      </c>
      <c r="G14" s="5" t="s">
        <v>92</v>
      </c>
      <c r="H14" s="5" t="s">
        <v>91</v>
      </c>
      <c r="I14" s="8">
        <f t="shared" si="0"/>
        <v>100</v>
      </c>
      <c r="J14" s="9">
        <v>100</v>
      </c>
      <c r="K14" s="8">
        <f t="shared" si="1"/>
        <v>0</v>
      </c>
      <c r="L14" s="10">
        <f t="shared" si="2"/>
        <v>0</v>
      </c>
      <c r="M14" s="11"/>
      <c r="N14" s="11"/>
      <c r="O14" s="11"/>
      <c r="P14" s="11"/>
      <c r="Q14" s="11"/>
      <c r="R14" s="11"/>
      <c r="S14" s="11"/>
      <c r="T14" s="11"/>
      <c r="U14" s="11"/>
      <c r="V14" s="12">
        <v>20200525</v>
      </c>
      <c r="W14" s="12">
        <v>4</v>
      </c>
      <c r="X14" s="6" t="s">
        <v>67</v>
      </c>
      <c r="Y14" s="12" t="str">
        <f t="shared" si="5"/>
        <v>하선동</v>
      </c>
      <c r="Z14" s="5" t="s">
        <v>54</v>
      </c>
      <c r="AA14" s="13" t="s">
        <v>69</v>
      </c>
    </row>
    <row r="15" spans="1:27" s="14" customFormat="1" ht="19.5" customHeight="1" x14ac:dyDescent="0.3">
      <c r="A15" s="5">
        <v>11</v>
      </c>
      <c r="B15" s="6" t="str">
        <f t="shared" si="3"/>
        <v>5</v>
      </c>
      <c r="C15" s="6" t="str">
        <f t="shared" si="4"/>
        <v>25</v>
      </c>
      <c r="D15" s="7" t="s">
        <v>32</v>
      </c>
      <c r="E15" s="7" t="s">
        <v>49</v>
      </c>
      <c r="F15" s="7" t="s">
        <v>60</v>
      </c>
      <c r="G15" s="5" t="s">
        <v>88</v>
      </c>
      <c r="H15" s="5" t="s">
        <v>89</v>
      </c>
      <c r="I15" s="8">
        <f t="shared" si="0"/>
        <v>2836</v>
      </c>
      <c r="J15" s="9">
        <v>2720</v>
      </c>
      <c r="K15" s="8">
        <f t="shared" si="1"/>
        <v>116</v>
      </c>
      <c r="L15" s="10">
        <f t="shared" si="2"/>
        <v>4.0902679830747531E-2</v>
      </c>
      <c r="M15" s="11">
        <v>101</v>
      </c>
      <c r="N15" s="11"/>
      <c r="O15" s="11"/>
      <c r="P15" s="11">
        <v>3</v>
      </c>
      <c r="Q15" s="11"/>
      <c r="R15" s="11"/>
      <c r="S15" s="11">
        <v>12</v>
      </c>
      <c r="T15" s="11"/>
      <c r="U15" s="11"/>
      <c r="V15" s="12">
        <v>20200525</v>
      </c>
      <c r="W15" s="12">
        <v>2</v>
      </c>
      <c r="X15" s="6" t="s">
        <v>73</v>
      </c>
      <c r="Y15" s="12" t="str">
        <f t="shared" si="5"/>
        <v>이형준</v>
      </c>
      <c r="Z15" s="5" t="s">
        <v>55</v>
      </c>
      <c r="AA15" s="13"/>
    </row>
    <row r="16" spans="1:27" s="14" customFormat="1" ht="19.5" customHeight="1" x14ac:dyDescent="0.3">
      <c r="A16" s="15">
        <v>12</v>
      </c>
      <c r="B16" s="6" t="str">
        <f t="shared" si="3"/>
        <v>5</v>
      </c>
      <c r="C16" s="6" t="str">
        <f t="shared" si="4"/>
        <v>25</v>
      </c>
      <c r="D16" s="7" t="s">
        <v>46</v>
      </c>
      <c r="E16" s="7" t="s">
        <v>70</v>
      </c>
      <c r="F16" s="7" t="s">
        <v>71</v>
      </c>
      <c r="G16" s="5" t="s">
        <v>93</v>
      </c>
      <c r="H16" s="5" t="s">
        <v>91</v>
      </c>
      <c r="I16" s="8">
        <f t="shared" si="0"/>
        <v>5000</v>
      </c>
      <c r="J16" s="9">
        <v>5000</v>
      </c>
      <c r="K16" s="8">
        <f t="shared" si="1"/>
        <v>0</v>
      </c>
      <c r="L16" s="10">
        <f t="shared" si="2"/>
        <v>0</v>
      </c>
      <c r="M16" s="11"/>
      <c r="N16" s="11"/>
      <c r="O16" s="11"/>
      <c r="P16" s="11"/>
      <c r="Q16" s="11"/>
      <c r="R16" s="11"/>
      <c r="S16" s="11"/>
      <c r="T16" s="11"/>
      <c r="U16" s="11"/>
      <c r="V16" s="12">
        <v>20200525</v>
      </c>
      <c r="W16" s="12">
        <v>14</v>
      </c>
      <c r="X16" s="6" t="s">
        <v>67</v>
      </c>
      <c r="Y16" s="12" t="str">
        <f t="shared" si="5"/>
        <v>하선동</v>
      </c>
      <c r="Z16" s="5" t="s">
        <v>55</v>
      </c>
      <c r="AA16" s="13"/>
    </row>
    <row r="17" spans="1:27" s="14" customFormat="1" ht="19.5" customHeight="1" x14ac:dyDescent="0.3">
      <c r="A17" s="5">
        <v>13</v>
      </c>
      <c r="B17" s="6" t="str">
        <f t="shared" si="3"/>
        <v>5</v>
      </c>
      <c r="C17" s="6" t="str">
        <f t="shared" si="4"/>
        <v>25</v>
      </c>
      <c r="D17" s="7" t="s">
        <v>46</v>
      </c>
      <c r="E17" s="7" t="s">
        <v>70</v>
      </c>
      <c r="F17" s="7" t="s">
        <v>71</v>
      </c>
      <c r="G17" s="5" t="s">
        <v>93</v>
      </c>
      <c r="H17" s="5" t="s">
        <v>91</v>
      </c>
      <c r="I17" s="8">
        <f t="shared" si="0"/>
        <v>3470</v>
      </c>
      <c r="J17" s="9">
        <v>3470</v>
      </c>
      <c r="K17" s="8">
        <f t="shared" si="1"/>
        <v>0</v>
      </c>
      <c r="L17" s="10">
        <f t="shared" si="2"/>
        <v>0</v>
      </c>
      <c r="M17" s="11"/>
      <c r="N17" s="11"/>
      <c r="O17" s="11"/>
      <c r="P17" s="11"/>
      <c r="Q17" s="11"/>
      <c r="R17" s="11"/>
      <c r="S17" s="11"/>
      <c r="T17" s="11"/>
      <c r="U17" s="11"/>
      <c r="V17" s="12">
        <v>20200525</v>
      </c>
      <c r="W17" s="12">
        <v>14</v>
      </c>
      <c r="X17" s="6" t="s">
        <v>67</v>
      </c>
      <c r="Y17" s="12" t="str">
        <f t="shared" si="5"/>
        <v>하선동</v>
      </c>
      <c r="Z17" s="5" t="s">
        <v>55</v>
      </c>
      <c r="AA17" s="13"/>
    </row>
    <row r="18" spans="1:27" s="14" customFormat="1" ht="19.5" customHeight="1" x14ac:dyDescent="0.3">
      <c r="A18" s="15">
        <v>14</v>
      </c>
      <c r="B18" s="6" t="str">
        <f t="shared" si="3"/>
        <v>5</v>
      </c>
      <c r="C18" s="6" t="str">
        <f t="shared" si="4"/>
        <v>25</v>
      </c>
      <c r="D18" s="7" t="s">
        <v>46</v>
      </c>
      <c r="E18" s="7" t="s">
        <v>70</v>
      </c>
      <c r="F18" s="7" t="s">
        <v>72</v>
      </c>
      <c r="G18" s="5" t="s">
        <v>93</v>
      </c>
      <c r="H18" s="5" t="s">
        <v>91</v>
      </c>
      <c r="I18" s="8">
        <f t="shared" si="0"/>
        <v>5007</v>
      </c>
      <c r="J18" s="9">
        <v>5000</v>
      </c>
      <c r="K18" s="8">
        <f t="shared" si="1"/>
        <v>7</v>
      </c>
      <c r="L18" s="10">
        <f t="shared" si="2"/>
        <v>1.3980427401637707E-3</v>
      </c>
      <c r="M18" s="11">
        <v>7</v>
      </c>
      <c r="N18" s="11"/>
      <c r="O18" s="11"/>
      <c r="P18" s="11"/>
      <c r="Q18" s="11"/>
      <c r="R18" s="11"/>
      <c r="S18" s="11"/>
      <c r="T18" s="11"/>
      <c r="U18" s="11"/>
      <c r="V18" s="12">
        <v>20200525</v>
      </c>
      <c r="W18" s="12">
        <v>14</v>
      </c>
      <c r="X18" s="6" t="s">
        <v>73</v>
      </c>
      <c r="Y18" s="12" t="str">
        <f t="shared" si="5"/>
        <v>이형준</v>
      </c>
      <c r="Z18" s="5" t="s">
        <v>55</v>
      </c>
      <c r="AA18" s="13"/>
    </row>
    <row r="19" spans="1:27" s="14" customFormat="1" ht="19.5" customHeight="1" x14ac:dyDescent="0.3">
      <c r="A19" s="5">
        <v>15</v>
      </c>
      <c r="B19" s="6" t="str">
        <f t="shared" si="3"/>
        <v>5</v>
      </c>
      <c r="C19" s="6" t="str">
        <f t="shared" si="4"/>
        <v>25</v>
      </c>
      <c r="D19" s="7" t="s">
        <v>46</v>
      </c>
      <c r="E19" s="7" t="s">
        <v>70</v>
      </c>
      <c r="F19" s="7" t="s">
        <v>72</v>
      </c>
      <c r="G19" s="5" t="s">
        <v>93</v>
      </c>
      <c r="H19" s="5" t="s">
        <v>91</v>
      </c>
      <c r="I19" s="8">
        <f t="shared" si="0"/>
        <v>3110</v>
      </c>
      <c r="J19" s="9">
        <v>3100</v>
      </c>
      <c r="K19" s="8">
        <f t="shared" si="1"/>
        <v>10</v>
      </c>
      <c r="L19" s="10">
        <f t="shared" si="2"/>
        <v>3.2154340836012861E-3</v>
      </c>
      <c r="M19" s="11">
        <v>10</v>
      </c>
      <c r="N19" s="11"/>
      <c r="O19" s="11"/>
      <c r="P19" s="11"/>
      <c r="Q19" s="11"/>
      <c r="R19" s="11"/>
      <c r="S19" s="11"/>
      <c r="T19" s="11"/>
      <c r="U19" s="11"/>
      <c r="V19" s="12">
        <v>20200525</v>
      </c>
      <c r="W19" s="12">
        <v>14</v>
      </c>
      <c r="X19" s="6" t="s">
        <v>73</v>
      </c>
      <c r="Y19" s="12" t="str">
        <f t="shared" si="5"/>
        <v>이형준</v>
      </c>
      <c r="Z19" s="5" t="s">
        <v>55</v>
      </c>
      <c r="AA19" s="13"/>
    </row>
    <row r="20" spans="1:27" s="14" customFormat="1" ht="19.5" customHeight="1" x14ac:dyDescent="0.3">
      <c r="A20" s="5">
        <v>16</v>
      </c>
      <c r="B20" s="6" t="str">
        <f t="shared" si="3"/>
        <v>5</v>
      </c>
      <c r="C20" s="6" t="str">
        <f t="shared" si="4"/>
        <v>25</v>
      </c>
      <c r="D20" s="7" t="s">
        <v>84</v>
      </c>
      <c r="E20" s="7" t="s">
        <v>74</v>
      </c>
      <c r="F20" s="7" t="s">
        <v>77</v>
      </c>
      <c r="G20" s="5" t="s">
        <v>86</v>
      </c>
      <c r="H20" s="5" t="s">
        <v>91</v>
      </c>
      <c r="I20" s="8">
        <f t="shared" si="0"/>
        <v>1700</v>
      </c>
      <c r="J20" s="9">
        <v>1700</v>
      </c>
      <c r="K20" s="8">
        <f t="shared" si="1"/>
        <v>0</v>
      </c>
      <c r="L20" s="10">
        <f t="shared" si="2"/>
        <v>0</v>
      </c>
      <c r="M20" s="11"/>
      <c r="N20" s="11"/>
      <c r="O20" s="11"/>
      <c r="P20" s="11"/>
      <c r="Q20" s="11"/>
      <c r="R20" s="11"/>
      <c r="S20" s="11"/>
      <c r="T20" s="11"/>
      <c r="U20" s="11"/>
      <c r="V20" s="12">
        <v>20200525</v>
      </c>
      <c r="W20" s="12">
        <v>8</v>
      </c>
      <c r="X20" s="6" t="s">
        <v>73</v>
      </c>
      <c r="Y20" s="12" t="str">
        <f t="shared" si="5"/>
        <v>이형준</v>
      </c>
      <c r="Z20" s="5" t="s">
        <v>56</v>
      </c>
      <c r="AA20" s="13"/>
    </row>
    <row r="21" spans="1:27" s="14" customFormat="1" ht="19.5" customHeight="1" x14ac:dyDescent="0.3">
      <c r="A21" s="15">
        <v>17</v>
      </c>
      <c r="B21" s="6" t="str">
        <f t="shared" si="3"/>
        <v>5</v>
      </c>
      <c r="C21" s="6" t="str">
        <f t="shared" si="4"/>
        <v>25</v>
      </c>
      <c r="D21" s="7" t="s">
        <v>32</v>
      </c>
      <c r="E21" s="7" t="s">
        <v>75</v>
      </c>
      <c r="F21" s="7" t="s">
        <v>78</v>
      </c>
      <c r="G21" s="5" t="s">
        <v>92</v>
      </c>
      <c r="H21" s="5" t="s">
        <v>91</v>
      </c>
      <c r="I21" s="8">
        <f t="shared" si="0"/>
        <v>34210</v>
      </c>
      <c r="J21" s="9">
        <v>34207</v>
      </c>
      <c r="K21" s="8">
        <f t="shared" si="1"/>
        <v>3</v>
      </c>
      <c r="L21" s="10">
        <f t="shared" si="2"/>
        <v>8.7693656825489616E-5</v>
      </c>
      <c r="M21" s="11">
        <v>3</v>
      </c>
      <c r="N21" s="11"/>
      <c r="O21" s="11"/>
      <c r="P21" s="11"/>
      <c r="Q21" s="11"/>
      <c r="R21" s="11"/>
      <c r="S21" s="11"/>
      <c r="T21" s="11"/>
      <c r="U21" s="11"/>
      <c r="V21" s="12">
        <v>20200525</v>
      </c>
      <c r="W21" s="12">
        <v>6</v>
      </c>
      <c r="X21" s="6" t="s">
        <v>73</v>
      </c>
      <c r="Y21" s="12" t="str">
        <f t="shared" si="5"/>
        <v>이형준</v>
      </c>
      <c r="Z21" s="5" t="s">
        <v>56</v>
      </c>
      <c r="AA21" s="13"/>
    </row>
    <row r="22" spans="1:27" s="14" customFormat="1" ht="19.5" customHeight="1" x14ac:dyDescent="0.3">
      <c r="A22" s="5">
        <v>18</v>
      </c>
      <c r="B22" s="6" t="str">
        <f t="shared" si="3"/>
        <v>5</v>
      </c>
      <c r="C22" s="6" t="str">
        <f t="shared" si="4"/>
        <v>25</v>
      </c>
      <c r="D22" s="7" t="s">
        <v>32</v>
      </c>
      <c r="E22" s="7" t="s">
        <v>50</v>
      </c>
      <c r="F22" s="7" t="s">
        <v>79</v>
      </c>
      <c r="G22" s="5">
        <v>7301</v>
      </c>
      <c r="H22" s="5" t="s">
        <v>91</v>
      </c>
      <c r="I22" s="8">
        <f t="shared" si="0"/>
        <v>2569</v>
      </c>
      <c r="J22" s="9">
        <v>2569</v>
      </c>
      <c r="K22" s="8">
        <f t="shared" si="1"/>
        <v>0</v>
      </c>
      <c r="L22" s="10">
        <f t="shared" si="2"/>
        <v>0</v>
      </c>
      <c r="M22" s="11"/>
      <c r="N22" s="11"/>
      <c r="O22" s="11"/>
      <c r="P22" s="11"/>
      <c r="Q22" s="11"/>
      <c r="R22" s="11"/>
      <c r="S22" s="11"/>
      <c r="T22" s="11"/>
      <c r="U22" s="11"/>
      <c r="V22" s="12">
        <v>20200525</v>
      </c>
      <c r="W22" s="12">
        <v>13</v>
      </c>
      <c r="X22" s="6" t="s">
        <v>73</v>
      </c>
      <c r="Y22" s="12" t="str">
        <f t="shared" si="5"/>
        <v>이형준</v>
      </c>
      <c r="Z22" s="5" t="s">
        <v>56</v>
      </c>
      <c r="AA22" s="13"/>
    </row>
    <row r="23" spans="1:27" s="14" customFormat="1" ht="19.5" customHeight="1" x14ac:dyDescent="0.3">
      <c r="A23" s="15">
        <v>19</v>
      </c>
      <c r="B23" s="6" t="str">
        <f t="shared" si="3"/>
        <v>5</v>
      </c>
      <c r="C23" s="6" t="str">
        <f t="shared" si="4"/>
        <v>25</v>
      </c>
      <c r="D23" s="7" t="s">
        <v>34</v>
      </c>
      <c r="E23" s="7" t="s">
        <v>50</v>
      </c>
      <c r="F23" s="7" t="s">
        <v>80</v>
      </c>
      <c r="G23" s="5" t="s">
        <v>94</v>
      </c>
      <c r="H23" s="5" t="s">
        <v>91</v>
      </c>
      <c r="I23" s="8">
        <f t="shared" si="0"/>
        <v>2496</v>
      </c>
      <c r="J23" s="9">
        <v>2496</v>
      </c>
      <c r="K23" s="8">
        <f t="shared" si="1"/>
        <v>0</v>
      </c>
      <c r="L23" s="10">
        <f t="shared" si="2"/>
        <v>0</v>
      </c>
      <c r="M23" s="11"/>
      <c r="N23" s="11"/>
      <c r="O23" s="11"/>
      <c r="P23" s="11"/>
      <c r="Q23" s="11"/>
      <c r="R23" s="11"/>
      <c r="S23" s="11"/>
      <c r="T23" s="11"/>
      <c r="U23" s="11"/>
      <c r="V23" s="12">
        <v>20200525</v>
      </c>
      <c r="W23" s="12">
        <v>15</v>
      </c>
      <c r="X23" s="6" t="s">
        <v>73</v>
      </c>
      <c r="Y23" s="12" t="str">
        <f t="shared" si="5"/>
        <v>이형준</v>
      </c>
      <c r="Z23" s="5" t="s">
        <v>56</v>
      </c>
      <c r="AA23" s="13"/>
    </row>
    <row r="24" spans="1:27" s="14" customFormat="1" ht="19.5" customHeight="1" x14ac:dyDescent="0.3">
      <c r="A24" s="5">
        <v>20</v>
      </c>
      <c r="B24" s="6" t="str">
        <f t="shared" si="3"/>
        <v>5</v>
      </c>
      <c r="C24" s="6" t="str">
        <f t="shared" si="4"/>
        <v>25</v>
      </c>
      <c r="D24" s="7" t="s">
        <v>32</v>
      </c>
      <c r="E24" s="7" t="s">
        <v>75</v>
      </c>
      <c r="F24" s="7" t="s">
        <v>78</v>
      </c>
      <c r="G24" s="5" t="s">
        <v>92</v>
      </c>
      <c r="H24" s="5" t="s">
        <v>91</v>
      </c>
      <c r="I24" s="8">
        <f t="shared" si="0"/>
        <v>51453</v>
      </c>
      <c r="J24" s="9">
        <v>51443</v>
      </c>
      <c r="K24" s="8">
        <f t="shared" si="1"/>
        <v>10</v>
      </c>
      <c r="L24" s="10">
        <f t="shared" si="2"/>
        <v>1.9435212718403204E-4</v>
      </c>
      <c r="M24" s="11">
        <v>4</v>
      </c>
      <c r="N24" s="11"/>
      <c r="O24" s="11"/>
      <c r="P24" s="11"/>
      <c r="Q24" s="11">
        <v>5</v>
      </c>
      <c r="R24" s="11"/>
      <c r="S24" s="11"/>
      <c r="T24" s="11">
        <v>1</v>
      </c>
      <c r="U24" s="11"/>
      <c r="V24" s="12">
        <v>20200525</v>
      </c>
      <c r="W24" s="12">
        <v>6</v>
      </c>
      <c r="X24" s="6" t="s">
        <v>67</v>
      </c>
      <c r="Y24" s="12" t="str">
        <f t="shared" si="5"/>
        <v>하선동</v>
      </c>
      <c r="Z24" s="5" t="s">
        <v>56</v>
      </c>
      <c r="AA24" s="13"/>
    </row>
    <row r="25" spans="1:27" s="14" customFormat="1" ht="19.149999999999999" customHeight="1" x14ac:dyDescent="0.3">
      <c r="A25" s="5">
        <v>21</v>
      </c>
      <c r="B25" s="6" t="str">
        <f t="shared" si="3"/>
        <v>5</v>
      </c>
      <c r="C25" s="6" t="str">
        <f t="shared" si="4"/>
        <v>25</v>
      </c>
      <c r="D25" s="7" t="s">
        <v>32</v>
      </c>
      <c r="E25" s="7" t="s">
        <v>75</v>
      </c>
      <c r="F25" s="7" t="s">
        <v>78</v>
      </c>
      <c r="G25" s="5" t="s">
        <v>92</v>
      </c>
      <c r="H25" s="5" t="s">
        <v>91</v>
      </c>
      <c r="I25" s="8">
        <f t="shared" si="0"/>
        <v>22416</v>
      </c>
      <c r="J25" s="9">
        <v>22411</v>
      </c>
      <c r="K25" s="8">
        <f t="shared" si="1"/>
        <v>5</v>
      </c>
      <c r="L25" s="10">
        <f t="shared" si="2"/>
        <v>2.230549607423269E-4</v>
      </c>
      <c r="M25" s="11"/>
      <c r="N25" s="11"/>
      <c r="O25" s="11"/>
      <c r="P25" s="11"/>
      <c r="Q25" s="11">
        <v>4</v>
      </c>
      <c r="R25" s="11"/>
      <c r="S25" s="11"/>
      <c r="T25" s="11">
        <v>1</v>
      </c>
      <c r="U25" s="11"/>
      <c r="V25" s="12">
        <v>20200521</v>
      </c>
      <c r="W25" s="12">
        <v>6</v>
      </c>
      <c r="X25" s="6" t="s">
        <v>67</v>
      </c>
      <c r="Y25" s="12" t="str">
        <f t="shared" si="5"/>
        <v>하선동</v>
      </c>
      <c r="Z25" s="5" t="s">
        <v>56</v>
      </c>
      <c r="AA25" s="13"/>
    </row>
    <row r="26" spans="1:27" s="14" customFormat="1" ht="19.149999999999999" customHeight="1" x14ac:dyDescent="0.3">
      <c r="A26" s="15">
        <v>22</v>
      </c>
      <c r="B26" s="6" t="str">
        <f t="shared" si="3"/>
        <v>5</v>
      </c>
      <c r="C26" s="6" t="str">
        <f t="shared" si="4"/>
        <v>25</v>
      </c>
      <c r="D26" s="7" t="s">
        <v>34</v>
      </c>
      <c r="E26" s="7" t="s">
        <v>74</v>
      </c>
      <c r="F26" s="7" t="s">
        <v>95</v>
      </c>
      <c r="G26" s="5" t="s">
        <v>96</v>
      </c>
      <c r="H26" s="5" t="s">
        <v>91</v>
      </c>
      <c r="I26" s="8">
        <f t="shared" si="0"/>
        <v>100</v>
      </c>
      <c r="J26" s="11">
        <v>100</v>
      </c>
      <c r="K26" s="8">
        <f t="shared" si="1"/>
        <v>0</v>
      </c>
      <c r="L26" s="10">
        <f t="shared" si="2"/>
        <v>0</v>
      </c>
      <c r="M26" s="11"/>
      <c r="N26" s="11"/>
      <c r="O26" s="11"/>
      <c r="P26" s="11"/>
      <c r="Q26" s="11"/>
      <c r="R26" s="11"/>
      <c r="S26" s="11"/>
      <c r="T26" s="11"/>
      <c r="U26" s="11"/>
      <c r="V26" s="12">
        <v>20200525</v>
      </c>
      <c r="W26" s="12">
        <v>7</v>
      </c>
      <c r="X26" s="6" t="s">
        <v>67</v>
      </c>
      <c r="Y26" s="12" t="str">
        <f t="shared" si="5"/>
        <v>하선동</v>
      </c>
      <c r="Z26" s="5" t="s">
        <v>56</v>
      </c>
      <c r="AA26" s="13"/>
    </row>
    <row r="27" spans="1:27" s="14" customFormat="1" ht="19.149999999999999" customHeight="1" x14ac:dyDescent="0.3">
      <c r="A27" s="5">
        <v>23</v>
      </c>
      <c r="B27" s="6" t="str">
        <f t="shared" si="3"/>
        <v>5</v>
      </c>
      <c r="C27" s="6" t="str">
        <f t="shared" si="4"/>
        <v>25</v>
      </c>
      <c r="D27" s="7" t="s">
        <v>34</v>
      </c>
      <c r="E27" s="7" t="s">
        <v>50</v>
      </c>
      <c r="F27" s="7" t="s">
        <v>97</v>
      </c>
      <c r="G27" s="5" t="s">
        <v>96</v>
      </c>
      <c r="H27" s="5" t="s">
        <v>91</v>
      </c>
      <c r="I27" s="8">
        <f t="shared" si="0"/>
        <v>100</v>
      </c>
      <c r="J27" s="11">
        <v>100</v>
      </c>
      <c r="K27" s="8">
        <f t="shared" si="1"/>
        <v>0</v>
      </c>
      <c r="L27" s="10">
        <f t="shared" si="2"/>
        <v>0</v>
      </c>
      <c r="M27" s="11"/>
      <c r="N27" s="11"/>
      <c r="O27" s="11"/>
      <c r="P27" s="11"/>
      <c r="Q27" s="11"/>
      <c r="R27" s="11"/>
      <c r="S27" s="11"/>
      <c r="T27" s="11"/>
      <c r="U27" s="11"/>
      <c r="V27" s="12">
        <v>20200525</v>
      </c>
      <c r="W27" s="12">
        <v>5</v>
      </c>
      <c r="X27" s="6" t="s">
        <v>67</v>
      </c>
      <c r="Y27" s="12" t="str">
        <f t="shared" si="5"/>
        <v>하선동</v>
      </c>
      <c r="Z27" s="5" t="s">
        <v>56</v>
      </c>
      <c r="AA27" s="13"/>
    </row>
    <row r="28" spans="1:27" s="14" customFormat="1" ht="19.149999999999999" customHeight="1" x14ac:dyDescent="0.3">
      <c r="A28" s="5">
        <v>24</v>
      </c>
      <c r="B28" s="6" t="str">
        <f t="shared" si="3"/>
        <v>5</v>
      </c>
      <c r="C28" s="6" t="str">
        <f t="shared" si="4"/>
        <v>25</v>
      </c>
      <c r="D28" s="7" t="s">
        <v>34</v>
      </c>
      <c r="E28" s="7" t="s">
        <v>76</v>
      </c>
      <c r="F28" s="7" t="s">
        <v>98</v>
      </c>
      <c r="G28" s="5" t="s">
        <v>99</v>
      </c>
      <c r="H28" s="5" t="s">
        <v>89</v>
      </c>
      <c r="I28" s="8">
        <f t="shared" si="0"/>
        <v>100</v>
      </c>
      <c r="J28" s="17">
        <v>100</v>
      </c>
      <c r="K28" s="8">
        <f t="shared" si="1"/>
        <v>0</v>
      </c>
      <c r="L28" s="10">
        <f t="shared" si="2"/>
        <v>0</v>
      </c>
      <c r="M28" s="11"/>
      <c r="N28" s="11"/>
      <c r="O28" s="11"/>
      <c r="P28" s="11"/>
      <c r="Q28" s="11"/>
      <c r="R28" s="11"/>
      <c r="S28" s="11"/>
      <c r="T28" s="11"/>
      <c r="U28" s="11"/>
      <c r="V28" s="12">
        <v>20200525</v>
      </c>
      <c r="W28" s="12">
        <v>12</v>
      </c>
      <c r="X28" s="6" t="s">
        <v>67</v>
      </c>
      <c r="Y28" s="12" t="str">
        <f t="shared" si="5"/>
        <v>하선동</v>
      </c>
      <c r="Z28" s="5" t="s">
        <v>56</v>
      </c>
      <c r="AA28" s="13" t="s">
        <v>69</v>
      </c>
    </row>
    <row r="29" spans="1:27" s="14" customFormat="1" ht="19.149999999999999" customHeight="1" x14ac:dyDescent="0.3">
      <c r="A29" s="5">
        <v>25</v>
      </c>
      <c r="B29" s="6" t="str">
        <f t="shared" si="3"/>
        <v>5</v>
      </c>
      <c r="C29" s="6" t="str">
        <f t="shared" si="4"/>
        <v>25</v>
      </c>
      <c r="D29" s="7" t="s">
        <v>32</v>
      </c>
      <c r="E29" s="7" t="s">
        <v>49</v>
      </c>
      <c r="F29" s="7" t="s">
        <v>81</v>
      </c>
      <c r="G29" s="5" t="s">
        <v>86</v>
      </c>
      <c r="H29" s="5" t="s">
        <v>87</v>
      </c>
      <c r="I29" s="8">
        <f t="shared" si="0"/>
        <v>295</v>
      </c>
      <c r="J29" s="11">
        <v>295</v>
      </c>
      <c r="K29" s="8">
        <f t="shared" si="1"/>
        <v>0</v>
      </c>
      <c r="L29" s="10">
        <f t="shared" si="2"/>
        <v>0</v>
      </c>
      <c r="M29" s="11"/>
      <c r="N29" s="11"/>
      <c r="O29" s="11"/>
      <c r="P29" s="11"/>
      <c r="Q29" s="11"/>
      <c r="R29" s="11"/>
      <c r="S29" s="11"/>
      <c r="T29" s="11"/>
      <c r="U29" s="11"/>
      <c r="V29" s="12">
        <v>20200525</v>
      </c>
      <c r="W29" s="12">
        <v>12</v>
      </c>
      <c r="X29" s="6" t="s">
        <v>67</v>
      </c>
      <c r="Y29" s="12" t="str">
        <f t="shared" si="5"/>
        <v>하선동</v>
      </c>
      <c r="Z29" s="5" t="s">
        <v>57</v>
      </c>
      <c r="AA29" s="13"/>
    </row>
    <row r="30" spans="1:27" s="14" customFormat="1" ht="19.149999999999999" customHeight="1" x14ac:dyDescent="0.3">
      <c r="A30" s="15">
        <v>26</v>
      </c>
      <c r="B30" s="6" t="str">
        <f t="shared" si="3"/>
        <v>5</v>
      </c>
      <c r="C30" s="6" t="str">
        <f t="shared" si="4"/>
        <v>25</v>
      </c>
      <c r="D30" s="7" t="s">
        <v>32</v>
      </c>
      <c r="E30" s="7" t="s">
        <v>49</v>
      </c>
      <c r="F30" s="7" t="s">
        <v>60</v>
      </c>
      <c r="G30" s="5" t="s">
        <v>88</v>
      </c>
      <c r="H30" s="5" t="s">
        <v>89</v>
      </c>
      <c r="I30" s="8">
        <f t="shared" si="0"/>
        <v>1003</v>
      </c>
      <c r="J30" s="11">
        <v>959</v>
      </c>
      <c r="K30" s="8">
        <f t="shared" ref="K30:K54" si="6">SUM(M30:U30)</f>
        <v>44</v>
      </c>
      <c r="L30" s="10">
        <f t="shared" si="2"/>
        <v>4.3868394815553338E-2</v>
      </c>
      <c r="M30" s="11">
        <v>40</v>
      </c>
      <c r="N30" s="11"/>
      <c r="O30" s="11"/>
      <c r="P30" s="11">
        <v>2</v>
      </c>
      <c r="Q30" s="11"/>
      <c r="R30" s="11"/>
      <c r="S30" s="11">
        <v>2</v>
      </c>
      <c r="T30" s="11"/>
      <c r="U30" s="11"/>
      <c r="V30" s="12">
        <v>20200522</v>
      </c>
      <c r="W30" s="12">
        <v>2</v>
      </c>
      <c r="X30" s="6" t="s">
        <v>73</v>
      </c>
      <c r="Y30" s="12" t="str">
        <f t="shared" si="5"/>
        <v>이형준</v>
      </c>
      <c r="Z30" s="5" t="s">
        <v>57</v>
      </c>
      <c r="AA30" s="13"/>
    </row>
    <row r="31" spans="1:27" s="14" customFormat="1" ht="19.149999999999999" customHeight="1" x14ac:dyDescent="0.3">
      <c r="A31" s="5">
        <v>27</v>
      </c>
      <c r="B31" s="6" t="str">
        <f t="shared" si="3"/>
        <v>5</v>
      </c>
      <c r="C31" s="6" t="str">
        <f t="shared" si="4"/>
        <v>25</v>
      </c>
      <c r="D31" s="7" t="s">
        <v>32</v>
      </c>
      <c r="E31" s="7" t="s">
        <v>49</v>
      </c>
      <c r="F31" s="7" t="s">
        <v>60</v>
      </c>
      <c r="G31" s="5" t="s">
        <v>88</v>
      </c>
      <c r="H31" s="5" t="s">
        <v>89</v>
      </c>
      <c r="I31" s="8">
        <f t="shared" si="0"/>
        <v>2110</v>
      </c>
      <c r="J31" s="9">
        <v>2036</v>
      </c>
      <c r="K31" s="8">
        <f t="shared" si="6"/>
        <v>74</v>
      </c>
      <c r="L31" s="10">
        <f t="shared" si="2"/>
        <v>3.5071090047393366E-2</v>
      </c>
      <c r="M31" s="11">
        <v>60</v>
      </c>
      <c r="N31" s="11"/>
      <c r="O31" s="11"/>
      <c r="P31" s="11">
        <v>2</v>
      </c>
      <c r="Q31" s="11"/>
      <c r="R31" s="11"/>
      <c r="S31" s="11">
        <v>12</v>
      </c>
      <c r="T31" s="11"/>
      <c r="U31" s="11"/>
      <c r="V31" s="12">
        <v>20200525</v>
      </c>
      <c r="W31" s="12">
        <v>2</v>
      </c>
      <c r="X31" s="6" t="s">
        <v>67</v>
      </c>
      <c r="Y31" s="12" t="str">
        <f t="shared" si="5"/>
        <v>하선동</v>
      </c>
      <c r="Z31" s="5" t="s">
        <v>57</v>
      </c>
      <c r="AA31" s="18"/>
    </row>
    <row r="32" spans="1:27" s="14" customFormat="1" ht="19.149999999999999" customHeight="1" x14ac:dyDescent="0.3">
      <c r="A32" s="5">
        <v>28</v>
      </c>
      <c r="B32" s="6" t="str">
        <f t="shared" si="3"/>
        <v>5</v>
      </c>
      <c r="C32" s="6" t="str">
        <f t="shared" si="4"/>
        <v>25</v>
      </c>
      <c r="D32" s="7" t="s">
        <v>32</v>
      </c>
      <c r="E32" s="7" t="s">
        <v>74</v>
      </c>
      <c r="F32" s="7" t="s">
        <v>82</v>
      </c>
      <c r="G32" s="5" t="s">
        <v>85</v>
      </c>
      <c r="H32" s="5" t="s">
        <v>91</v>
      </c>
      <c r="I32" s="8">
        <f t="shared" si="0"/>
        <v>2230</v>
      </c>
      <c r="J32" s="9">
        <v>2160</v>
      </c>
      <c r="K32" s="8">
        <f t="shared" si="6"/>
        <v>70</v>
      </c>
      <c r="L32" s="10">
        <f t="shared" si="2"/>
        <v>3.1390134529147982E-2</v>
      </c>
      <c r="M32" s="11">
        <v>2</v>
      </c>
      <c r="N32" s="11"/>
      <c r="O32" s="11"/>
      <c r="P32" s="11">
        <v>1</v>
      </c>
      <c r="Q32" s="11">
        <v>67</v>
      </c>
      <c r="R32" s="11"/>
      <c r="S32" s="11"/>
      <c r="T32" s="11"/>
      <c r="U32" s="11"/>
      <c r="V32" s="12">
        <v>20200525</v>
      </c>
      <c r="W32" s="12">
        <v>3</v>
      </c>
      <c r="X32" s="6" t="s">
        <v>67</v>
      </c>
      <c r="Y32" s="12" t="str">
        <f t="shared" si="5"/>
        <v>하선동</v>
      </c>
      <c r="Z32" s="5" t="s">
        <v>58</v>
      </c>
      <c r="AA32" s="13"/>
    </row>
    <row r="33" spans="1:27" s="14" customFormat="1" ht="19.149999999999999" customHeight="1" x14ac:dyDescent="0.3">
      <c r="A33" s="5">
        <v>29</v>
      </c>
      <c r="B33" s="6" t="str">
        <f t="shared" si="3"/>
        <v>5</v>
      </c>
      <c r="C33" s="6" t="str">
        <f t="shared" si="4"/>
        <v>25</v>
      </c>
      <c r="D33" s="7" t="s">
        <v>34</v>
      </c>
      <c r="E33" s="7" t="s">
        <v>50</v>
      </c>
      <c r="F33" s="7" t="s">
        <v>80</v>
      </c>
      <c r="G33" s="5" t="s">
        <v>94</v>
      </c>
      <c r="H33" s="5" t="s">
        <v>91</v>
      </c>
      <c r="I33" s="8">
        <f t="shared" si="0"/>
        <v>1900</v>
      </c>
      <c r="J33" s="9">
        <v>1900</v>
      </c>
      <c r="K33" s="8">
        <f t="shared" si="6"/>
        <v>0</v>
      </c>
      <c r="L33" s="10">
        <f t="shared" si="2"/>
        <v>0</v>
      </c>
      <c r="M33" s="11"/>
      <c r="N33" s="11"/>
      <c r="O33" s="11"/>
      <c r="P33" s="11"/>
      <c r="Q33" s="11"/>
      <c r="R33" s="11"/>
      <c r="S33" s="11"/>
      <c r="T33" s="11"/>
      <c r="U33" s="11"/>
      <c r="V33" s="12">
        <v>20200525</v>
      </c>
      <c r="W33" s="12">
        <v>15</v>
      </c>
      <c r="X33" s="6" t="s">
        <v>67</v>
      </c>
      <c r="Y33" s="12" t="str">
        <f t="shared" si="5"/>
        <v>하선동</v>
      </c>
      <c r="Z33" s="5" t="s">
        <v>58</v>
      </c>
      <c r="AA33" s="13"/>
    </row>
    <row r="34" spans="1:27" s="14" customFormat="1" ht="19.149999999999999" customHeight="1" x14ac:dyDescent="0.3">
      <c r="A34" s="15">
        <v>30</v>
      </c>
      <c r="B34" s="6" t="str">
        <f t="shared" si="3"/>
        <v>5</v>
      </c>
      <c r="C34" s="6" t="str">
        <f t="shared" si="4"/>
        <v>25</v>
      </c>
      <c r="D34" s="7" t="s">
        <v>32</v>
      </c>
      <c r="E34" s="7" t="s">
        <v>50</v>
      </c>
      <c r="F34" s="7" t="s">
        <v>79</v>
      </c>
      <c r="G34" s="5">
        <v>7301</v>
      </c>
      <c r="H34" s="5" t="s">
        <v>91</v>
      </c>
      <c r="I34" s="8">
        <f t="shared" si="0"/>
        <v>1345</v>
      </c>
      <c r="J34" s="9">
        <v>1345</v>
      </c>
      <c r="K34" s="8">
        <f t="shared" si="6"/>
        <v>0</v>
      </c>
      <c r="L34" s="10">
        <f t="shared" si="2"/>
        <v>0</v>
      </c>
      <c r="M34" s="11"/>
      <c r="N34" s="11"/>
      <c r="O34" s="11"/>
      <c r="P34" s="11"/>
      <c r="Q34" s="11"/>
      <c r="R34" s="11"/>
      <c r="S34" s="11"/>
      <c r="T34" s="11"/>
      <c r="U34" s="11"/>
      <c r="V34" s="12">
        <v>20200525</v>
      </c>
      <c r="W34" s="12">
        <v>13</v>
      </c>
      <c r="X34" s="6" t="s">
        <v>67</v>
      </c>
      <c r="Y34" s="12" t="str">
        <f t="shared" si="5"/>
        <v>하선동</v>
      </c>
      <c r="Z34" s="5" t="s">
        <v>58</v>
      </c>
      <c r="AA34" s="13"/>
    </row>
    <row r="35" spans="1:27" s="14" customFormat="1" ht="19.149999999999999" customHeight="1" x14ac:dyDescent="0.3">
      <c r="A35" s="5">
        <v>31</v>
      </c>
      <c r="B35" s="6" t="str">
        <f t="shared" si="3"/>
        <v>5</v>
      </c>
      <c r="C35" s="6" t="str">
        <f t="shared" si="4"/>
        <v>25</v>
      </c>
      <c r="D35" s="7"/>
      <c r="E35" s="7" t="s">
        <v>50</v>
      </c>
      <c r="F35" s="7" t="s">
        <v>100</v>
      </c>
      <c r="G35" s="5">
        <v>7301</v>
      </c>
      <c r="H35" s="5" t="s">
        <v>91</v>
      </c>
      <c r="I35" s="8">
        <f t="shared" si="0"/>
        <v>100</v>
      </c>
      <c r="J35" s="9">
        <v>100</v>
      </c>
      <c r="K35" s="8">
        <f t="shared" si="6"/>
        <v>0</v>
      </c>
      <c r="L35" s="10">
        <f t="shared" si="2"/>
        <v>0</v>
      </c>
      <c r="M35" s="11"/>
      <c r="N35" s="11"/>
      <c r="O35" s="11"/>
      <c r="P35" s="11"/>
      <c r="Q35" s="11"/>
      <c r="R35" s="11"/>
      <c r="S35" s="11"/>
      <c r="T35" s="11"/>
      <c r="U35" s="11"/>
      <c r="V35" s="12">
        <v>20190514</v>
      </c>
      <c r="W35" s="12">
        <v>3</v>
      </c>
      <c r="X35" s="6" t="s">
        <v>73</v>
      </c>
      <c r="Y35" s="12" t="str">
        <f t="shared" si="5"/>
        <v>이형준</v>
      </c>
      <c r="Z35" s="5" t="s">
        <v>58</v>
      </c>
      <c r="AA35" s="13"/>
    </row>
    <row r="36" spans="1:27" s="14" customFormat="1" ht="19.149999999999999" customHeight="1" x14ac:dyDescent="0.3">
      <c r="A36" s="5">
        <v>32</v>
      </c>
      <c r="B36" s="6" t="str">
        <f t="shared" si="3"/>
        <v>5</v>
      </c>
      <c r="C36" s="6" t="str">
        <f t="shared" si="4"/>
        <v>25</v>
      </c>
      <c r="D36" s="7" t="s">
        <v>32</v>
      </c>
      <c r="E36" s="7" t="s">
        <v>49</v>
      </c>
      <c r="F36" s="7" t="s">
        <v>60</v>
      </c>
      <c r="G36" s="5" t="s">
        <v>88</v>
      </c>
      <c r="H36" s="5" t="s">
        <v>89</v>
      </c>
      <c r="I36" s="8">
        <f t="shared" si="0"/>
        <v>206</v>
      </c>
      <c r="J36" s="9">
        <v>200</v>
      </c>
      <c r="K36" s="8">
        <f t="shared" si="6"/>
        <v>6</v>
      </c>
      <c r="L36" s="10">
        <f t="shared" si="2"/>
        <v>2.9126213592233011E-2</v>
      </c>
      <c r="M36" s="11">
        <v>2</v>
      </c>
      <c r="N36" s="11"/>
      <c r="O36" s="11"/>
      <c r="P36" s="11"/>
      <c r="Q36" s="11"/>
      <c r="R36" s="11"/>
      <c r="S36" s="11">
        <v>4</v>
      </c>
      <c r="T36" s="11"/>
      <c r="U36" s="11"/>
      <c r="V36" s="12">
        <v>20200525</v>
      </c>
      <c r="W36" s="12">
        <v>2</v>
      </c>
      <c r="X36" s="6" t="s">
        <v>67</v>
      </c>
      <c r="Y36" s="12" t="str">
        <f t="shared" si="5"/>
        <v>하선동</v>
      </c>
      <c r="Z36" s="5" t="s">
        <v>58</v>
      </c>
      <c r="AA36" s="13"/>
    </row>
    <row r="37" spans="1:27" s="14" customFormat="1" ht="19.149999999999999" customHeight="1" x14ac:dyDescent="0.3">
      <c r="A37" s="5">
        <v>33</v>
      </c>
      <c r="B37" s="6" t="str">
        <f t="shared" si="3"/>
        <v>5</v>
      </c>
      <c r="C37" s="6" t="str">
        <f t="shared" si="4"/>
        <v>25</v>
      </c>
      <c r="D37" s="7" t="s">
        <v>34</v>
      </c>
      <c r="E37" s="7" t="s">
        <v>50</v>
      </c>
      <c r="F37" s="7" t="s">
        <v>80</v>
      </c>
      <c r="G37" s="5" t="s">
        <v>94</v>
      </c>
      <c r="H37" s="5" t="s">
        <v>91</v>
      </c>
      <c r="I37" s="8">
        <f t="shared" si="0"/>
        <v>1240</v>
      </c>
      <c r="J37" s="9">
        <v>1240</v>
      </c>
      <c r="K37" s="8">
        <f t="shared" si="6"/>
        <v>0</v>
      </c>
      <c r="L37" s="10">
        <f t="shared" si="2"/>
        <v>0</v>
      </c>
      <c r="M37" s="11"/>
      <c r="N37" s="11"/>
      <c r="O37" s="11"/>
      <c r="P37" s="11"/>
      <c r="Q37" s="11"/>
      <c r="R37" s="11"/>
      <c r="S37" s="11"/>
      <c r="T37" s="11"/>
      <c r="U37" s="11"/>
      <c r="V37" s="12">
        <v>20200522</v>
      </c>
      <c r="W37" s="12">
        <v>15</v>
      </c>
      <c r="X37" s="6" t="s">
        <v>73</v>
      </c>
      <c r="Y37" s="12" t="str">
        <f t="shared" si="5"/>
        <v>이형준</v>
      </c>
      <c r="Z37" s="5" t="s">
        <v>58</v>
      </c>
      <c r="AA37" s="13"/>
    </row>
    <row r="38" spans="1:27" s="14" customFormat="1" ht="19.149999999999999" customHeight="1" x14ac:dyDescent="0.3">
      <c r="A38" s="15">
        <v>34</v>
      </c>
      <c r="B38" s="6" t="str">
        <f t="shared" si="3"/>
        <v>5</v>
      </c>
      <c r="C38" s="6" t="str">
        <f t="shared" si="4"/>
        <v>25</v>
      </c>
      <c r="D38" s="7" t="s">
        <v>32</v>
      </c>
      <c r="E38" s="7" t="s">
        <v>74</v>
      </c>
      <c r="F38" s="7" t="s">
        <v>82</v>
      </c>
      <c r="G38" s="5" t="s">
        <v>85</v>
      </c>
      <c r="H38" s="5" t="s">
        <v>91</v>
      </c>
      <c r="I38" s="8">
        <f t="shared" si="0"/>
        <v>500</v>
      </c>
      <c r="J38" s="9">
        <v>500</v>
      </c>
      <c r="K38" s="8">
        <f t="shared" si="6"/>
        <v>0</v>
      </c>
      <c r="L38" s="10">
        <f t="shared" si="2"/>
        <v>0</v>
      </c>
      <c r="M38" s="11"/>
      <c r="N38" s="11"/>
      <c r="O38" s="11"/>
      <c r="P38" s="11"/>
      <c r="Q38" s="11"/>
      <c r="R38" s="11"/>
      <c r="S38" s="11"/>
      <c r="T38" s="11"/>
      <c r="U38" s="11"/>
      <c r="V38" s="12">
        <v>20200522</v>
      </c>
      <c r="W38" s="12">
        <v>3</v>
      </c>
      <c r="X38" s="6" t="s">
        <v>67</v>
      </c>
      <c r="Y38" s="12" t="str">
        <f t="shared" si="5"/>
        <v>하선동</v>
      </c>
      <c r="Z38" s="5" t="s">
        <v>59</v>
      </c>
      <c r="AA38" s="13"/>
    </row>
    <row r="39" spans="1:27" s="14" customFormat="1" ht="19.149999999999999" customHeight="1" x14ac:dyDescent="0.3">
      <c r="A39" s="5">
        <v>35</v>
      </c>
      <c r="B39" s="6" t="str">
        <f t="shared" si="3"/>
        <v>5</v>
      </c>
      <c r="C39" s="6" t="str">
        <f t="shared" si="4"/>
        <v>25</v>
      </c>
      <c r="D39" s="7" t="s">
        <v>32</v>
      </c>
      <c r="E39" s="7" t="s">
        <v>74</v>
      </c>
      <c r="F39" s="7" t="s">
        <v>82</v>
      </c>
      <c r="G39" s="5" t="s">
        <v>85</v>
      </c>
      <c r="H39" s="5" t="s">
        <v>91</v>
      </c>
      <c r="I39" s="8">
        <f t="shared" si="0"/>
        <v>2927</v>
      </c>
      <c r="J39" s="9">
        <v>2920</v>
      </c>
      <c r="K39" s="8">
        <f t="shared" si="6"/>
        <v>7</v>
      </c>
      <c r="L39" s="10">
        <f t="shared" si="2"/>
        <v>2.3915271609156134E-3</v>
      </c>
      <c r="M39" s="11"/>
      <c r="N39" s="11"/>
      <c r="O39" s="11"/>
      <c r="P39" s="11"/>
      <c r="Q39" s="11">
        <v>7</v>
      </c>
      <c r="R39" s="11"/>
      <c r="S39" s="11"/>
      <c r="T39" s="11"/>
      <c r="U39" s="11"/>
      <c r="V39" s="12">
        <v>20200522</v>
      </c>
      <c r="W39" s="12">
        <v>3</v>
      </c>
      <c r="X39" s="6" t="s">
        <v>73</v>
      </c>
      <c r="Y39" s="12" t="str">
        <f t="shared" si="5"/>
        <v>이형준</v>
      </c>
      <c r="Z39" s="5" t="s">
        <v>59</v>
      </c>
      <c r="AA39" s="13"/>
    </row>
    <row r="40" spans="1:27" s="14" customFormat="1" ht="19.149999999999999" customHeight="1" x14ac:dyDescent="0.3">
      <c r="A40" s="5">
        <v>36</v>
      </c>
      <c r="B40" s="6" t="str">
        <f t="shared" si="3"/>
        <v>5</v>
      </c>
      <c r="C40" s="6" t="str">
        <f t="shared" si="4"/>
        <v>25</v>
      </c>
      <c r="D40" s="7" t="s">
        <v>84</v>
      </c>
      <c r="E40" s="7" t="s">
        <v>49</v>
      </c>
      <c r="F40" s="7" t="s">
        <v>83</v>
      </c>
      <c r="G40" s="5" t="s">
        <v>86</v>
      </c>
      <c r="H40" s="5" t="s">
        <v>87</v>
      </c>
      <c r="I40" s="8">
        <f t="shared" si="0"/>
        <v>2420</v>
      </c>
      <c r="J40" s="9">
        <v>2400</v>
      </c>
      <c r="K40" s="8">
        <f t="shared" si="6"/>
        <v>20</v>
      </c>
      <c r="L40" s="10">
        <f t="shared" si="2"/>
        <v>8.2644628099173556E-3</v>
      </c>
      <c r="M40" s="11">
        <v>16</v>
      </c>
      <c r="N40" s="11"/>
      <c r="O40" s="11"/>
      <c r="P40" s="11"/>
      <c r="Q40" s="11"/>
      <c r="R40" s="11"/>
      <c r="S40" s="11">
        <v>4</v>
      </c>
      <c r="T40" s="11"/>
      <c r="U40" s="11"/>
      <c r="V40" s="12">
        <v>20200525</v>
      </c>
      <c r="W40" s="12">
        <v>1</v>
      </c>
      <c r="X40" s="6" t="s">
        <v>67</v>
      </c>
      <c r="Y40" s="12" t="str">
        <f t="shared" si="5"/>
        <v>하선동</v>
      </c>
      <c r="Z40" s="5" t="s">
        <v>59</v>
      </c>
      <c r="AA40" s="13"/>
    </row>
    <row r="41" spans="1:27" s="14" customFormat="1" ht="19.149999999999999" customHeight="1" x14ac:dyDescent="0.3">
      <c r="A41" s="5">
        <v>37</v>
      </c>
      <c r="B41" s="6" t="str">
        <f t="shared" si="3"/>
        <v>5</v>
      </c>
      <c r="C41" s="6" t="str">
        <f t="shared" si="4"/>
        <v>25</v>
      </c>
      <c r="D41" s="7" t="s">
        <v>32</v>
      </c>
      <c r="E41" s="7" t="s">
        <v>50</v>
      </c>
      <c r="F41" s="7" t="s">
        <v>79</v>
      </c>
      <c r="G41" s="5">
        <v>7301</v>
      </c>
      <c r="H41" s="5" t="s">
        <v>91</v>
      </c>
      <c r="I41" s="8">
        <f t="shared" si="0"/>
        <v>700</v>
      </c>
      <c r="J41" s="9">
        <v>700</v>
      </c>
      <c r="K41" s="8">
        <f t="shared" si="6"/>
        <v>0</v>
      </c>
      <c r="L41" s="10">
        <f t="shared" si="2"/>
        <v>0</v>
      </c>
      <c r="M41" s="11"/>
      <c r="N41" s="11"/>
      <c r="O41" s="11"/>
      <c r="P41" s="11"/>
      <c r="Q41" s="11"/>
      <c r="R41" s="11"/>
      <c r="S41" s="11"/>
      <c r="T41" s="11"/>
      <c r="U41" s="11"/>
      <c r="V41" s="12">
        <v>20200525</v>
      </c>
      <c r="W41" s="12">
        <v>13</v>
      </c>
      <c r="X41" s="6" t="s">
        <v>67</v>
      </c>
      <c r="Y41" s="12" t="str">
        <f t="shared" si="5"/>
        <v>하선동</v>
      </c>
      <c r="Z41" s="5" t="s">
        <v>59</v>
      </c>
      <c r="AA41" s="13"/>
    </row>
    <row r="42" spans="1:27" s="14" customFormat="1" ht="19.149999999999999" customHeight="1" x14ac:dyDescent="0.3">
      <c r="A42" s="15">
        <v>38</v>
      </c>
      <c r="B42" s="6" t="str">
        <f t="shared" si="3"/>
        <v>5</v>
      </c>
      <c r="C42" s="6" t="str">
        <f t="shared" si="4"/>
        <v>25</v>
      </c>
      <c r="D42" s="7"/>
      <c r="E42" s="7"/>
      <c r="F42" s="7"/>
      <c r="G42" s="5"/>
      <c r="H42" s="5"/>
      <c r="I42" s="8">
        <f t="shared" si="0"/>
        <v>0</v>
      </c>
      <c r="J42" s="9"/>
      <c r="K42" s="8">
        <f t="shared" si="6"/>
        <v>0</v>
      </c>
      <c r="L42" s="10" t="e">
        <f t="shared" si="2"/>
        <v>#DIV/0!</v>
      </c>
      <c r="M42" s="11"/>
      <c r="N42" s="11"/>
      <c r="O42" s="11"/>
      <c r="P42" s="11"/>
      <c r="Q42" s="11"/>
      <c r="R42" s="11"/>
      <c r="S42" s="11"/>
      <c r="T42" s="11"/>
      <c r="U42" s="11"/>
      <c r="V42" s="12"/>
      <c r="W42" s="12"/>
      <c r="X42" s="6"/>
      <c r="Y42" s="12" t="str">
        <f t="shared" si="5"/>
        <v/>
      </c>
      <c r="Z42" s="5"/>
      <c r="AA42" s="13"/>
    </row>
    <row r="43" spans="1:27" s="14" customFormat="1" ht="19.149999999999999" customHeight="1" x14ac:dyDescent="0.3">
      <c r="A43" s="5">
        <v>39</v>
      </c>
      <c r="B43" s="6" t="str">
        <f t="shared" si="3"/>
        <v>5</v>
      </c>
      <c r="C43" s="6" t="str">
        <f t="shared" si="4"/>
        <v>25</v>
      </c>
      <c r="D43" s="7"/>
      <c r="E43" s="7"/>
      <c r="F43" s="7"/>
      <c r="G43" s="5"/>
      <c r="H43" s="5"/>
      <c r="I43" s="8">
        <f t="shared" si="0"/>
        <v>0</v>
      </c>
      <c r="J43" s="9"/>
      <c r="K43" s="8">
        <f t="shared" si="6"/>
        <v>0</v>
      </c>
      <c r="L43" s="10" t="e">
        <f t="shared" si="2"/>
        <v>#DIV/0!</v>
      </c>
      <c r="M43" s="11"/>
      <c r="N43" s="11"/>
      <c r="O43" s="11"/>
      <c r="P43" s="11"/>
      <c r="Q43" s="11"/>
      <c r="R43" s="11"/>
      <c r="S43" s="11"/>
      <c r="T43" s="11"/>
      <c r="U43" s="11"/>
      <c r="V43" s="12"/>
      <c r="W43" s="12"/>
      <c r="X43" s="6"/>
      <c r="Y43" s="12" t="str">
        <f t="shared" si="5"/>
        <v/>
      </c>
      <c r="Z43" s="5"/>
      <c r="AA43" s="13"/>
    </row>
    <row r="44" spans="1:27" s="14" customFormat="1" ht="19.149999999999999" customHeight="1" x14ac:dyDescent="0.3">
      <c r="A44" s="5">
        <v>40</v>
      </c>
      <c r="B44" s="6" t="str">
        <f t="shared" si="3"/>
        <v>5</v>
      </c>
      <c r="C44" s="6" t="str">
        <f t="shared" si="4"/>
        <v>25</v>
      </c>
      <c r="D44" s="7"/>
      <c r="E44" s="5"/>
      <c r="F44" s="7"/>
      <c r="G44" s="5"/>
      <c r="H44" s="5"/>
      <c r="I44" s="8">
        <f t="shared" si="0"/>
        <v>0</v>
      </c>
      <c r="J44" s="9"/>
      <c r="K44" s="8">
        <f t="shared" si="6"/>
        <v>0</v>
      </c>
      <c r="L44" s="10" t="e">
        <f t="shared" si="2"/>
        <v>#DIV/0!</v>
      </c>
      <c r="M44" s="11"/>
      <c r="N44" s="11"/>
      <c r="O44" s="11"/>
      <c r="P44" s="11"/>
      <c r="Q44" s="11"/>
      <c r="R44" s="11"/>
      <c r="S44" s="11"/>
      <c r="T44" s="11"/>
      <c r="U44" s="11"/>
      <c r="V44" s="12"/>
      <c r="W44" s="12"/>
      <c r="X44" s="6"/>
      <c r="Y44" s="12" t="str">
        <f>IF($X44="A","하선동",IF($X44="B","이형준",""))</f>
        <v/>
      </c>
      <c r="Z44" s="5"/>
      <c r="AA44" s="13"/>
    </row>
    <row r="45" spans="1:27" s="14" customFormat="1" ht="19.149999999999999" hidden="1" customHeight="1" x14ac:dyDescent="0.3">
      <c r="A45" s="5">
        <v>41</v>
      </c>
      <c r="B45" s="6" t="str">
        <f t="shared" si="3"/>
        <v>5</v>
      </c>
      <c r="C45" s="6" t="str">
        <f t="shared" si="4"/>
        <v>25</v>
      </c>
      <c r="D45" s="7"/>
      <c r="E45" s="7"/>
      <c r="F45" s="7"/>
      <c r="G45" s="5"/>
      <c r="H45" s="5"/>
      <c r="I45" s="8">
        <f t="shared" si="0"/>
        <v>0</v>
      </c>
      <c r="J45" s="9"/>
      <c r="K45" s="8">
        <f t="shared" si="6"/>
        <v>0</v>
      </c>
      <c r="L45" s="10" t="e">
        <f t="shared" si="2"/>
        <v>#DIV/0!</v>
      </c>
      <c r="M45" s="11"/>
      <c r="N45" s="11"/>
      <c r="O45" s="11"/>
      <c r="P45" s="11"/>
      <c r="Q45" s="11"/>
      <c r="R45" s="11"/>
      <c r="S45" s="11"/>
      <c r="T45" s="20"/>
      <c r="U45" s="11"/>
      <c r="V45" s="12"/>
      <c r="W45" s="12"/>
      <c r="X45" s="6"/>
      <c r="Y45" s="12" t="str">
        <f t="shared" si="5"/>
        <v/>
      </c>
      <c r="Z45" s="5"/>
      <c r="AA45" s="13"/>
    </row>
    <row r="46" spans="1:27" s="14" customFormat="1" ht="19.149999999999999" hidden="1" customHeight="1" x14ac:dyDescent="0.3">
      <c r="A46" s="15">
        <v>42</v>
      </c>
      <c r="B46" s="6" t="str">
        <f t="shared" si="3"/>
        <v>5</v>
      </c>
      <c r="C46" s="6" t="str">
        <f t="shared" si="4"/>
        <v>25</v>
      </c>
      <c r="D46" s="7"/>
      <c r="E46" s="5"/>
      <c r="F46" s="7"/>
      <c r="G46" s="5"/>
      <c r="H46" s="5"/>
      <c r="I46" s="8">
        <f t="shared" si="0"/>
        <v>0</v>
      </c>
      <c r="J46" s="9"/>
      <c r="K46" s="8">
        <f t="shared" si="6"/>
        <v>0</v>
      </c>
      <c r="L46" s="10" t="e">
        <f t="shared" si="2"/>
        <v>#DIV/0!</v>
      </c>
      <c r="M46" s="11"/>
      <c r="N46" s="11"/>
      <c r="O46" s="11"/>
      <c r="P46" s="11"/>
      <c r="Q46" s="11"/>
      <c r="R46" s="11"/>
      <c r="S46" s="11"/>
      <c r="T46" s="20"/>
      <c r="U46" s="11"/>
      <c r="V46" s="12"/>
      <c r="W46" s="12"/>
      <c r="X46" s="6"/>
      <c r="Y46" s="12" t="str">
        <f t="shared" si="5"/>
        <v/>
      </c>
      <c r="Z46" s="5"/>
      <c r="AA46" s="13"/>
    </row>
    <row r="47" spans="1:27" s="14" customFormat="1" ht="19.149999999999999" hidden="1" customHeight="1" x14ac:dyDescent="0.3">
      <c r="A47" s="5">
        <v>43</v>
      </c>
      <c r="B47" s="6" t="str">
        <f t="shared" si="3"/>
        <v>5</v>
      </c>
      <c r="C47" s="6" t="str">
        <f t="shared" si="4"/>
        <v>25</v>
      </c>
      <c r="D47" s="7"/>
      <c r="E47" s="5"/>
      <c r="F47" s="5"/>
      <c r="G47" s="5"/>
      <c r="H47" s="5"/>
      <c r="I47" s="8">
        <f t="shared" si="0"/>
        <v>0</v>
      </c>
      <c r="J47" s="9"/>
      <c r="K47" s="8">
        <f t="shared" si="6"/>
        <v>0</v>
      </c>
      <c r="L47" s="10" t="e">
        <f t="shared" si="2"/>
        <v>#DIV/0!</v>
      </c>
      <c r="M47" s="11"/>
      <c r="N47" s="11"/>
      <c r="O47" s="11"/>
      <c r="P47" s="11"/>
      <c r="Q47" s="11"/>
      <c r="R47" s="11"/>
      <c r="S47" s="11"/>
      <c r="T47" s="20"/>
      <c r="U47" s="11"/>
      <c r="V47" s="12"/>
      <c r="W47" s="12"/>
      <c r="X47" s="6"/>
      <c r="Y47" s="12" t="str">
        <f t="shared" si="5"/>
        <v/>
      </c>
      <c r="Z47" s="5"/>
      <c r="AA47" s="13"/>
    </row>
    <row r="48" spans="1:27" s="14" customFormat="1" ht="19.149999999999999" hidden="1" customHeight="1" x14ac:dyDescent="0.3">
      <c r="A48" s="5">
        <v>44</v>
      </c>
      <c r="B48" s="6" t="str">
        <f t="shared" si="3"/>
        <v>5</v>
      </c>
      <c r="C48" s="6" t="str">
        <f t="shared" si="4"/>
        <v>25</v>
      </c>
      <c r="D48" s="7"/>
      <c r="E48" s="5"/>
      <c r="F48" s="5"/>
      <c r="G48" s="5"/>
      <c r="H48" s="5"/>
      <c r="I48" s="8">
        <f t="shared" si="0"/>
        <v>0</v>
      </c>
      <c r="J48" s="9"/>
      <c r="K48" s="8">
        <f t="shared" si="6"/>
        <v>0</v>
      </c>
      <c r="L48" s="10" t="e">
        <f t="shared" si="2"/>
        <v>#DIV/0!</v>
      </c>
      <c r="M48" s="11"/>
      <c r="N48" s="11"/>
      <c r="O48" s="11"/>
      <c r="P48" s="11"/>
      <c r="Q48" s="11"/>
      <c r="R48" s="11"/>
      <c r="S48" s="11"/>
      <c r="T48" s="11"/>
      <c r="U48" s="11"/>
      <c r="V48" s="12"/>
      <c r="W48" s="12"/>
      <c r="X48" s="6"/>
      <c r="Y48" s="12" t="str">
        <f t="shared" si="5"/>
        <v/>
      </c>
      <c r="Z48" s="5"/>
      <c r="AA48" s="13"/>
    </row>
    <row r="49" spans="1:27" s="14" customFormat="1" ht="19.149999999999999" hidden="1" customHeight="1" x14ac:dyDescent="0.3">
      <c r="A49" s="5">
        <v>45</v>
      </c>
      <c r="B49" s="6" t="str">
        <f t="shared" si="3"/>
        <v>5</v>
      </c>
      <c r="C49" s="6" t="str">
        <f t="shared" si="4"/>
        <v>25</v>
      </c>
      <c r="D49" s="7"/>
      <c r="E49" s="5"/>
      <c r="F49" s="7"/>
      <c r="G49" s="5"/>
      <c r="H49" s="5"/>
      <c r="I49" s="8">
        <f t="shared" si="0"/>
        <v>0</v>
      </c>
      <c r="J49" s="9"/>
      <c r="K49" s="8">
        <f t="shared" si="6"/>
        <v>0</v>
      </c>
      <c r="L49" s="10" t="e">
        <f t="shared" si="2"/>
        <v>#DIV/0!</v>
      </c>
      <c r="M49" s="11"/>
      <c r="N49" s="11"/>
      <c r="O49" s="11"/>
      <c r="P49" s="11"/>
      <c r="Q49" s="11"/>
      <c r="R49" s="11"/>
      <c r="S49" s="11"/>
      <c r="T49" s="11"/>
      <c r="U49" s="11"/>
      <c r="V49" s="12"/>
      <c r="W49" s="12"/>
      <c r="X49" s="6"/>
      <c r="Y49" s="12" t="str">
        <f>IF($X49="A","하선동",IF($X49="B","이형준",""))</f>
        <v/>
      </c>
      <c r="Z49" s="5"/>
      <c r="AA49" s="13"/>
    </row>
    <row r="50" spans="1:27" s="14" customFormat="1" ht="19.149999999999999" hidden="1" customHeight="1" x14ac:dyDescent="0.3">
      <c r="A50" s="5">
        <v>46</v>
      </c>
      <c r="B50" s="6" t="str">
        <f t="shared" si="3"/>
        <v>5</v>
      </c>
      <c r="C50" s="6" t="str">
        <f t="shared" si="4"/>
        <v>25</v>
      </c>
      <c r="D50" s="7"/>
      <c r="E50" s="5"/>
      <c r="F50" s="5"/>
      <c r="G50" s="5"/>
      <c r="H50" s="5"/>
      <c r="I50" s="8">
        <f t="shared" si="0"/>
        <v>0</v>
      </c>
      <c r="J50" s="9"/>
      <c r="K50" s="8">
        <f t="shared" si="6"/>
        <v>0</v>
      </c>
      <c r="L50" s="10" t="e">
        <f t="shared" si="2"/>
        <v>#DIV/0!</v>
      </c>
      <c r="M50" s="11"/>
      <c r="N50" s="11"/>
      <c r="O50" s="11"/>
      <c r="P50" s="11"/>
      <c r="Q50" s="11"/>
      <c r="R50" s="11"/>
      <c r="S50" s="11"/>
      <c r="T50" s="11"/>
      <c r="U50" s="11"/>
      <c r="V50" s="12"/>
      <c r="W50" s="12"/>
      <c r="X50" s="6"/>
      <c r="Y50" s="12" t="str">
        <f t="shared" si="5"/>
        <v/>
      </c>
      <c r="Z50" s="5"/>
      <c r="AA50" s="13"/>
    </row>
    <row r="51" spans="1:27" s="14" customFormat="1" ht="19.149999999999999" hidden="1" customHeight="1" x14ac:dyDescent="0.3">
      <c r="A51" s="5">
        <v>47</v>
      </c>
      <c r="B51" s="6" t="str">
        <f t="shared" si="3"/>
        <v>5</v>
      </c>
      <c r="C51" s="6" t="str">
        <f t="shared" si="4"/>
        <v>25</v>
      </c>
      <c r="D51" s="7"/>
      <c r="E51" s="5"/>
      <c r="F51" s="5"/>
      <c r="G51" s="5"/>
      <c r="H51" s="5"/>
      <c r="I51" s="8">
        <f t="shared" si="0"/>
        <v>0</v>
      </c>
      <c r="J51" s="9"/>
      <c r="K51" s="8">
        <f t="shared" si="6"/>
        <v>0</v>
      </c>
      <c r="L51" s="10" t="e">
        <f t="shared" si="2"/>
        <v>#DIV/0!</v>
      </c>
      <c r="M51" s="11"/>
      <c r="N51" s="11"/>
      <c r="O51" s="11"/>
      <c r="P51" s="11"/>
      <c r="Q51" s="11"/>
      <c r="R51" s="11"/>
      <c r="S51" s="11"/>
      <c r="T51" s="11"/>
      <c r="U51" s="11"/>
      <c r="V51" s="12"/>
      <c r="W51" s="12"/>
      <c r="X51" s="6"/>
      <c r="Y51" s="12" t="str">
        <f t="shared" si="5"/>
        <v/>
      </c>
      <c r="Z51" s="5"/>
      <c r="AA51" s="13"/>
    </row>
    <row r="52" spans="1:27" s="14" customFormat="1" ht="19.149999999999999" hidden="1" customHeight="1" x14ac:dyDescent="0.3">
      <c r="A52" s="5">
        <v>48</v>
      </c>
      <c r="B52" s="6" t="str">
        <f t="shared" si="3"/>
        <v>5</v>
      </c>
      <c r="C52" s="6" t="str">
        <f t="shared" si="4"/>
        <v>25</v>
      </c>
      <c r="D52" s="7"/>
      <c r="E52" s="5"/>
      <c r="F52" s="5"/>
      <c r="G52" s="5"/>
      <c r="H52" s="5"/>
      <c r="I52" s="8">
        <f t="shared" si="0"/>
        <v>0</v>
      </c>
      <c r="J52" s="9"/>
      <c r="K52" s="8">
        <f t="shared" si="6"/>
        <v>0</v>
      </c>
      <c r="L52" s="10" t="e">
        <f t="shared" si="2"/>
        <v>#DIV/0!</v>
      </c>
      <c r="M52" s="11"/>
      <c r="N52" s="11"/>
      <c r="O52" s="11"/>
      <c r="P52" s="11"/>
      <c r="Q52" s="11"/>
      <c r="R52" s="11"/>
      <c r="S52" s="11"/>
      <c r="T52" s="11"/>
      <c r="U52" s="11"/>
      <c r="V52" s="12"/>
      <c r="W52" s="12"/>
      <c r="X52" s="6"/>
      <c r="Y52" s="12" t="str">
        <f t="shared" si="5"/>
        <v/>
      </c>
      <c r="Z52" s="5"/>
      <c r="AA52" s="13"/>
    </row>
    <row r="53" spans="1:27" s="14" customFormat="1" ht="19.149999999999999" hidden="1" customHeight="1" x14ac:dyDescent="0.3">
      <c r="A53" s="5">
        <v>49</v>
      </c>
      <c r="B53" s="6" t="str">
        <f t="shared" si="3"/>
        <v>5</v>
      </c>
      <c r="C53" s="6" t="str">
        <f t="shared" si="4"/>
        <v>25</v>
      </c>
      <c r="D53" s="7"/>
      <c r="E53" s="5"/>
      <c r="F53" s="5"/>
      <c r="G53" s="5"/>
      <c r="H53" s="5"/>
      <c r="I53" s="8">
        <f t="shared" si="0"/>
        <v>0</v>
      </c>
      <c r="J53" s="9"/>
      <c r="K53" s="8">
        <f t="shared" si="6"/>
        <v>0</v>
      </c>
      <c r="L53" s="10" t="e">
        <f t="shared" si="2"/>
        <v>#DIV/0!</v>
      </c>
      <c r="M53" s="11"/>
      <c r="N53" s="11"/>
      <c r="O53" s="11"/>
      <c r="P53" s="11"/>
      <c r="Q53" s="11"/>
      <c r="R53" s="11"/>
      <c r="S53" s="11"/>
      <c r="T53" s="11"/>
      <c r="U53" s="11"/>
      <c r="V53" s="12"/>
      <c r="W53" s="12"/>
      <c r="X53" s="6"/>
      <c r="Y53" s="12" t="str">
        <f t="shared" si="5"/>
        <v/>
      </c>
      <c r="Z53" s="5"/>
      <c r="AA53" s="13"/>
    </row>
    <row r="54" spans="1:27" s="14" customFormat="1" ht="19.149999999999999" hidden="1" customHeight="1" x14ac:dyDescent="0.3">
      <c r="A54" s="5">
        <v>50</v>
      </c>
      <c r="B54" s="6" t="str">
        <f t="shared" si="3"/>
        <v>5</v>
      </c>
      <c r="C54" s="6" t="str">
        <f t="shared" si="4"/>
        <v>25</v>
      </c>
      <c r="D54" s="7"/>
      <c r="E54" s="5"/>
      <c r="F54" s="5"/>
      <c r="G54" s="5"/>
      <c r="H54" s="5"/>
      <c r="I54" s="8">
        <f t="shared" si="0"/>
        <v>0</v>
      </c>
      <c r="J54" s="9"/>
      <c r="K54" s="8">
        <f t="shared" si="6"/>
        <v>0</v>
      </c>
      <c r="L54" s="10" t="e">
        <f t="shared" si="2"/>
        <v>#DIV/0!</v>
      </c>
      <c r="M54" s="11"/>
      <c r="N54" s="11"/>
      <c r="O54" s="11"/>
      <c r="P54" s="11"/>
      <c r="Q54" s="11"/>
      <c r="R54" s="11"/>
      <c r="S54" s="11"/>
      <c r="T54" s="11"/>
      <c r="U54" s="11"/>
      <c r="V54" s="12"/>
      <c r="W54" s="12"/>
      <c r="X54" s="6"/>
      <c r="Y54" s="12" t="str">
        <f t="shared" si="5"/>
        <v/>
      </c>
      <c r="Z54" s="5"/>
      <c r="AA54" s="13"/>
    </row>
    <row r="55" spans="1:27" s="23" customFormat="1" x14ac:dyDescent="0.3">
      <c r="A55" s="44"/>
      <c r="B55" s="45"/>
      <c r="C55" s="45"/>
      <c r="D55" s="45"/>
      <c r="E55" s="45"/>
      <c r="F55" s="45"/>
      <c r="G55" s="45"/>
      <c r="H55" s="45"/>
      <c r="I55" s="46">
        <f>SUM(I7:I54)</f>
        <v>155289</v>
      </c>
      <c r="J55" s="46">
        <f t="shared" ref="J55:K55" si="7">SUM(J7:J54)</f>
        <v>154741</v>
      </c>
      <c r="K55" s="46">
        <f t="shared" si="7"/>
        <v>548</v>
      </c>
      <c r="L55" s="47"/>
      <c r="M55" s="21"/>
      <c r="N55" s="21"/>
      <c r="O55" s="21"/>
      <c r="P55" s="21"/>
      <c r="Q55" s="21"/>
      <c r="R55" s="21"/>
      <c r="S55" s="21"/>
      <c r="T55" s="21"/>
      <c r="U55" s="22"/>
      <c r="V55" s="36"/>
      <c r="W55" s="37"/>
      <c r="X55" s="37"/>
      <c r="Y55" s="37"/>
      <c r="Z55" s="37"/>
      <c r="AA55" s="37"/>
    </row>
    <row r="56" spans="1:27" s="23" customFormat="1" x14ac:dyDescent="0.3">
      <c r="A56" s="44"/>
      <c r="B56" s="45"/>
      <c r="C56" s="45"/>
      <c r="D56" s="45"/>
      <c r="E56" s="45"/>
      <c r="F56" s="45"/>
      <c r="G56" s="45"/>
      <c r="H56" s="45"/>
      <c r="I56" s="46"/>
      <c r="J56" s="46"/>
      <c r="K56" s="46"/>
      <c r="L56" s="47"/>
      <c r="M56" s="24"/>
      <c r="N56" s="24"/>
      <c r="O56" s="24"/>
      <c r="P56" s="24"/>
      <c r="Q56" s="24"/>
      <c r="R56" s="24"/>
      <c r="S56" s="24"/>
      <c r="T56" s="24"/>
      <c r="U56" s="25"/>
      <c r="V56" s="37"/>
      <c r="W56" s="37"/>
      <c r="X56" s="37"/>
      <c r="Y56" s="37"/>
      <c r="Z56" s="37"/>
      <c r="AA56" s="37"/>
    </row>
  </sheetData>
  <dataConsolidate/>
  <mergeCells count="26">
    <mergeCell ref="A1:D3"/>
    <mergeCell ref="E1:AA3"/>
    <mergeCell ref="A4:AA4"/>
    <mergeCell ref="A5:A6"/>
    <mergeCell ref="B5:B6"/>
    <mergeCell ref="C5:C6"/>
    <mergeCell ref="D5:D6"/>
    <mergeCell ref="E5:E6"/>
    <mergeCell ref="F5:F6"/>
    <mergeCell ref="G5:G6"/>
    <mergeCell ref="V5:X5"/>
    <mergeCell ref="Y5:Y6"/>
    <mergeCell ref="Z5:Z6"/>
    <mergeCell ref="AA5:AA6"/>
    <mergeCell ref="V55:AA56"/>
    <mergeCell ref="H5:H6"/>
    <mergeCell ref="I5:I6"/>
    <mergeCell ref="J5:J6"/>
    <mergeCell ref="K5:K6"/>
    <mergeCell ref="L5:L6"/>
    <mergeCell ref="M5:U5"/>
    <mergeCell ref="A55:H56"/>
    <mergeCell ref="I55:I56"/>
    <mergeCell ref="J55:J56"/>
    <mergeCell ref="K55:K56"/>
    <mergeCell ref="L55:L56"/>
  </mergeCells>
  <phoneticPr fontId="4" type="noConversion"/>
  <conditionalFormatting sqref="A7:AA54">
    <cfRule type="expression" dxfId="11" priority="5">
      <formula>$L7&gt;0.15</formula>
    </cfRule>
    <cfRule type="expression" dxfId="10" priority="6">
      <formula>AND($L7&gt;0.08,$L7&lt;0.15)</formula>
    </cfRule>
  </conditionalFormatting>
  <dataValidations count="3">
    <dataValidation allowBlank="1" showInputMessage="1" showErrorMessage="1" prompt="수식 계산_x000a_수치 입력 금지" sqref="K7:K54" xr:uid="{CF5C437E-D9A2-4364-833D-42A8ACE41484}"/>
    <dataValidation type="whole" allowBlank="1" showInputMessage="1" showErrorMessage="1" errorTitle="입력값이 올바르지 않습니다." error="숫자만 쓰세요!" sqref="J29:J30 M7:U54 J26:J27" xr:uid="{8E8AC165-9D89-42D4-A4FB-7FC335979EE2}">
      <formula1>0</formula1>
      <formula2>20000</formula2>
    </dataValidation>
    <dataValidation type="list" allowBlank="1" showInputMessage="1" showErrorMessage="1" sqref="X7:X54" xr:uid="{5DDA849D-4144-4410-BD50-C7A577F390C8}">
      <formula1>"A, B"</formula1>
    </dataValidation>
  </dataValidations>
  <pageMargins left="0.7" right="0.7" top="0.75" bottom="0.75" header="0.3" footer="0.3"/>
  <pageSetup paperSize="9" scale="46" orientation="landscape" r:id="rId1"/>
  <rowBreaks count="1" manualBreakCount="1">
    <brk id="37" max="26" man="1"/>
  </rowBreaks>
  <colBreaks count="2" manualBreakCount="2">
    <brk id="7" max="55" man="1"/>
    <brk id="19" max="55" man="1"/>
  </colBreaks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4C9D1273-E41E-4EF2-9D46-A5F8E5FF2620}">
          <x14:formula1>
            <xm:f>데이터!$B$4:$B$14</xm:f>
          </x14:formula1>
          <xm:sqref>D7:D54</xm:sqref>
        </x14:dataValidation>
        <x14:dataValidation type="list" allowBlank="1" showInputMessage="1" showErrorMessage="1" xr:uid="{C167415D-AD38-4828-A962-4D29CCA6758D}">
          <x14:formula1>
            <xm:f>데이터!$C$4:$C$11</xm:f>
          </x14:formula1>
          <xm:sqref>Z7:Z54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2E0F7-2AAA-4152-AEBC-D90DAA89BC41}">
  <dimension ref="A1:AA56"/>
  <sheetViews>
    <sheetView zoomScale="85" zoomScaleNormal="85" workbookViewId="0">
      <pane ySplit="6" topLeftCell="A7" activePane="bottomLeft" state="frozen"/>
      <selection activeCell="A4" sqref="A4:AA4"/>
      <selection pane="bottomLeft" activeCell="A7" sqref="A7"/>
    </sheetView>
  </sheetViews>
  <sheetFormatPr defaultRowHeight="16.5" x14ac:dyDescent="0.3"/>
  <cols>
    <col min="1" max="1" width="6.75" style="26" customWidth="1"/>
    <col min="2" max="2" width="6.25" style="26" customWidth="1"/>
    <col min="3" max="3" width="6.75" style="26" customWidth="1"/>
    <col min="4" max="4" width="8.125" style="26" customWidth="1"/>
    <col min="5" max="5" width="19" style="26" customWidth="1"/>
    <col min="6" max="6" width="22.75" style="26" customWidth="1"/>
    <col min="7" max="8" width="7.875" style="26" customWidth="1"/>
    <col min="9" max="9" width="6.625" style="26" customWidth="1"/>
    <col min="10" max="10" width="7.5" style="26" bestFit="1" customWidth="1"/>
    <col min="11" max="11" width="6.625" style="26" customWidth="1"/>
    <col min="12" max="12" width="7.875" style="27" customWidth="1"/>
    <col min="13" max="21" width="5.875" style="26" customWidth="1"/>
    <col min="22" max="22" width="9.875" style="26" customWidth="1"/>
    <col min="23" max="24" width="5.375" style="26" customWidth="1"/>
    <col min="25" max="25" width="9" style="26" customWidth="1"/>
    <col min="26" max="26" width="10.25" style="26" customWidth="1"/>
    <col min="27" max="27" width="33.75" style="26" bestFit="1" customWidth="1"/>
    <col min="28" max="16384" width="9" style="26"/>
  </cols>
  <sheetData>
    <row r="1" spans="1:27" s="1" customFormat="1" ht="13.5" customHeight="1" x14ac:dyDescent="0.3">
      <c r="A1" s="48" t="s">
        <v>48</v>
      </c>
      <c r="B1" s="49"/>
      <c r="C1" s="49"/>
      <c r="D1" s="49"/>
      <c r="E1" s="54" t="s">
        <v>0</v>
      </c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55"/>
    </row>
    <row r="2" spans="1:27" s="1" customFormat="1" ht="13.5" customHeight="1" x14ac:dyDescent="0.3">
      <c r="A2" s="50"/>
      <c r="B2" s="51"/>
      <c r="C2" s="51"/>
      <c r="D2" s="51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7"/>
    </row>
    <row r="3" spans="1:27" s="1" customFormat="1" ht="13.5" customHeight="1" x14ac:dyDescent="0.3">
      <c r="A3" s="52"/>
      <c r="B3" s="53"/>
      <c r="C3" s="53"/>
      <c r="D3" s="53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  <c r="P3" s="58"/>
      <c r="Q3" s="58"/>
      <c r="R3" s="58"/>
      <c r="S3" s="58"/>
      <c r="T3" s="58"/>
      <c r="U3" s="58"/>
      <c r="V3" s="58"/>
      <c r="W3" s="58"/>
      <c r="X3" s="58"/>
      <c r="Y3" s="58"/>
      <c r="Z3" s="58"/>
      <c r="AA3" s="59"/>
    </row>
    <row r="4" spans="1:27" s="1" customFormat="1" ht="9.9499999999999993" customHeight="1" thickBot="1" x14ac:dyDescent="0.35">
      <c r="A4" s="60"/>
      <c r="B4" s="61"/>
      <c r="C4" s="61"/>
      <c r="D4" s="61"/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61"/>
      <c r="W4" s="61"/>
      <c r="X4" s="61"/>
      <c r="Y4" s="61"/>
      <c r="Z4" s="61"/>
      <c r="AA4" s="62"/>
    </row>
    <row r="5" spans="1:27" s="2" customFormat="1" ht="17.25" thickTop="1" x14ac:dyDescent="0.3">
      <c r="A5" s="40" t="s">
        <v>1</v>
      </c>
      <c r="B5" s="63" t="str">
        <f>MID($A$1,2,1)</f>
        <v>월</v>
      </c>
      <c r="C5" s="63" t="str">
        <f>RIGHT($A$1,1)</f>
        <v>일</v>
      </c>
      <c r="D5" s="40" t="s">
        <v>2</v>
      </c>
      <c r="E5" s="40" t="s">
        <v>3</v>
      </c>
      <c r="F5" s="40" t="s">
        <v>4</v>
      </c>
      <c r="G5" s="40" t="s">
        <v>5</v>
      </c>
      <c r="H5" s="38" t="s">
        <v>6</v>
      </c>
      <c r="I5" s="40" t="s">
        <v>7</v>
      </c>
      <c r="J5" s="40" t="s">
        <v>8</v>
      </c>
      <c r="K5" s="40" t="s">
        <v>9</v>
      </c>
      <c r="L5" s="41" t="s">
        <v>10</v>
      </c>
      <c r="M5" s="43" t="s">
        <v>11</v>
      </c>
      <c r="N5" s="43"/>
      <c r="O5" s="43"/>
      <c r="P5" s="43"/>
      <c r="Q5" s="43"/>
      <c r="R5" s="43"/>
      <c r="S5" s="43"/>
      <c r="T5" s="43"/>
      <c r="U5" s="43"/>
      <c r="V5" s="43" t="s">
        <v>12</v>
      </c>
      <c r="W5" s="43"/>
      <c r="X5" s="43"/>
      <c r="Y5" s="43" t="s">
        <v>13</v>
      </c>
      <c r="Z5" s="43" t="s">
        <v>14</v>
      </c>
      <c r="AA5" s="66" t="s">
        <v>15</v>
      </c>
    </row>
    <row r="6" spans="1:27" s="2" customFormat="1" ht="17.25" thickBot="1" x14ac:dyDescent="0.35">
      <c r="A6" s="39"/>
      <c r="B6" s="64"/>
      <c r="C6" s="64"/>
      <c r="D6" s="39"/>
      <c r="E6" s="39"/>
      <c r="F6" s="39"/>
      <c r="G6" s="39"/>
      <c r="H6" s="39"/>
      <c r="I6" s="39"/>
      <c r="J6" s="39"/>
      <c r="K6" s="39"/>
      <c r="L6" s="42"/>
      <c r="M6" s="28" t="s">
        <v>16</v>
      </c>
      <c r="N6" s="28" t="s">
        <v>17</v>
      </c>
      <c r="O6" s="28" t="s">
        <v>18</v>
      </c>
      <c r="P6" s="28" t="s">
        <v>19</v>
      </c>
      <c r="Q6" s="28" t="s">
        <v>20</v>
      </c>
      <c r="R6" s="4" t="s">
        <v>21</v>
      </c>
      <c r="S6" s="28" t="s">
        <v>22</v>
      </c>
      <c r="T6" s="4" t="s">
        <v>23</v>
      </c>
      <c r="U6" s="28" t="s">
        <v>24</v>
      </c>
      <c r="V6" s="28" t="s">
        <v>25</v>
      </c>
      <c r="W6" s="28" t="s">
        <v>26</v>
      </c>
      <c r="X6" s="28" t="s">
        <v>27</v>
      </c>
      <c r="Y6" s="65"/>
      <c r="Z6" s="65"/>
      <c r="AA6" s="65"/>
    </row>
    <row r="7" spans="1:27" s="14" customFormat="1" ht="19.5" customHeight="1" thickTop="1" x14ac:dyDescent="0.3">
      <c r="A7" s="5">
        <v>1</v>
      </c>
      <c r="B7" s="6" t="str">
        <f>LEFT($A$1,1)</f>
        <v>5</v>
      </c>
      <c r="C7" s="6" t="str">
        <f>MID($A$1,4,2)</f>
        <v>26</v>
      </c>
      <c r="D7" s="7" t="s">
        <v>32</v>
      </c>
      <c r="E7" s="7" t="s">
        <v>101</v>
      </c>
      <c r="F7" s="7" t="s">
        <v>106</v>
      </c>
      <c r="G7" s="5">
        <v>7301</v>
      </c>
      <c r="H7" s="5" t="s">
        <v>132</v>
      </c>
      <c r="I7" s="8">
        <f t="shared" ref="I7:I30" si="0">J7+K7</f>
        <v>350</v>
      </c>
      <c r="J7" s="9">
        <v>350</v>
      </c>
      <c r="K7" s="8">
        <f t="shared" ref="K7:K29" si="1">SUM(M7:U7)</f>
        <v>0</v>
      </c>
      <c r="L7" s="10">
        <f t="shared" ref="L7:L30" si="2">K7/I7</f>
        <v>0</v>
      </c>
      <c r="M7" s="11"/>
      <c r="N7" s="11"/>
      <c r="O7" s="11"/>
      <c r="P7" s="11"/>
      <c r="Q7" s="11"/>
      <c r="R7" s="11"/>
      <c r="S7" s="11"/>
      <c r="T7" s="11"/>
      <c r="U7" s="11"/>
      <c r="V7" s="12">
        <v>20200525</v>
      </c>
      <c r="W7" s="12">
        <v>4</v>
      </c>
      <c r="X7" s="6" t="s">
        <v>112</v>
      </c>
      <c r="Y7" s="12" t="str">
        <f>IF($X7="A","하선동",IF($X7="B","이형준",""))</f>
        <v>이형준</v>
      </c>
      <c r="Z7" s="5" t="s">
        <v>54</v>
      </c>
      <c r="AA7" s="13"/>
    </row>
    <row r="8" spans="1:27" s="14" customFormat="1" ht="19.5" customHeight="1" x14ac:dyDescent="0.3">
      <c r="A8" s="15">
        <v>2</v>
      </c>
      <c r="B8" s="6" t="str">
        <f t="shared" ref="B8:B54" si="3">LEFT($A$1,1)</f>
        <v>5</v>
      </c>
      <c r="C8" s="6" t="str">
        <f t="shared" ref="C8:C54" si="4">MID($A$1,4,2)</f>
        <v>26</v>
      </c>
      <c r="D8" s="7" t="s">
        <v>46</v>
      </c>
      <c r="E8" s="7" t="s">
        <v>102</v>
      </c>
      <c r="F8" s="7" t="s">
        <v>110</v>
      </c>
      <c r="G8" s="5" t="s">
        <v>127</v>
      </c>
      <c r="H8" s="5" t="s">
        <v>132</v>
      </c>
      <c r="I8" s="8">
        <f t="shared" si="0"/>
        <v>1251</v>
      </c>
      <c r="J8" s="9">
        <v>1250</v>
      </c>
      <c r="K8" s="8">
        <f t="shared" si="1"/>
        <v>1</v>
      </c>
      <c r="L8" s="10">
        <f t="shared" si="2"/>
        <v>7.993605115907274E-4</v>
      </c>
      <c r="M8" s="11">
        <v>1</v>
      </c>
      <c r="N8" s="11"/>
      <c r="O8" s="11"/>
      <c r="P8" s="11"/>
      <c r="Q8" s="11"/>
      <c r="R8" s="11"/>
      <c r="S8" s="11"/>
      <c r="T8" s="11"/>
      <c r="U8" s="11"/>
      <c r="V8" s="12">
        <v>20200522</v>
      </c>
      <c r="W8" s="12">
        <v>14</v>
      </c>
      <c r="X8" s="6" t="s">
        <v>113</v>
      </c>
      <c r="Y8" s="12" t="str">
        <f t="shared" ref="Y8:Y54" si="5">IF($X8="A","하선동",IF($X8="B","이형준",""))</f>
        <v>하선동</v>
      </c>
      <c r="Z8" s="5" t="s">
        <v>54</v>
      </c>
      <c r="AA8" s="13"/>
    </row>
    <row r="9" spans="1:27" s="14" customFormat="1" ht="19.5" customHeight="1" x14ac:dyDescent="0.3">
      <c r="A9" s="5">
        <v>3</v>
      </c>
      <c r="B9" s="6" t="str">
        <f t="shared" si="3"/>
        <v>5</v>
      </c>
      <c r="C9" s="6" t="str">
        <f t="shared" si="4"/>
        <v>26</v>
      </c>
      <c r="D9" s="7" t="s">
        <v>34</v>
      </c>
      <c r="E9" s="7" t="s">
        <v>103</v>
      </c>
      <c r="F9" s="7" t="s">
        <v>111</v>
      </c>
      <c r="G9" s="5" t="s">
        <v>128</v>
      </c>
      <c r="H9" s="5" t="s">
        <v>132</v>
      </c>
      <c r="I9" s="8">
        <f t="shared" si="0"/>
        <v>220</v>
      </c>
      <c r="J9" s="9">
        <v>220</v>
      </c>
      <c r="K9" s="8">
        <f t="shared" si="1"/>
        <v>0</v>
      </c>
      <c r="L9" s="10">
        <f t="shared" si="2"/>
        <v>0</v>
      </c>
      <c r="M9" s="11"/>
      <c r="N9" s="11"/>
      <c r="O9" s="11"/>
      <c r="P9" s="11"/>
      <c r="Q9" s="11"/>
      <c r="R9" s="11"/>
      <c r="S9" s="11"/>
      <c r="T9" s="11"/>
      <c r="U9" s="11"/>
      <c r="V9" s="12">
        <v>20200521</v>
      </c>
      <c r="W9" s="6">
        <v>5</v>
      </c>
      <c r="X9" s="6" t="s">
        <v>113</v>
      </c>
      <c r="Y9" s="12" t="str">
        <f t="shared" si="5"/>
        <v>하선동</v>
      </c>
      <c r="Z9" s="5" t="s">
        <v>54</v>
      </c>
      <c r="AA9" s="13"/>
    </row>
    <row r="10" spans="1:27" s="14" customFormat="1" ht="19.5" customHeight="1" x14ac:dyDescent="0.3">
      <c r="A10" s="15">
        <v>4</v>
      </c>
      <c r="B10" s="6" t="str">
        <f t="shared" si="3"/>
        <v>5</v>
      </c>
      <c r="C10" s="6" t="str">
        <f t="shared" si="4"/>
        <v>26</v>
      </c>
      <c r="D10" s="7" t="s">
        <v>84</v>
      </c>
      <c r="E10" s="7" t="s">
        <v>104</v>
      </c>
      <c r="F10" s="7" t="s">
        <v>107</v>
      </c>
      <c r="G10" s="5" t="s">
        <v>129</v>
      </c>
      <c r="H10" s="5" t="s">
        <v>132</v>
      </c>
      <c r="I10" s="8">
        <f t="shared" si="0"/>
        <v>1722</v>
      </c>
      <c r="J10" s="9">
        <v>1720</v>
      </c>
      <c r="K10" s="8">
        <f t="shared" si="1"/>
        <v>2</v>
      </c>
      <c r="L10" s="10">
        <f t="shared" si="2"/>
        <v>1.1614401858304297E-3</v>
      </c>
      <c r="M10" s="11"/>
      <c r="N10" s="11"/>
      <c r="O10" s="11"/>
      <c r="P10" s="11">
        <v>1</v>
      </c>
      <c r="Q10" s="11">
        <v>1</v>
      </c>
      <c r="R10" s="11"/>
      <c r="S10" s="11"/>
      <c r="T10" s="11"/>
      <c r="U10" s="11"/>
      <c r="V10" s="12">
        <v>20200526</v>
      </c>
      <c r="W10" s="12">
        <v>8</v>
      </c>
      <c r="X10" s="6" t="s">
        <v>113</v>
      </c>
      <c r="Y10" s="12" t="str">
        <f t="shared" si="5"/>
        <v>하선동</v>
      </c>
      <c r="Z10" s="5" t="s">
        <v>54</v>
      </c>
      <c r="AA10" s="13"/>
    </row>
    <row r="11" spans="1:27" s="14" customFormat="1" ht="19.5" customHeight="1" x14ac:dyDescent="0.3">
      <c r="A11" s="5">
        <v>5</v>
      </c>
      <c r="B11" s="6" t="str">
        <f t="shared" si="3"/>
        <v>5</v>
      </c>
      <c r="C11" s="6" t="str">
        <f t="shared" si="4"/>
        <v>26</v>
      </c>
      <c r="D11" s="7" t="s">
        <v>84</v>
      </c>
      <c r="E11" s="7" t="s">
        <v>104</v>
      </c>
      <c r="F11" s="7" t="s">
        <v>108</v>
      </c>
      <c r="G11" s="5" t="s">
        <v>129</v>
      </c>
      <c r="H11" s="5" t="s">
        <v>132</v>
      </c>
      <c r="I11" s="8">
        <f t="shared" si="0"/>
        <v>313</v>
      </c>
      <c r="J11" s="9">
        <v>300</v>
      </c>
      <c r="K11" s="8">
        <f t="shared" si="1"/>
        <v>13</v>
      </c>
      <c r="L11" s="10">
        <f t="shared" si="2"/>
        <v>4.1533546325878593E-2</v>
      </c>
      <c r="M11" s="11"/>
      <c r="N11" s="11"/>
      <c r="O11" s="11"/>
      <c r="P11" s="11">
        <v>13</v>
      </c>
      <c r="Q11" s="11"/>
      <c r="R11" s="11"/>
      <c r="S11" s="11"/>
      <c r="T11" s="11"/>
      <c r="U11" s="11"/>
      <c r="V11" s="12">
        <v>20200526</v>
      </c>
      <c r="W11" s="12">
        <v>14</v>
      </c>
      <c r="X11" s="6" t="s">
        <v>113</v>
      </c>
      <c r="Y11" s="12" t="str">
        <f t="shared" si="5"/>
        <v>하선동</v>
      </c>
      <c r="Z11" s="5" t="s">
        <v>54</v>
      </c>
      <c r="AA11" s="13"/>
    </row>
    <row r="12" spans="1:27" s="14" customFormat="1" ht="19.5" customHeight="1" x14ac:dyDescent="0.3">
      <c r="A12" s="5">
        <v>6</v>
      </c>
      <c r="B12" s="6" t="str">
        <f t="shared" si="3"/>
        <v>5</v>
      </c>
      <c r="C12" s="6" t="str">
        <f t="shared" si="4"/>
        <v>26</v>
      </c>
      <c r="D12" s="7" t="s">
        <v>32</v>
      </c>
      <c r="E12" s="7" t="s">
        <v>114</v>
      </c>
      <c r="F12" s="7" t="s">
        <v>117</v>
      </c>
      <c r="G12" s="5" t="s">
        <v>130</v>
      </c>
      <c r="H12" s="5" t="s">
        <v>131</v>
      </c>
      <c r="I12" s="8">
        <f t="shared" si="0"/>
        <v>1048</v>
      </c>
      <c r="J12" s="9">
        <v>941</v>
      </c>
      <c r="K12" s="8">
        <f t="shared" si="1"/>
        <v>107</v>
      </c>
      <c r="L12" s="10">
        <f t="shared" si="2"/>
        <v>0.10209923664122138</v>
      </c>
      <c r="M12" s="11">
        <v>98</v>
      </c>
      <c r="N12" s="11"/>
      <c r="O12" s="11"/>
      <c r="P12" s="11">
        <v>4</v>
      </c>
      <c r="Q12" s="11"/>
      <c r="R12" s="11"/>
      <c r="S12" s="11">
        <v>5</v>
      </c>
      <c r="T12" s="11"/>
      <c r="U12" s="11"/>
      <c r="V12" s="12">
        <v>20200526</v>
      </c>
      <c r="W12" s="12">
        <v>2</v>
      </c>
      <c r="X12" s="6" t="s">
        <v>113</v>
      </c>
      <c r="Y12" s="12" t="str">
        <f t="shared" si="5"/>
        <v>하선동</v>
      </c>
      <c r="Z12" s="5" t="s">
        <v>56</v>
      </c>
      <c r="AA12" s="13"/>
    </row>
    <row r="13" spans="1:27" s="14" customFormat="1" ht="19.5" customHeight="1" x14ac:dyDescent="0.3">
      <c r="A13" s="15">
        <v>7</v>
      </c>
      <c r="B13" s="6" t="str">
        <f t="shared" si="3"/>
        <v>5</v>
      </c>
      <c r="C13" s="6" t="str">
        <f t="shared" si="4"/>
        <v>26</v>
      </c>
      <c r="D13" s="7" t="s">
        <v>32</v>
      </c>
      <c r="E13" s="7" t="s">
        <v>114</v>
      </c>
      <c r="F13" s="7" t="s">
        <v>117</v>
      </c>
      <c r="G13" s="5" t="s">
        <v>130</v>
      </c>
      <c r="H13" s="5" t="s">
        <v>131</v>
      </c>
      <c r="I13" s="8">
        <f t="shared" si="0"/>
        <v>506</v>
      </c>
      <c r="J13" s="16">
        <v>412</v>
      </c>
      <c r="K13" s="8">
        <f t="shared" si="1"/>
        <v>94</v>
      </c>
      <c r="L13" s="10">
        <f t="shared" si="2"/>
        <v>0.1857707509881423</v>
      </c>
      <c r="M13" s="11">
        <v>89</v>
      </c>
      <c r="N13" s="11"/>
      <c r="O13" s="11"/>
      <c r="P13" s="11">
        <v>1</v>
      </c>
      <c r="Q13" s="11"/>
      <c r="R13" s="11"/>
      <c r="S13" s="11">
        <v>4</v>
      </c>
      <c r="T13" s="11"/>
      <c r="U13" s="11"/>
      <c r="V13" s="12">
        <v>20200526</v>
      </c>
      <c r="W13" s="12">
        <v>2</v>
      </c>
      <c r="X13" s="6" t="s">
        <v>112</v>
      </c>
      <c r="Y13" s="12" t="str">
        <f t="shared" si="5"/>
        <v>이형준</v>
      </c>
      <c r="Z13" s="5" t="s">
        <v>56</v>
      </c>
      <c r="AA13" s="13"/>
    </row>
    <row r="14" spans="1:27" s="14" customFormat="1" ht="19.5" customHeight="1" x14ac:dyDescent="0.3">
      <c r="A14" s="5">
        <v>10</v>
      </c>
      <c r="B14" s="6" t="str">
        <f t="shared" si="3"/>
        <v>5</v>
      </c>
      <c r="C14" s="6" t="str">
        <f t="shared" si="4"/>
        <v>26</v>
      </c>
      <c r="D14" s="7" t="s">
        <v>84</v>
      </c>
      <c r="E14" s="7" t="s">
        <v>104</v>
      </c>
      <c r="F14" s="7" t="s">
        <v>108</v>
      </c>
      <c r="G14" s="5" t="s">
        <v>129</v>
      </c>
      <c r="H14" s="5" t="s">
        <v>132</v>
      </c>
      <c r="I14" s="8">
        <f t="shared" si="0"/>
        <v>86</v>
      </c>
      <c r="J14" s="9">
        <v>84</v>
      </c>
      <c r="K14" s="8">
        <f t="shared" si="1"/>
        <v>2</v>
      </c>
      <c r="L14" s="10">
        <f t="shared" si="2"/>
        <v>2.3255813953488372E-2</v>
      </c>
      <c r="M14" s="11"/>
      <c r="N14" s="11"/>
      <c r="O14" s="11"/>
      <c r="P14" s="11">
        <v>2</v>
      </c>
      <c r="Q14" s="11"/>
      <c r="R14" s="11"/>
      <c r="S14" s="11"/>
      <c r="T14" s="11"/>
      <c r="U14" s="11"/>
      <c r="V14" s="12">
        <v>20200526</v>
      </c>
      <c r="W14" s="12">
        <v>14</v>
      </c>
      <c r="X14" s="6" t="s">
        <v>113</v>
      </c>
      <c r="Y14" s="12" t="str">
        <f t="shared" si="5"/>
        <v>하선동</v>
      </c>
      <c r="Z14" s="5" t="s">
        <v>56</v>
      </c>
      <c r="AA14" s="13"/>
    </row>
    <row r="15" spans="1:27" s="14" customFormat="1" ht="19.5" customHeight="1" x14ac:dyDescent="0.3">
      <c r="A15" s="5">
        <v>11</v>
      </c>
      <c r="B15" s="6" t="str">
        <f t="shared" si="3"/>
        <v>5</v>
      </c>
      <c r="C15" s="6" t="str">
        <f t="shared" si="4"/>
        <v>26</v>
      </c>
      <c r="D15" s="7" t="s">
        <v>84</v>
      </c>
      <c r="E15" s="7" t="s">
        <v>104</v>
      </c>
      <c r="F15" s="7" t="s">
        <v>108</v>
      </c>
      <c r="G15" s="5" t="s">
        <v>129</v>
      </c>
      <c r="H15" s="5" t="s">
        <v>132</v>
      </c>
      <c r="I15" s="8">
        <f t="shared" si="0"/>
        <v>98</v>
      </c>
      <c r="J15" s="9">
        <v>41</v>
      </c>
      <c r="K15" s="8">
        <f t="shared" si="1"/>
        <v>57</v>
      </c>
      <c r="L15" s="10">
        <f t="shared" si="2"/>
        <v>0.58163265306122447</v>
      </c>
      <c r="M15" s="11"/>
      <c r="N15" s="11"/>
      <c r="O15" s="11"/>
      <c r="P15" s="11">
        <v>6</v>
      </c>
      <c r="Q15" s="11"/>
      <c r="R15" s="11"/>
      <c r="S15" s="11"/>
      <c r="T15" s="11">
        <v>51</v>
      </c>
      <c r="U15" s="11"/>
      <c r="V15" s="12">
        <v>20200526</v>
      </c>
      <c r="W15" s="12">
        <v>14</v>
      </c>
      <c r="X15" s="6" t="s">
        <v>112</v>
      </c>
      <c r="Y15" s="12" t="str">
        <f t="shared" si="5"/>
        <v>이형준</v>
      </c>
      <c r="Z15" s="5" t="s">
        <v>56</v>
      </c>
      <c r="AA15" s="13"/>
    </row>
    <row r="16" spans="1:27" s="14" customFormat="1" ht="19.5" customHeight="1" x14ac:dyDescent="0.3">
      <c r="A16" s="15">
        <v>12</v>
      </c>
      <c r="B16" s="6" t="str">
        <f t="shared" si="3"/>
        <v>5</v>
      </c>
      <c r="C16" s="6" t="str">
        <f t="shared" si="4"/>
        <v>26</v>
      </c>
      <c r="D16" s="7" t="s">
        <v>32</v>
      </c>
      <c r="E16" s="7" t="s">
        <v>116</v>
      </c>
      <c r="F16" s="7" t="s">
        <v>118</v>
      </c>
      <c r="G16" s="5" t="s">
        <v>133</v>
      </c>
      <c r="H16" s="5" t="s">
        <v>132</v>
      </c>
      <c r="I16" s="8">
        <f t="shared" si="0"/>
        <v>41094</v>
      </c>
      <c r="J16" s="9">
        <v>41089</v>
      </c>
      <c r="K16" s="8">
        <f t="shared" si="1"/>
        <v>5</v>
      </c>
      <c r="L16" s="10">
        <f t="shared" si="2"/>
        <v>1.2167226359079185E-4</v>
      </c>
      <c r="M16" s="11"/>
      <c r="N16" s="11"/>
      <c r="O16" s="11"/>
      <c r="P16" s="11"/>
      <c r="Q16" s="11">
        <v>5</v>
      </c>
      <c r="R16" s="11"/>
      <c r="S16" s="11"/>
      <c r="T16" s="11"/>
      <c r="U16" s="11"/>
      <c r="V16" s="12">
        <v>20200526</v>
      </c>
      <c r="W16" s="12">
        <v>6</v>
      </c>
      <c r="X16" s="6" t="s">
        <v>112</v>
      </c>
      <c r="Y16" s="12" t="str">
        <f t="shared" si="5"/>
        <v>이형준</v>
      </c>
      <c r="Z16" s="5" t="s">
        <v>56</v>
      </c>
      <c r="AA16" s="13"/>
    </row>
    <row r="17" spans="1:27" s="14" customFormat="1" ht="19.5" customHeight="1" x14ac:dyDescent="0.3">
      <c r="A17" s="5">
        <v>13</v>
      </c>
      <c r="B17" s="6" t="str">
        <f t="shared" si="3"/>
        <v>5</v>
      </c>
      <c r="C17" s="6" t="str">
        <f t="shared" si="4"/>
        <v>26</v>
      </c>
      <c r="D17" s="7" t="s">
        <v>32</v>
      </c>
      <c r="E17" s="7" t="s">
        <v>116</v>
      </c>
      <c r="F17" s="7" t="s">
        <v>119</v>
      </c>
      <c r="G17" s="5" t="s">
        <v>129</v>
      </c>
      <c r="H17" s="5" t="s">
        <v>132</v>
      </c>
      <c r="I17" s="8">
        <f t="shared" si="0"/>
        <v>10030</v>
      </c>
      <c r="J17" s="9">
        <v>10000</v>
      </c>
      <c r="K17" s="8">
        <f t="shared" si="1"/>
        <v>30</v>
      </c>
      <c r="L17" s="10">
        <f t="shared" si="2"/>
        <v>2.9910269192422734E-3</v>
      </c>
      <c r="M17" s="11"/>
      <c r="N17" s="11">
        <v>20</v>
      </c>
      <c r="O17" s="11"/>
      <c r="P17" s="11"/>
      <c r="Q17" s="11">
        <v>10</v>
      </c>
      <c r="R17" s="11"/>
      <c r="S17" s="11"/>
      <c r="T17" s="11"/>
      <c r="U17" s="11"/>
      <c r="V17" s="12">
        <v>20191107</v>
      </c>
      <c r="W17" s="12">
        <v>5</v>
      </c>
      <c r="X17" s="6" t="s">
        <v>112</v>
      </c>
      <c r="Y17" s="12" t="str">
        <f t="shared" si="5"/>
        <v>이형준</v>
      </c>
      <c r="Z17" s="5" t="s">
        <v>56</v>
      </c>
      <c r="AA17" s="13"/>
    </row>
    <row r="18" spans="1:27" s="14" customFormat="1" ht="19.5" customHeight="1" x14ac:dyDescent="0.3">
      <c r="A18" s="15">
        <v>14</v>
      </c>
      <c r="B18" s="6" t="str">
        <f t="shared" si="3"/>
        <v>5</v>
      </c>
      <c r="C18" s="6" t="str">
        <f t="shared" si="4"/>
        <v>26</v>
      </c>
      <c r="D18" s="7" t="s">
        <v>32</v>
      </c>
      <c r="E18" s="7" t="s">
        <v>114</v>
      </c>
      <c r="F18" s="7" t="s">
        <v>117</v>
      </c>
      <c r="G18" s="5" t="s">
        <v>130</v>
      </c>
      <c r="H18" s="5" t="s">
        <v>131</v>
      </c>
      <c r="I18" s="8">
        <f t="shared" si="0"/>
        <v>1515</v>
      </c>
      <c r="J18" s="9">
        <v>1229</v>
      </c>
      <c r="K18" s="8">
        <f t="shared" si="1"/>
        <v>286</v>
      </c>
      <c r="L18" s="10">
        <f t="shared" si="2"/>
        <v>0.18877887788778877</v>
      </c>
      <c r="M18" s="11">
        <v>271</v>
      </c>
      <c r="N18" s="11"/>
      <c r="O18" s="11"/>
      <c r="P18" s="11">
        <v>4</v>
      </c>
      <c r="Q18" s="11"/>
      <c r="R18" s="11"/>
      <c r="S18" s="11">
        <v>11</v>
      </c>
      <c r="T18" s="11"/>
      <c r="U18" s="11"/>
      <c r="V18" s="12">
        <v>20200525</v>
      </c>
      <c r="W18" s="12">
        <v>2</v>
      </c>
      <c r="X18" s="6" t="s">
        <v>112</v>
      </c>
      <c r="Y18" s="12" t="str">
        <f t="shared" si="5"/>
        <v>이형준</v>
      </c>
      <c r="Z18" s="5" t="s">
        <v>57</v>
      </c>
      <c r="AA18" s="13"/>
    </row>
    <row r="19" spans="1:27" s="14" customFormat="1" ht="19.5" customHeight="1" x14ac:dyDescent="0.3">
      <c r="A19" s="5">
        <v>15</v>
      </c>
      <c r="B19" s="6" t="str">
        <f t="shared" si="3"/>
        <v>5</v>
      </c>
      <c r="C19" s="6" t="str">
        <f t="shared" si="4"/>
        <v>26</v>
      </c>
      <c r="D19" s="7" t="s">
        <v>32</v>
      </c>
      <c r="E19" s="7" t="s">
        <v>114</v>
      </c>
      <c r="F19" s="7" t="s">
        <v>117</v>
      </c>
      <c r="G19" s="5" t="s">
        <v>130</v>
      </c>
      <c r="H19" s="5" t="s">
        <v>131</v>
      </c>
      <c r="I19" s="8">
        <f t="shared" si="0"/>
        <v>1839</v>
      </c>
      <c r="J19" s="9">
        <v>1652</v>
      </c>
      <c r="K19" s="8">
        <f t="shared" si="1"/>
        <v>187</v>
      </c>
      <c r="L19" s="10">
        <f t="shared" si="2"/>
        <v>0.10168569874932028</v>
      </c>
      <c r="M19" s="11">
        <v>155</v>
      </c>
      <c r="N19" s="11"/>
      <c r="O19" s="11"/>
      <c r="P19" s="11">
        <v>16</v>
      </c>
      <c r="Q19" s="11"/>
      <c r="R19" s="11"/>
      <c r="S19" s="11">
        <v>16</v>
      </c>
      <c r="T19" s="11"/>
      <c r="U19" s="11"/>
      <c r="V19" s="12">
        <v>20200526</v>
      </c>
      <c r="W19" s="12">
        <v>2</v>
      </c>
      <c r="X19" s="6" t="s">
        <v>113</v>
      </c>
      <c r="Y19" s="12" t="str">
        <f t="shared" si="5"/>
        <v>하선동</v>
      </c>
      <c r="Z19" s="5" t="s">
        <v>57</v>
      </c>
      <c r="AA19" s="13"/>
    </row>
    <row r="20" spans="1:27" s="14" customFormat="1" ht="19.5" customHeight="1" x14ac:dyDescent="0.3">
      <c r="A20" s="5">
        <v>16</v>
      </c>
      <c r="B20" s="6" t="str">
        <f t="shared" si="3"/>
        <v>5</v>
      </c>
      <c r="C20" s="6" t="str">
        <f t="shared" si="4"/>
        <v>26</v>
      </c>
      <c r="D20" s="7" t="s">
        <v>32</v>
      </c>
      <c r="E20" s="7" t="s">
        <v>120</v>
      </c>
      <c r="F20" s="7" t="s">
        <v>122</v>
      </c>
      <c r="G20" s="5" t="s">
        <v>129</v>
      </c>
      <c r="H20" s="5" t="s">
        <v>132</v>
      </c>
      <c r="I20" s="8">
        <f t="shared" si="0"/>
        <v>2881</v>
      </c>
      <c r="J20" s="9">
        <v>2785</v>
      </c>
      <c r="K20" s="8">
        <f t="shared" si="1"/>
        <v>96</v>
      </c>
      <c r="L20" s="10">
        <f t="shared" si="2"/>
        <v>3.3321763276640055E-2</v>
      </c>
      <c r="M20" s="11"/>
      <c r="N20" s="11"/>
      <c r="O20" s="11"/>
      <c r="P20" s="11"/>
      <c r="Q20" s="11">
        <v>96</v>
      </c>
      <c r="R20" s="11"/>
      <c r="S20" s="11"/>
      <c r="T20" s="11"/>
      <c r="U20" s="11"/>
      <c r="V20" s="12">
        <v>20200525</v>
      </c>
      <c r="W20" s="12">
        <v>3</v>
      </c>
      <c r="X20" s="6" t="s">
        <v>112</v>
      </c>
      <c r="Y20" s="12" t="str">
        <f t="shared" si="5"/>
        <v>이형준</v>
      </c>
      <c r="Z20" s="5" t="s">
        <v>121</v>
      </c>
      <c r="AA20" s="13"/>
    </row>
    <row r="21" spans="1:27" s="14" customFormat="1" ht="19.5" customHeight="1" x14ac:dyDescent="0.3">
      <c r="A21" s="15">
        <v>17</v>
      </c>
      <c r="B21" s="6" t="str">
        <f t="shared" si="3"/>
        <v>5</v>
      </c>
      <c r="C21" s="6" t="str">
        <f t="shared" si="4"/>
        <v>26</v>
      </c>
      <c r="D21" s="7" t="s">
        <v>32</v>
      </c>
      <c r="E21" s="7" t="s">
        <v>120</v>
      </c>
      <c r="F21" s="7" t="s">
        <v>122</v>
      </c>
      <c r="G21" s="5" t="s">
        <v>129</v>
      </c>
      <c r="H21" s="5" t="s">
        <v>132</v>
      </c>
      <c r="I21" s="8">
        <f t="shared" si="0"/>
        <v>1414</v>
      </c>
      <c r="J21" s="9">
        <v>1373</v>
      </c>
      <c r="K21" s="8">
        <f t="shared" si="1"/>
        <v>41</v>
      </c>
      <c r="L21" s="10">
        <f t="shared" si="2"/>
        <v>2.8995756718528994E-2</v>
      </c>
      <c r="M21" s="11"/>
      <c r="N21" s="11"/>
      <c r="O21" s="11"/>
      <c r="P21" s="11"/>
      <c r="Q21" s="11">
        <v>41</v>
      </c>
      <c r="R21" s="11"/>
      <c r="S21" s="11"/>
      <c r="T21" s="11"/>
      <c r="U21" s="11"/>
      <c r="V21" s="12">
        <v>20200526</v>
      </c>
      <c r="W21" s="12">
        <v>3</v>
      </c>
      <c r="X21" s="6" t="s">
        <v>113</v>
      </c>
      <c r="Y21" s="12" t="str">
        <f t="shared" si="5"/>
        <v>하선동</v>
      </c>
      <c r="Z21" s="5" t="s">
        <v>121</v>
      </c>
      <c r="AA21" s="13"/>
    </row>
    <row r="22" spans="1:27" s="14" customFormat="1" ht="19.5" customHeight="1" x14ac:dyDescent="0.3">
      <c r="A22" s="5">
        <v>18</v>
      </c>
      <c r="B22" s="6" t="str">
        <f t="shared" si="3"/>
        <v>5</v>
      </c>
      <c r="C22" s="6" t="str">
        <f t="shared" si="4"/>
        <v>26</v>
      </c>
      <c r="D22" s="7" t="s">
        <v>32</v>
      </c>
      <c r="E22" s="7" t="s">
        <v>114</v>
      </c>
      <c r="F22" s="7" t="s">
        <v>117</v>
      </c>
      <c r="G22" s="5" t="s">
        <v>130</v>
      </c>
      <c r="H22" s="5" t="s">
        <v>131</v>
      </c>
      <c r="I22" s="8">
        <f t="shared" si="0"/>
        <v>825</v>
      </c>
      <c r="J22" s="9">
        <v>752</v>
      </c>
      <c r="K22" s="8">
        <f t="shared" si="1"/>
        <v>73</v>
      </c>
      <c r="L22" s="10">
        <f t="shared" si="2"/>
        <v>8.8484848484848486E-2</v>
      </c>
      <c r="M22" s="11">
        <v>64</v>
      </c>
      <c r="N22" s="11"/>
      <c r="O22" s="11"/>
      <c r="P22" s="11"/>
      <c r="Q22" s="11">
        <v>3</v>
      </c>
      <c r="R22" s="11"/>
      <c r="S22" s="11">
        <v>6</v>
      </c>
      <c r="T22" s="11"/>
      <c r="U22" s="11"/>
      <c r="V22" s="12">
        <v>20200526</v>
      </c>
      <c r="W22" s="12">
        <v>2</v>
      </c>
      <c r="X22" s="6" t="s">
        <v>112</v>
      </c>
      <c r="Y22" s="12" t="str">
        <f t="shared" si="5"/>
        <v>이형준</v>
      </c>
      <c r="Z22" s="5" t="s">
        <v>121</v>
      </c>
      <c r="AA22" s="13"/>
    </row>
    <row r="23" spans="1:27" s="14" customFormat="1" ht="19.5" customHeight="1" x14ac:dyDescent="0.3">
      <c r="A23" s="15">
        <v>19</v>
      </c>
      <c r="B23" s="6" t="str">
        <f t="shared" si="3"/>
        <v>5</v>
      </c>
      <c r="C23" s="6" t="str">
        <f t="shared" si="4"/>
        <v>26</v>
      </c>
      <c r="D23" s="7" t="s">
        <v>32</v>
      </c>
      <c r="E23" s="7" t="s">
        <v>120</v>
      </c>
      <c r="F23" s="7" t="s">
        <v>122</v>
      </c>
      <c r="G23" s="5" t="s">
        <v>129</v>
      </c>
      <c r="H23" s="5" t="s">
        <v>132</v>
      </c>
      <c r="I23" s="8">
        <f t="shared" si="0"/>
        <v>1101</v>
      </c>
      <c r="J23" s="9">
        <v>1052</v>
      </c>
      <c r="K23" s="8">
        <f t="shared" si="1"/>
        <v>49</v>
      </c>
      <c r="L23" s="10">
        <f t="shared" si="2"/>
        <v>4.4504995458673931E-2</v>
      </c>
      <c r="M23" s="11"/>
      <c r="N23" s="11"/>
      <c r="O23" s="11"/>
      <c r="P23" s="11"/>
      <c r="Q23" s="11">
        <v>49</v>
      </c>
      <c r="R23" s="11"/>
      <c r="S23" s="11"/>
      <c r="T23" s="11"/>
      <c r="U23" s="11"/>
      <c r="V23" s="12">
        <v>20200520</v>
      </c>
      <c r="W23" s="12">
        <v>3</v>
      </c>
      <c r="X23" s="6" t="s">
        <v>113</v>
      </c>
      <c r="Y23" s="12" t="str">
        <f t="shared" si="5"/>
        <v>하선동</v>
      </c>
      <c r="Z23" s="5" t="s">
        <v>121</v>
      </c>
      <c r="AA23" s="13"/>
    </row>
    <row r="24" spans="1:27" s="14" customFormat="1" ht="19.5" customHeight="1" x14ac:dyDescent="0.3">
      <c r="A24" s="5">
        <v>20</v>
      </c>
      <c r="B24" s="6" t="str">
        <f t="shared" si="3"/>
        <v>5</v>
      </c>
      <c r="C24" s="6" t="str">
        <f t="shared" si="4"/>
        <v>26</v>
      </c>
      <c r="D24" s="7" t="s">
        <v>32</v>
      </c>
      <c r="E24" s="7" t="s">
        <v>120</v>
      </c>
      <c r="F24" s="7" t="s">
        <v>122</v>
      </c>
      <c r="G24" s="5" t="s">
        <v>129</v>
      </c>
      <c r="H24" s="5" t="s">
        <v>132</v>
      </c>
      <c r="I24" s="8">
        <f t="shared" si="0"/>
        <v>1328</v>
      </c>
      <c r="J24" s="9">
        <v>1295</v>
      </c>
      <c r="K24" s="8">
        <f t="shared" si="1"/>
        <v>33</v>
      </c>
      <c r="L24" s="10">
        <f t="shared" si="2"/>
        <v>2.4849397590361446E-2</v>
      </c>
      <c r="M24" s="11"/>
      <c r="N24" s="11"/>
      <c r="O24" s="11"/>
      <c r="P24" s="11"/>
      <c r="Q24" s="11">
        <v>33</v>
      </c>
      <c r="R24" s="11"/>
      <c r="S24" s="11"/>
      <c r="T24" s="11"/>
      <c r="U24" s="11"/>
      <c r="V24" s="12">
        <v>20200520</v>
      </c>
      <c r="W24" s="12">
        <v>3</v>
      </c>
      <c r="X24" s="6" t="s">
        <v>112</v>
      </c>
      <c r="Y24" s="12" t="str">
        <f t="shared" si="5"/>
        <v>이형준</v>
      </c>
      <c r="Z24" s="5" t="s">
        <v>121</v>
      </c>
      <c r="AA24" s="13"/>
    </row>
    <row r="25" spans="1:27" s="14" customFormat="1" ht="19.149999999999999" customHeight="1" x14ac:dyDescent="0.3">
      <c r="A25" s="5">
        <v>21</v>
      </c>
      <c r="B25" s="6" t="str">
        <f t="shared" si="3"/>
        <v>5</v>
      </c>
      <c r="C25" s="6" t="str">
        <f t="shared" si="4"/>
        <v>26</v>
      </c>
      <c r="D25" s="7" t="s">
        <v>34</v>
      </c>
      <c r="E25" s="7" t="s">
        <v>104</v>
      </c>
      <c r="F25" s="7" t="s">
        <v>123</v>
      </c>
      <c r="G25" s="5" t="s">
        <v>134</v>
      </c>
      <c r="H25" s="5" t="s">
        <v>132</v>
      </c>
      <c r="I25" s="8">
        <f t="shared" si="0"/>
        <v>2000</v>
      </c>
      <c r="J25" s="11">
        <v>2000</v>
      </c>
      <c r="K25" s="8">
        <f t="shared" si="1"/>
        <v>0</v>
      </c>
      <c r="L25" s="10">
        <f t="shared" si="2"/>
        <v>0</v>
      </c>
      <c r="M25" s="11"/>
      <c r="N25" s="11"/>
      <c r="O25" s="11"/>
      <c r="P25" s="11"/>
      <c r="Q25" s="11"/>
      <c r="R25" s="11"/>
      <c r="S25" s="11"/>
      <c r="T25" s="11"/>
      <c r="U25" s="11"/>
      <c r="V25" s="12">
        <v>20200526</v>
      </c>
      <c r="W25" s="12">
        <v>15</v>
      </c>
      <c r="X25" s="6" t="s">
        <v>112</v>
      </c>
      <c r="Y25" s="12" t="str">
        <f t="shared" si="5"/>
        <v>이형준</v>
      </c>
      <c r="Z25" s="5" t="s">
        <v>121</v>
      </c>
      <c r="AA25" s="13"/>
    </row>
    <row r="26" spans="1:27" s="14" customFormat="1" ht="19.149999999999999" customHeight="1" x14ac:dyDescent="0.3">
      <c r="A26" s="15">
        <v>22</v>
      </c>
      <c r="B26" s="6" t="str">
        <f t="shared" si="3"/>
        <v>5</v>
      </c>
      <c r="C26" s="6" t="str">
        <f t="shared" si="4"/>
        <v>26</v>
      </c>
      <c r="D26" s="7" t="s">
        <v>32</v>
      </c>
      <c r="E26" s="7" t="s">
        <v>104</v>
      </c>
      <c r="F26" s="7" t="s">
        <v>124</v>
      </c>
      <c r="G26" s="5">
        <v>7301</v>
      </c>
      <c r="H26" s="5" t="s">
        <v>132</v>
      </c>
      <c r="I26" s="8">
        <f t="shared" si="0"/>
        <v>2469</v>
      </c>
      <c r="J26" s="11">
        <v>2469</v>
      </c>
      <c r="K26" s="8">
        <f t="shared" si="1"/>
        <v>0</v>
      </c>
      <c r="L26" s="10">
        <f t="shared" si="2"/>
        <v>0</v>
      </c>
      <c r="M26" s="11"/>
      <c r="N26" s="11"/>
      <c r="O26" s="11"/>
      <c r="P26" s="11"/>
      <c r="Q26" s="11"/>
      <c r="R26" s="11"/>
      <c r="S26" s="11"/>
      <c r="T26" s="11"/>
      <c r="U26" s="11"/>
      <c r="V26" s="12">
        <v>20200526</v>
      </c>
      <c r="W26" s="12">
        <v>13</v>
      </c>
      <c r="X26" s="6" t="s">
        <v>112</v>
      </c>
      <c r="Y26" s="12" t="str">
        <f t="shared" si="5"/>
        <v>이형준</v>
      </c>
      <c r="Z26" s="5" t="s">
        <v>121</v>
      </c>
      <c r="AA26" s="13"/>
    </row>
    <row r="27" spans="1:27" s="14" customFormat="1" ht="19.149999999999999" customHeight="1" x14ac:dyDescent="0.3">
      <c r="A27" s="5">
        <v>23</v>
      </c>
      <c r="B27" s="6" t="str">
        <f t="shared" si="3"/>
        <v>5</v>
      </c>
      <c r="C27" s="6" t="str">
        <f t="shared" si="4"/>
        <v>26</v>
      </c>
      <c r="D27" s="7" t="s">
        <v>32</v>
      </c>
      <c r="E27" s="5" t="s">
        <v>116</v>
      </c>
      <c r="F27" s="7" t="s">
        <v>118</v>
      </c>
      <c r="G27" s="5" t="s">
        <v>133</v>
      </c>
      <c r="H27" s="5" t="s">
        <v>132</v>
      </c>
      <c r="I27" s="8">
        <f t="shared" si="0"/>
        <v>40007</v>
      </c>
      <c r="J27" s="9">
        <v>40000</v>
      </c>
      <c r="K27" s="8">
        <f t="shared" si="1"/>
        <v>7</v>
      </c>
      <c r="L27" s="10">
        <f t="shared" si="2"/>
        <v>1.7496938035843726E-4</v>
      </c>
      <c r="M27" s="11">
        <v>7</v>
      </c>
      <c r="N27" s="11"/>
      <c r="O27" s="11"/>
      <c r="P27" s="11"/>
      <c r="Q27" s="11"/>
      <c r="R27" s="11"/>
      <c r="S27" s="11"/>
      <c r="T27" s="11"/>
      <c r="U27" s="11"/>
      <c r="V27" s="12">
        <v>20200526</v>
      </c>
      <c r="W27" s="12">
        <v>6</v>
      </c>
      <c r="X27" s="6" t="s">
        <v>112</v>
      </c>
      <c r="Y27" s="12" t="str">
        <f t="shared" si="5"/>
        <v>이형준</v>
      </c>
      <c r="Z27" s="5" t="s">
        <v>121</v>
      </c>
      <c r="AA27" s="13"/>
    </row>
    <row r="28" spans="1:27" s="14" customFormat="1" ht="19.149999999999999" customHeight="1" x14ac:dyDescent="0.3">
      <c r="A28" s="5">
        <v>24</v>
      </c>
      <c r="B28" s="6" t="str">
        <f t="shared" si="3"/>
        <v>5</v>
      </c>
      <c r="C28" s="6" t="str">
        <f t="shared" si="4"/>
        <v>26</v>
      </c>
      <c r="D28" s="7" t="s">
        <v>32</v>
      </c>
      <c r="E28" s="5" t="s">
        <v>116</v>
      </c>
      <c r="F28" s="7" t="s">
        <v>119</v>
      </c>
      <c r="G28" s="5" t="s">
        <v>129</v>
      </c>
      <c r="H28" s="5" t="s">
        <v>132</v>
      </c>
      <c r="I28" s="8">
        <f t="shared" si="0"/>
        <v>30003</v>
      </c>
      <c r="J28" s="9">
        <v>30000</v>
      </c>
      <c r="K28" s="8">
        <f t="shared" si="1"/>
        <v>3</v>
      </c>
      <c r="L28" s="10">
        <f t="shared" si="2"/>
        <v>9.9990000999900015E-5</v>
      </c>
      <c r="M28" s="11"/>
      <c r="N28" s="11">
        <v>3</v>
      </c>
      <c r="O28" s="11"/>
      <c r="P28" s="11"/>
      <c r="Q28" s="11"/>
      <c r="R28" s="11"/>
      <c r="S28" s="11"/>
      <c r="T28" s="11"/>
      <c r="U28" s="11"/>
      <c r="V28" s="12">
        <v>20191107</v>
      </c>
      <c r="W28" s="12">
        <v>5</v>
      </c>
      <c r="X28" s="6" t="s">
        <v>112</v>
      </c>
      <c r="Y28" s="12" t="str">
        <f t="shared" si="5"/>
        <v>이형준</v>
      </c>
      <c r="Z28" s="5" t="s">
        <v>121</v>
      </c>
      <c r="AA28" s="13"/>
    </row>
    <row r="29" spans="1:27" s="14" customFormat="1" ht="19.149999999999999" customHeight="1" x14ac:dyDescent="0.3">
      <c r="A29" s="5">
        <v>25</v>
      </c>
      <c r="B29" s="6" t="str">
        <f t="shared" si="3"/>
        <v>5</v>
      </c>
      <c r="C29" s="6" t="str">
        <f t="shared" si="4"/>
        <v>26</v>
      </c>
      <c r="D29" s="7" t="s">
        <v>34</v>
      </c>
      <c r="E29" s="7" t="s">
        <v>104</v>
      </c>
      <c r="F29" s="7" t="s">
        <v>125</v>
      </c>
      <c r="G29" s="5" t="s">
        <v>135</v>
      </c>
      <c r="H29" s="5" t="s">
        <v>132</v>
      </c>
      <c r="I29" s="8">
        <f t="shared" si="0"/>
        <v>500</v>
      </c>
      <c r="J29" s="11">
        <v>500</v>
      </c>
      <c r="K29" s="8">
        <f t="shared" si="1"/>
        <v>0</v>
      </c>
      <c r="L29" s="10">
        <f t="shared" si="2"/>
        <v>0</v>
      </c>
      <c r="M29" s="11"/>
      <c r="N29" s="11"/>
      <c r="O29" s="11"/>
      <c r="P29" s="11"/>
      <c r="Q29" s="11"/>
      <c r="R29" s="11"/>
      <c r="S29" s="11"/>
      <c r="T29" s="11"/>
      <c r="U29" s="11"/>
      <c r="V29" s="12">
        <v>20200521</v>
      </c>
      <c r="W29" s="12">
        <v>8</v>
      </c>
      <c r="X29" s="6" t="s">
        <v>112</v>
      </c>
      <c r="Y29" s="12" t="str">
        <f t="shared" si="5"/>
        <v>이형준</v>
      </c>
      <c r="Z29" s="5" t="s">
        <v>58</v>
      </c>
      <c r="AA29" s="13"/>
    </row>
    <row r="30" spans="1:27" s="14" customFormat="1" ht="19.149999999999999" customHeight="1" x14ac:dyDescent="0.3">
      <c r="A30" s="15">
        <v>26</v>
      </c>
      <c r="B30" s="6" t="str">
        <f t="shared" si="3"/>
        <v>5</v>
      </c>
      <c r="C30" s="6" t="str">
        <f t="shared" si="4"/>
        <v>26</v>
      </c>
      <c r="D30" s="7" t="s">
        <v>34</v>
      </c>
      <c r="E30" s="7" t="s">
        <v>104</v>
      </c>
      <c r="F30" s="7" t="s">
        <v>125</v>
      </c>
      <c r="G30" s="5" t="s">
        <v>135</v>
      </c>
      <c r="H30" s="5" t="s">
        <v>132</v>
      </c>
      <c r="I30" s="8">
        <f t="shared" si="0"/>
        <v>1305</v>
      </c>
      <c r="J30" s="11">
        <v>1305</v>
      </c>
      <c r="K30" s="8">
        <f t="shared" ref="K30" si="6">SUM(M30:U30)</f>
        <v>0</v>
      </c>
      <c r="L30" s="10">
        <f t="shared" si="2"/>
        <v>0</v>
      </c>
      <c r="M30" s="11"/>
      <c r="N30" s="11"/>
      <c r="O30" s="11"/>
      <c r="P30" s="11"/>
      <c r="Q30" s="11"/>
      <c r="R30" s="11"/>
      <c r="S30" s="11"/>
      <c r="T30" s="11"/>
      <c r="U30" s="11"/>
      <c r="V30" s="12">
        <v>20200522</v>
      </c>
      <c r="W30" s="12">
        <v>8</v>
      </c>
      <c r="X30" s="6" t="s">
        <v>113</v>
      </c>
      <c r="Y30" s="12" t="str">
        <f t="shared" si="5"/>
        <v>하선동</v>
      </c>
      <c r="Z30" s="5" t="s">
        <v>58</v>
      </c>
      <c r="AA30" s="13"/>
    </row>
    <row r="31" spans="1:27" s="14" customFormat="1" ht="19.149999999999999" customHeight="1" x14ac:dyDescent="0.3">
      <c r="A31" s="5">
        <v>27</v>
      </c>
      <c r="B31" s="6" t="str">
        <f t="shared" si="3"/>
        <v>5</v>
      </c>
      <c r="C31" s="6" t="str">
        <f t="shared" si="4"/>
        <v>26</v>
      </c>
      <c r="D31" s="7" t="s">
        <v>32</v>
      </c>
      <c r="E31" s="7" t="s">
        <v>104</v>
      </c>
      <c r="F31" s="7" t="s">
        <v>124</v>
      </c>
      <c r="G31" s="5">
        <v>7301</v>
      </c>
      <c r="H31" s="5" t="s">
        <v>132</v>
      </c>
      <c r="I31" s="8">
        <f t="shared" ref="I31:I54" si="7">J31+K31</f>
        <v>2639</v>
      </c>
      <c r="J31" s="11">
        <v>2635</v>
      </c>
      <c r="K31" s="8">
        <f t="shared" ref="K31:K54" si="8">SUM(M31:U31)</f>
        <v>4</v>
      </c>
      <c r="L31" s="10">
        <f t="shared" ref="L31:L54" si="9">K31/I31</f>
        <v>1.5157256536566881E-3</v>
      </c>
      <c r="M31" s="11"/>
      <c r="N31" s="11"/>
      <c r="O31" s="11"/>
      <c r="P31" s="11"/>
      <c r="Q31" s="11">
        <v>4</v>
      </c>
      <c r="R31" s="11"/>
      <c r="S31" s="11"/>
      <c r="T31" s="11"/>
      <c r="U31" s="11"/>
      <c r="V31" s="12">
        <v>20200526</v>
      </c>
      <c r="W31" s="12">
        <v>13</v>
      </c>
      <c r="X31" s="6" t="s">
        <v>113</v>
      </c>
      <c r="Y31" s="12" t="str">
        <f t="shared" si="5"/>
        <v>하선동</v>
      </c>
      <c r="Z31" s="5" t="s">
        <v>58</v>
      </c>
      <c r="AA31" s="18"/>
    </row>
    <row r="32" spans="1:27" s="14" customFormat="1" ht="19.149999999999999" customHeight="1" x14ac:dyDescent="0.3">
      <c r="A32" s="5">
        <v>28</v>
      </c>
      <c r="B32" s="6" t="str">
        <f t="shared" si="3"/>
        <v>5</v>
      </c>
      <c r="C32" s="6" t="str">
        <f t="shared" si="4"/>
        <v>26</v>
      </c>
      <c r="D32" s="7" t="s">
        <v>84</v>
      </c>
      <c r="E32" s="7" t="s">
        <v>120</v>
      </c>
      <c r="F32" s="7" t="s">
        <v>136</v>
      </c>
      <c r="G32" s="5" t="s">
        <v>129</v>
      </c>
      <c r="H32" s="5" t="s">
        <v>132</v>
      </c>
      <c r="I32" s="8">
        <f t="shared" si="7"/>
        <v>1123</v>
      </c>
      <c r="J32" s="11">
        <v>1110</v>
      </c>
      <c r="K32" s="8">
        <f t="shared" si="8"/>
        <v>13</v>
      </c>
      <c r="L32" s="10">
        <f t="shared" si="9"/>
        <v>1.1576135351736421E-2</v>
      </c>
      <c r="M32" s="11"/>
      <c r="N32" s="11"/>
      <c r="O32" s="11"/>
      <c r="P32" s="11">
        <v>12</v>
      </c>
      <c r="Q32" s="11">
        <v>1</v>
      </c>
      <c r="R32" s="11"/>
      <c r="S32" s="11"/>
      <c r="T32" s="11"/>
      <c r="U32" s="11"/>
      <c r="V32" s="12">
        <v>20200526</v>
      </c>
      <c r="W32" s="12">
        <v>14</v>
      </c>
      <c r="X32" s="6" t="s">
        <v>113</v>
      </c>
      <c r="Y32" s="12" t="str">
        <f t="shared" si="5"/>
        <v>하선동</v>
      </c>
      <c r="Z32" s="5" t="s">
        <v>58</v>
      </c>
      <c r="AA32" s="13"/>
    </row>
    <row r="33" spans="1:27" s="14" customFormat="1" ht="19.149999999999999" customHeight="1" x14ac:dyDescent="0.3">
      <c r="A33" s="5">
        <v>29</v>
      </c>
      <c r="B33" s="6" t="str">
        <f t="shared" si="3"/>
        <v>5</v>
      </c>
      <c r="C33" s="6" t="str">
        <f t="shared" si="4"/>
        <v>26</v>
      </c>
      <c r="D33" s="7" t="s">
        <v>84</v>
      </c>
      <c r="E33" s="7" t="s">
        <v>53</v>
      </c>
      <c r="F33" s="7" t="s">
        <v>126</v>
      </c>
      <c r="G33" s="5" t="s">
        <v>128</v>
      </c>
      <c r="H33" s="5" t="s">
        <v>132</v>
      </c>
      <c r="I33" s="8">
        <f t="shared" si="7"/>
        <v>1652</v>
      </c>
      <c r="J33" s="11">
        <v>1650</v>
      </c>
      <c r="K33" s="8">
        <f t="shared" si="8"/>
        <v>2</v>
      </c>
      <c r="L33" s="10">
        <f t="shared" si="9"/>
        <v>1.2106537530266344E-3</v>
      </c>
      <c r="M33" s="11">
        <v>2</v>
      </c>
      <c r="N33" s="11"/>
      <c r="O33" s="11"/>
      <c r="P33" s="11"/>
      <c r="Q33" s="11"/>
      <c r="R33" s="11"/>
      <c r="S33" s="11"/>
      <c r="T33" s="11"/>
      <c r="U33" s="11"/>
      <c r="V33" s="12">
        <v>20200526</v>
      </c>
      <c r="W33" s="12">
        <v>7</v>
      </c>
      <c r="X33" s="6" t="s">
        <v>113</v>
      </c>
      <c r="Y33" s="12" t="str">
        <f t="shared" si="5"/>
        <v>하선동</v>
      </c>
      <c r="Z33" s="5" t="s">
        <v>58</v>
      </c>
      <c r="AA33" s="13"/>
    </row>
    <row r="34" spans="1:27" s="14" customFormat="1" ht="19.149999999999999" customHeight="1" x14ac:dyDescent="0.3">
      <c r="A34" s="15">
        <v>30</v>
      </c>
      <c r="B34" s="6" t="str">
        <f t="shared" si="3"/>
        <v>5</v>
      </c>
      <c r="C34" s="6" t="str">
        <f t="shared" si="4"/>
        <v>26</v>
      </c>
      <c r="D34" s="7" t="s">
        <v>34</v>
      </c>
      <c r="E34" s="7" t="s">
        <v>104</v>
      </c>
      <c r="F34" s="7" t="s">
        <v>123</v>
      </c>
      <c r="G34" s="5" t="s">
        <v>134</v>
      </c>
      <c r="H34" s="5" t="s">
        <v>132</v>
      </c>
      <c r="I34" s="8">
        <f t="shared" si="7"/>
        <v>2080</v>
      </c>
      <c r="J34" s="11">
        <v>2080</v>
      </c>
      <c r="K34" s="8">
        <f t="shared" si="8"/>
        <v>0</v>
      </c>
      <c r="L34" s="10">
        <f t="shared" si="9"/>
        <v>0</v>
      </c>
      <c r="M34" s="11"/>
      <c r="N34" s="11"/>
      <c r="O34" s="11"/>
      <c r="P34" s="11"/>
      <c r="Q34" s="11"/>
      <c r="R34" s="11"/>
      <c r="S34" s="11"/>
      <c r="T34" s="11"/>
      <c r="U34" s="11"/>
      <c r="V34" s="12">
        <v>20200526</v>
      </c>
      <c r="W34" s="12">
        <v>15</v>
      </c>
      <c r="X34" s="6" t="s">
        <v>113</v>
      </c>
      <c r="Y34" s="12" t="str">
        <f t="shared" si="5"/>
        <v>하선동</v>
      </c>
      <c r="Z34" s="5" t="s">
        <v>58</v>
      </c>
      <c r="AA34" s="13"/>
    </row>
    <row r="35" spans="1:27" s="14" customFormat="1" ht="19.149999999999999" customHeight="1" x14ac:dyDescent="0.3">
      <c r="A35" s="5">
        <v>31</v>
      </c>
      <c r="B35" s="6" t="str">
        <f t="shared" si="3"/>
        <v>5</v>
      </c>
      <c r="C35" s="6" t="str">
        <f t="shared" si="4"/>
        <v>26</v>
      </c>
      <c r="D35" s="7" t="s">
        <v>32</v>
      </c>
      <c r="E35" s="7" t="s">
        <v>120</v>
      </c>
      <c r="F35" s="7" t="s">
        <v>122</v>
      </c>
      <c r="G35" s="5" t="s">
        <v>129</v>
      </c>
      <c r="H35" s="5" t="s">
        <v>132</v>
      </c>
      <c r="I35" s="8">
        <f t="shared" si="7"/>
        <v>1694</v>
      </c>
      <c r="J35" s="11">
        <v>1670</v>
      </c>
      <c r="K35" s="8">
        <f t="shared" si="8"/>
        <v>24</v>
      </c>
      <c r="L35" s="10">
        <f t="shared" si="9"/>
        <v>1.4167650531286895E-2</v>
      </c>
      <c r="M35" s="11"/>
      <c r="N35" s="11"/>
      <c r="O35" s="11"/>
      <c r="P35" s="11"/>
      <c r="Q35" s="11">
        <v>24</v>
      </c>
      <c r="R35" s="11"/>
      <c r="S35" s="11"/>
      <c r="T35" s="11"/>
      <c r="U35" s="11"/>
      <c r="V35" s="12">
        <v>20200526</v>
      </c>
      <c r="W35" s="12">
        <v>3</v>
      </c>
      <c r="X35" s="6" t="s">
        <v>113</v>
      </c>
      <c r="Y35" s="12" t="str">
        <f t="shared" si="5"/>
        <v>하선동</v>
      </c>
      <c r="Z35" s="5" t="s">
        <v>58</v>
      </c>
      <c r="AA35" s="13"/>
    </row>
    <row r="36" spans="1:27" s="14" customFormat="1" ht="19.149999999999999" customHeight="1" x14ac:dyDescent="0.3">
      <c r="A36" s="5">
        <v>32</v>
      </c>
      <c r="B36" s="6" t="str">
        <f t="shared" si="3"/>
        <v>5</v>
      </c>
      <c r="C36" s="6" t="str">
        <f t="shared" si="4"/>
        <v>26</v>
      </c>
      <c r="D36" s="7"/>
      <c r="E36" s="7"/>
      <c r="F36" s="7"/>
      <c r="G36" s="5"/>
      <c r="H36" s="5"/>
      <c r="I36" s="8">
        <f t="shared" si="7"/>
        <v>0</v>
      </c>
      <c r="J36" s="11"/>
      <c r="K36" s="8">
        <f t="shared" si="8"/>
        <v>0</v>
      </c>
      <c r="L36" s="10" t="e">
        <f t="shared" si="9"/>
        <v>#DIV/0!</v>
      </c>
      <c r="M36" s="11"/>
      <c r="N36" s="11"/>
      <c r="O36" s="11"/>
      <c r="P36" s="11"/>
      <c r="Q36" s="11"/>
      <c r="R36" s="11"/>
      <c r="S36" s="11"/>
      <c r="T36" s="11"/>
      <c r="U36" s="11"/>
      <c r="V36" s="12"/>
      <c r="W36" s="12"/>
      <c r="X36" s="6"/>
      <c r="Y36" s="12" t="str">
        <f t="shared" si="5"/>
        <v/>
      </c>
      <c r="Z36" s="5"/>
      <c r="AA36" s="13"/>
    </row>
    <row r="37" spans="1:27" s="14" customFormat="1" ht="19.149999999999999" customHeight="1" x14ac:dyDescent="0.3">
      <c r="A37" s="5">
        <v>33</v>
      </c>
      <c r="B37" s="6" t="str">
        <f t="shared" si="3"/>
        <v>5</v>
      </c>
      <c r="C37" s="6" t="str">
        <f t="shared" si="4"/>
        <v>26</v>
      </c>
      <c r="D37" s="7"/>
      <c r="E37" s="7"/>
      <c r="F37" s="7"/>
      <c r="G37" s="5"/>
      <c r="H37" s="5"/>
      <c r="I37" s="8">
        <f t="shared" si="7"/>
        <v>0</v>
      </c>
      <c r="J37" s="11"/>
      <c r="K37" s="8">
        <f t="shared" si="8"/>
        <v>0</v>
      </c>
      <c r="L37" s="10" t="e">
        <f t="shared" si="9"/>
        <v>#DIV/0!</v>
      </c>
      <c r="M37" s="11"/>
      <c r="N37" s="11"/>
      <c r="O37" s="11"/>
      <c r="P37" s="11"/>
      <c r="Q37" s="11"/>
      <c r="R37" s="11"/>
      <c r="S37" s="11"/>
      <c r="T37" s="11"/>
      <c r="U37" s="11"/>
      <c r="V37" s="12"/>
      <c r="W37" s="12"/>
      <c r="X37" s="6"/>
      <c r="Y37" s="12" t="str">
        <f t="shared" si="5"/>
        <v/>
      </c>
      <c r="Z37" s="5"/>
      <c r="AA37" s="13"/>
    </row>
    <row r="38" spans="1:27" s="14" customFormat="1" ht="19.149999999999999" customHeight="1" x14ac:dyDescent="0.3">
      <c r="A38" s="15">
        <v>34</v>
      </c>
      <c r="B38" s="6" t="str">
        <f t="shared" si="3"/>
        <v>5</v>
      </c>
      <c r="C38" s="6" t="str">
        <f t="shared" si="4"/>
        <v>26</v>
      </c>
      <c r="D38" s="7"/>
      <c r="E38" s="7"/>
      <c r="F38" s="7"/>
      <c r="G38" s="5"/>
      <c r="H38" s="5"/>
      <c r="I38" s="8">
        <f t="shared" si="7"/>
        <v>0</v>
      </c>
      <c r="J38" s="11"/>
      <c r="K38" s="8">
        <f t="shared" si="8"/>
        <v>0</v>
      </c>
      <c r="L38" s="10" t="e">
        <f t="shared" si="9"/>
        <v>#DIV/0!</v>
      </c>
      <c r="M38" s="11"/>
      <c r="N38" s="11"/>
      <c r="O38" s="11"/>
      <c r="P38" s="11"/>
      <c r="Q38" s="11"/>
      <c r="R38" s="11"/>
      <c r="S38" s="11"/>
      <c r="T38" s="11"/>
      <c r="U38" s="11"/>
      <c r="V38" s="12"/>
      <c r="W38" s="12"/>
      <c r="X38" s="6"/>
      <c r="Y38" s="12" t="str">
        <f t="shared" si="5"/>
        <v/>
      </c>
      <c r="Z38" s="5"/>
      <c r="AA38" s="13"/>
    </row>
    <row r="39" spans="1:27" s="14" customFormat="1" ht="19.149999999999999" customHeight="1" x14ac:dyDescent="0.3">
      <c r="A39" s="5">
        <v>35</v>
      </c>
      <c r="B39" s="6" t="str">
        <f t="shared" si="3"/>
        <v>5</v>
      </c>
      <c r="C39" s="6" t="str">
        <f t="shared" si="4"/>
        <v>26</v>
      </c>
      <c r="D39" s="7"/>
      <c r="E39" s="7"/>
      <c r="F39" s="7"/>
      <c r="G39" s="5"/>
      <c r="H39" s="5"/>
      <c r="I39" s="8">
        <f t="shared" si="7"/>
        <v>0</v>
      </c>
      <c r="J39" s="11"/>
      <c r="K39" s="8">
        <f t="shared" si="8"/>
        <v>0</v>
      </c>
      <c r="L39" s="10" t="e">
        <f t="shared" si="9"/>
        <v>#DIV/0!</v>
      </c>
      <c r="M39" s="11"/>
      <c r="N39" s="11"/>
      <c r="O39" s="11"/>
      <c r="P39" s="11"/>
      <c r="Q39" s="11"/>
      <c r="R39" s="11"/>
      <c r="S39" s="11"/>
      <c r="T39" s="11"/>
      <c r="U39" s="11"/>
      <c r="V39" s="12"/>
      <c r="W39" s="12"/>
      <c r="X39" s="6"/>
      <c r="Y39" s="12" t="str">
        <f t="shared" si="5"/>
        <v/>
      </c>
      <c r="Z39" s="5"/>
      <c r="AA39" s="13"/>
    </row>
    <row r="40" spans="1:27" s="14" customFormat="1" ht="19.149999999999999" hidden="1" customHeight="1" x14ac:dyDescent="0.3">
      <c r="A40" s="5">
        <v>36</v>
      </c>
      <c r="B40" s="6" t="str">
        <f t="shared" si="3"/>
        <v>5</v>
      </c>
      <c r="C40" s="6" t="str">
        <f t="shared" si="4"/>
        <v>26</v>
      </c>
      <c r="D40" s="7"/>
      <c r="E40" s="7"/>
      <c r="F40" s="7"/>
      <c r="G40" s="5"/>
      <c r="H40" s="5"/>
      <c r="I40" s="8">
        <f t="shared" si="7"/>
        <v>0</v>
      </c>
      <c r="J40" s="11"/>
      <c r="K40" s="8">
        <f t="shared" si="8"/>
        <v>0</v>
      </c>
      <c r="L40" s="10" t="e">
        <f t="shared" si="9"/>
        <v>#DIV/0!</v>
      </c>
      <c r="M40" s="11"/>
      <c r="N40" s="11"/>
      <c r="O40" s="11"/>
      <c r="P40" s="11"/>
      <c r="Q40" s="11"/>
      <c r="R40" s="11"/>
      <c r="S40" s="11"/>
      <c r="T40" s="11"/>
      <c r="U40" s="11"/>
      <c r="V40" s="12"/>
      <c r="W40" s="12"/>
      <c r="X40" s="6"/>
      <c r="Y40" s="12" t="str">
        <f t="shared" si="5"/>
        <v/>
      </c>
      <c r="Z40" s="5"/>
      <c r="AA40" s="13"/>
    </row>
    <row r="41" spans="1:27" s="14" customFormat="1" ht="19.149999999999999" hidden="1" customHeight="1" x14ac:dyDescent="0.3">
      <c r="A41" s="5">
        <v>37</v>
      </c>
      <c r="B41" s="6" t="str">
        <f t="shared" si="3"/>
        <v>5</v>
      </c>
      <c r="C41" s="6" t="str">
        <f t="shared" si="4"/>
        <v>26</v>
      </c>
      <c r="D41" s="7"/>
      <c r="E41" s="7"/>
      <c r="F41" s="7"/>
      <c r="G41" s="5"/>
      <c r="H41" s="5"/>
      <c r="I41" s="8">
        <f t="shared" si="7"/>
        <v>0</v>
      </c>
      <c r="J41" s="11"/>
      <c r="K41" s="8">
        <f t="shared" si="8"/>
        <v>0</v>
      </c>
      <c r="L41" s="10" t="e">
        <f t="shared" si="9"/>
        <v>#DIV/0!</v>
      </c>
      <c r="M41" s="11"/>
      <c r="N41" s="11"/>
      <c r="O41" s="11"/>
      <c r="P41" s="11"/>
      <c r="Q41" s="11"/>
      <c r="R41" s="11"/>
      <c r="S41" s="11"/>
      <c r="T41" s="11"/>
      <c r="U41" s="11"/>
      <c r="V41" s="12"/>
      <c r="W41" s="12"/>
      <c r="X41" s="6"/>
      <c r="Y41" s="12" t="str">
        <f t="shared" si="5"/>
        <v/>
      </c>
      <c r="Z41" s="5"/>
      <c r="AA41" s="13"/>
    </row>
    <row r="42" spans="1:27" s="14" customFormat="1" ht="19.149999999999999" hidden="1" customHeight="1" x14ac:dyDescent="0.3">
      <c r="A42" s="15">
        <v>38</v>
      </c>
      <c r="B42" s="6" t="str">
        <f t="shared" si="3"/>
        <v>5</v>
      </c>
      <c r="C42" s="6" t="str">
        <f t="shared" si="4"/>
        <v>26</v>
      </c>
      <c r="D42" s="7"/>
      <c r="E42" s="7"/>
      <c r="F42" s="7"/>
      <c r="G42" s="5"/>
      <c r="H42" s="5"/>
      <c r="I42" s="8">
        <f t="shared" si="7"/>
        <v>0</v>
      </c>
      <c r="J42" s="11"/>
      <c r="K42" s="8">
        <f t="shared" si="8"/>
        <v>0</v>
      </c>
      <c r="L42" s="10" t="e">
        <f t="shared" si="9"/>
        <v>#DIV/0!</v>
      </c>
      <c r="M42" s="11"/>
      <c r="N42" s="11"/>
      <c r="O42" s="11"/>
      <c r="P42" s="11"/>
      <c r="Q42" s="11"/>
      <c r="R42" s="11"/>
      <c r="S42" s="11"/>
      <c r="T42" s="11"/>
      <c r="U42" s="11"/>
      <c r="V42" s="12"/>
      <c r="W42" s="12"/>
      <c r="X42" s="6"/>
      <c r="Y42" s="12" t="str">
        <f t="shared" si="5"/>
        <v/>
      </c>
      <c r="Z42" s="5"/>
      <c r="AA42" s="13"/>
    </row>
    <row r="43" spans="1:27" s="14" customFormat="1" ht="19.149999999999999" hidden="1" customHeight="1" x14ac:dyDescent="0.3">
      <c r="A43" s="5">
        <v>39</v>
      </c>
      <c r="B43" s="6" t="str">
        <f t="shared" si="3"/>
        <v>5</v>
      </c>
      <c r="C43" s="6" t="str">
        <f t="shared" si="4"/>
        <v>26</v>
      </c>
      <c r="D43" s="7"/>
      <c r="E43" s="7"/>
      <c r="F43" s="7"/>
      <c r="G43" s="5"/>
      <c r="H43" s="5"/>
      <c r="I43" s="8">
        <f t="shared" si="7"/>
        <v>0</v>
      </c>
      <c r="J43" s="11"/>
      <c r="K43" s="8">
        <f t="shared" si="8"/>
        <v>0</v>
      </c>
      <c r="L43" s="10" t="e">
        <f t="shared" si="9"/>
        <v>#DIV/0!</v>
      </c>
      <c r="M43" s="11"/>
      <c r="N43" s="11"/>
      <c r="O43" s="11"/>
      <c r="P43" s="11"/>
      <c r="Q43" s="11"/>
      <c r="R43" s="11"/>
      <c r="S43" s="11"/>
      <c r="T43" s="11"/>
      <c r="U43" s="11"/>
      <c r="V43" s="12"/>
      <c r="W43" s="12"/>
      <c r="X43" s="6"/>
      <c r="Y43" s="12" t="str">
        <f t="shared" si="5"/>
        <v/>
      </c>
      <c r="Z43" s="5"/>
      <c r="AA43" s="13"/>
    </row>
    <row r="44" spans="1:27" s="14" customFormat="1" ht="19.149999999999999" hidden="1" customHeight="1" x14ac:dyDescent="0.3">
      <c r="A44" s="5">
        <v>40</v>
      </c>
      <c r="B44" s="6" t="str">
        <f t="shared" si="3"/>
        <v>5</v>
      </c>
      <c r="C44" s="6" t="str">
        <f t="shared" si="4"/>
        <v>26</v>
      </c>
      <c r="D44" s="7"/>
      <c r="E44" s="7"/>
      <c r="F44" s="7"/>
      <c r="G44" s="5"/>
      <c r="H44" s="5"/>
      <c r="I44" s="8">
        <f t="shared" si="7"/>
        <v>0</v>
      </c>
      <c r="J44" s="11"/>
      <c r="K44" s="8">
        <f t="shared" si="8"/>
        <v>0</v>
      </c>
      <c r="L44" s="10" t="e">
        <f t="shared" si="9"/>
        <v>#DIV/0!</v>
      </c>
      <c r="M44" s="11"/>
      <c r="N44" s="11"/>
      <c r="O44" s="11"/>
      <c r="P44" s="11"/>
      <c r="Q44" s="11"/>
      <c r="R44" s="11"/>
      <c r="S44" s="11"/>
      <c r="T44" s="11"/>
      <c r="U44" s="11"/>
      <c r="V44" s="12"/>
      <c r="W44" s="12"/>
      <c r="X44" s="6"/>
      <c r="Y44" s="12" t="str">
        <f t="shared" si="5"/>
        <v/>
      </c>
      <c r="Z44" s="5"/>
      <c r="AA44" s="13"/>
    </row>
    <row r="45" spans="1:27" s="14" customFormat="1" ht="19.149999999999999" hidden="1" customHeight="1" x14ac:dyDescent="0.3">
      <c r="A45" s="5">
        <v>41</v>
      </c>
      <c r="B45" s="6" t="str">
        <f t="shared" si="3"/>
        <v>5</v>
      </c>
      <c r="C45" s="6" t="str">
        <f t="shared" si="4"/>
        <v>26</v>
      </c>
      <c r="D45" s="7"/>
      <c r="E45" s="7"/>
      <c r="F45" s="7"/>
      <c r="G45" s="5"/>
      <c r="H45" s="5"/>
      <c r="I45" s="8">
        <f t="shared" si="7"/>
        <v>0</v>
      </c>
      <c r="J45" s="11"/>
      <c r="K45" s="8">
        <f t="shared" si="8"/>
        <v>0</v>
      </c>
      <c r="L45" s="10" t="e">
        <f t="shared" si="9"/>
        <v>#DIV/0!</v>
      </c>
      <c r="M45" s="11"/>
      <c r="N45" s="11"/>
      <c r="O45" s="11"/>
      <c r="P45" s="11"/>
      <c r="Q45" s="11"/>
      <c r="R45" s="11"/>
      <c r="S45" s="11"/>
      <c r="T45" s="11"/>
      <c r="U45" s="11"/>
      <c r="V45" s="12"/>
      <c r="W45" s="12"/>
      <c r="X45" s="6"/>
      <c r="Y45" s="12" t="str">
        <f t="shared" si="5"/>
        <v/>
      </c>
      <c r="Z45" s="5"/>
      <c r="AA45" s="13"/>
    </row>
    <row r="46" spans="1:27" s="14" customFormat="1" ht="19.149999999999999" hidden="1" customHeight="1" x14ac:dyDescent="0.3">
      <c r="A46" s="15">
        <v>42</v>
      </c>
      <c r="B46" s="6" t="str">
        <f t="shared" si="3"/>
        <v>5</v>
      </c>
      <c r="C46" s="6" t="str">
        <f t="shared" si="4"/>
        <v>26</v>
      </c>
      <c r="D46" s="7"/>
      <c r="E46" s="7"/>
      <c r="F46" s="7"/>
      <c r="G46" s="5"/>
      <c r="H46" s="5"/>
      <c r="I46" s="8">
        <f t="shared" si="7"/>
        <v>0</v>
      </c>
      <c r="J46" s="11"/>
      <c r="K46" s="8">
        <f t="shared" si="8"/>
        <v>0</v>
      </c>
      <c r="L46" s="10" t="e">
        <f t="shared" si="9"/>
        <v>#DIV/0!</v>
      </c>
      <c r="M46" s="11"/>
      <c r="N46" s="11"/>
      <c r="O46" s="11"/>
      <c r="P46" s="11"/>
      <c r="Q46" s="11"/>
      <c r="R46" s="11"/>
      <c r="S46" s="11"/>
      <c r="T46" s="11"/>
      <c r="U46" s="11"/>
      <c r="V46" s="12"/>
      <c r="W46" s="12"/>
      <c r="X46" s="6"/>
      <c r="Y46" s="12" t="str">
        <f t="shared" si="5"/>
        <v/>
      </c>
      <c r="Z46" s="5"/>
      <c r="AA46" s="13"/>
    </row>
    <row r="47" spans="1:27" s="14" customFormat="1" ht="19.149999999999999" hidden="1" customHeight="1" x14ac:dyDescent="0.3">
      <c r="A47" s="5">
        <v>43</v>
      </c>
      <c r="B47" s="6" t="str">
        <f t="shared" si="3"/>
        <v>5</v>
      </c>
      <c r="C47" s="6" t="str">
        <f t="shared" si="4"/>
        <v>26</v>
      </c>
      <c r="D47" s="7"/>
      <c r="E47" s="7"/>
      <c r="F47" s="7"/>
      <c r="G47" s="5"/>
      <c r="H47" s="5"/>
      <c r="I47" s="8">
        <f t="shared" si="7"/>
        <v>0</v>
      </c>
      <c r="J47" s="11"/>
      <c r="K47" s="8">
        <f t="shared" si="8"/>
        <v>0</v>
      </c>
      <c r="L47" s="10" t="e">
        <f t="shared" si="9"/>
        <v>#DIV/0!</v>
      </c>
      <c r="M47" s="11"/>
      <c r="N47" s="11"/>
      <c r="O47" s="11"/>
      <c r="P47" s="11"/>
      <c r="Q47" s="11"/>
      <c r="R47" s="11"/>
      <c r="S47" s="11"/>
      <c r="T47" s="11"/>
      <c r="U47" s="11"/>
      <c r="V47" s="12"/>
      <c r="W47" s="12"/>
      <c r="X47" s="6"/>
      <c r="Y47" s="12" t="str">
        <f t="shared" si="5"/>
        <v/>
      </c>
      <c r="Z47" s="5"/>
      <c r="AA47" s="13"/>
    </row>
    <row r="48" spans="1:27" s="14" customFormat="1" ht="19.149999999999999" hidden="1" customHeight="1" x14ac:dyDescent="0.3">
      <c r="A48" s="5">
        <v>44</v>
      </c>
      <c r="B48" s="6" t="str">
        <f t="shared" si="3"/>
        <v>5</v>
      </c>
      <c r="C48" s="6" t="str">
        <f t="shared" si="4"/>
        <v>26</v>
      </c>
      <c r="D48" s="7"/>
      <c r="E48" s="7"/>
      <c r="F48" s="7"/>
      <c r="G48" s="5"/>
      <c r="H48" s="5"/>
      <c r="I48" s="8">
        <f t="shared" si="7"/>
        <v>0</v>
      </c>
      <c r="J48" s="11"/>
      <c r="K48" s="8">
        <f t="shared" si="8"/>
        <v>0</v>
      </c>
      <c r="L48" s="10" t="e">
        <f t="shared" si="9"/>
        <v>#DIV/0!</v>
      </c>
      <c r="M48" s="11"/>
      <c r="N48" s="11"/>
      <c r="O48" s="11"/>
      <c r="P48" s="11"/>
      <c r="Q48" s="11"/>
      <c r="R48" s="11"/>
      <c r="S48" s="11"/>
      <c r="T48" s="11"/>
      <c r="U48" s="11"/>
      <c r="V48" s="12"/>
      <c r="W48" s="12"/>
      <c r="X48" s="6"/>
      <c r="Y48" s="12" t="str">
        <f t="shared" si="5"/>
        <v/>
      </c>
      <c r="Z48" s="5"/>
      <c r="AA48" s="13"/>
    </row>
    <row r="49" spans="1:27" s="14" customFormat="1" ht="19.149999999999999" hidden="1" customHeight="1" x14ac:dyDescent="0.3">
      <c r="A49" s="5">
        <v>45</v>
      </c>
      <c r="B49" s="6" t="str">
        <f t="shared" si="3"/>
        <v>5</v>
      </c>
      <c r="C49" s="6" t="str">
        <f t="shared" si="4"/>
        <v>26</v>
      </c>
      <c r="D49" s="7"/>
      <c r="E49" s="7"/>
      <c r="F49" s="7"/>
      <c r="G49" s="5"/>
      <c r="H49" s="5"/>
      <c r="I49" s="8">
        <f t="shared" si="7"/>
        <v>0</v>
      </c>
      <c r="J49" s="11"/>
      <c r="K49" s="8">
        <f t="shared" si="8"/>
        <v>0</v>
      </c>
      <c r="L49" s="10" t="e">
        <f t="shared" si="9"/>
        <v>#DIV/0!</v>
      </c>
      <c r="M49" s="11"/>
      <c r="N49" s="11"/>
      <c r="O49" s="11"/>
      <c r="P49" s="11"/>
      <c r="Q49" s="11"/>
      <c r="R49" s="11"/>
      <c r="S49" s="11"/>
      <c r="T49" s="11"/>
      <c r="U49" s="11"/>
      <c r="V49" s="12"/>
      <c r="W49" s="12"/>
      <c r="X49" s="6"/>
      <c r="Y49" s="12" t="str">
        <f t="shared" si="5"/>
        <v/>
      </c>
      <c r="Z49" s="5"/>
      <c r="AA49" s="13"/>
    </row>
    <row r="50" spans="1:27" s="14" customFormat="1" ht="19.149999999999999" hidden="1" customHeight="1" x14ac:dyDescent="0.3">
      <c r="A50" s="5">
        <v>46</v>
      </c>
      <c r="B50" s="6" t="str">
        <f t="shared" si="3"/>
        <v>5</v>
      </c>
      <c r="C50" s="6" t="str">
        <f t="shared" si="4"/>
        <v>26</v>
      </c>
      <c r="D50" s="7"/>
      <c r="E50" s="7"/>
      <c r="F50" s="7"/>
      <c r="G50" s="5"/>
      <c r="H50" s="5"/>
      <c r="I50" s="8">
        <f t="shared" si="7"/>
        <v>0</v>
      </c>
      <c r="J50" s="11"/>
      <c r="K50" s="8">
        <f t="shared" si="8"/>
        <v>0</v>
      </c>
      <c r="L50" s="10" t="e">
        <f t="shared" si="9"/>
        <v>#DIV/0!</v>
      </c>
      <c r="M50" s="11"/>
      <c r="N50" s="11"/>
      <c r="O50" s="11"/>
      <c r="P50" s="11"/>
      <c r="Q50" s="11"/>
      <c r="R50" s="11"/>
      <c r="S50" s="11"/>
      <c r="T50" s="11"/>
      <c r="U50" s="11"/>
      <c r="V50" s="12"/>
      <c r="W50" s="12"/>
      <c r="X50" s="6"/>
      <c r="Y50" s="12" t="str">
        <f t="shared" si="5"/>
        <v/>
      </c>
      <c r="Z50" s="5"/>
      <c r="AA50" s="13"/>
    </row>
    <row r="51" spans="1:27" s="14" customFormat="1" ht="19.149999999999999" hidden="1" customHeight="1" x14ac:dyDescent="0.3">
      <c r="A51" s="5">
        <v>47</v>
      </c>
      <c r="B51" s="6" t="str">
        <f t="shared" si="3"/>
        <v>5</v>
      </c>
      <c r="C51" s="6" t="str">
        <f t="shared" si="4"/>
        <v>26</v>
      </c>
      <c r="D51" s="7"/>
      <c r="E51" s="7"/>
      <c r="F51" s="7"/>
      <c r="G51" s="5"/>
      <c r="H51" s="5"/>
      <c r="I51" s="8">
        <f t="shared" si="7"/>
        <v>0</v>
      </c>
      <c r="J51" s="11"/>
      <c r="K51" s="8">
        <f t="shared" si="8"/>
        <v>0</v>
      </c>
      <c r="L51" s="10" t="e">
        <f t="shared" si="9"/>
        <v>#DIV/0!</v>
      </c>
      <c r="M51" s="11"/>
      <c r="N51" s="11"/>
      <c r="O51" s="11"/>
      <c r="P51" s="11"/>
      <c r="Q51" s="11"/>
      <c r="R51" s="11"/>
      <c r="S51" s="11"/>
      <c r="T51" s="11"/>
      <c r="U51" s="11"/>
      <c r="V51" s="12"/>
      <c r="W51" s="12"/>
      <c r="X51" s="6"/>
      <c r="Y51" s="12" t="str">
        <f t="shared" si="5"/>
        <v/>
      </c>
      <c r="Z51" s="5"/>
      <c r="AA51" s="13"/>
    </row>
    <row r="52" spans="1:27" s="14" customFormat="1" ht="19.149999999999999" hidden="1" customHeight="1" x14ac:dyDescent="0.3">
      <c r="A52" s="5">
        <v>48</v>
      </c>
      <c r="B52" s="6" t="str">
        <f t="shared" si="3"/>
        <v>5</v>
      </c>
      <c r="C52" s="6" t="str">
        <f t="shared" si="4"/>
        <v>26</v>
      </c>
      <c r="D52" s="7"/>
      <c r="E52" s="7"/>
      <c r="F52" s="7"/>
      <c r="G52" s="5"/>
      <c r="H52" s="5"/>
      <c r="I52" s="8">
        <f t="shared" si="7"/>
        <v>0</v>
      </c>
      <c r="J52" s="11"/>
      <c r="K52" s="8">
        <f t="shared" si="8"/>
        <v>0</v>
      </c>
      <c r="L52" s="10" t="e">
        <f t="shared" si="9"/>
        <v>#DIV/0!</v>
      </c>
      <c r="M52" s="11"/>
      <c r="N52" s="11"/>
      <c r="O52" s="11"/>
      <c r="P52" s="11"/>
      <c r="Q52" s="11"/>
      <c r="R52" s="11"/>
      <c r="S52" s="11"/>
      <c r="T52" s="11"/>
      <c r="U52" s="11"/>
      <c r="V52" s="12"/>
      <c r="W52" s="12"/>
      <c r="X52" s="6"/>
      <c r="Y52" s="12" t="str">
        <f t="shared" si="5"/>
        <v/>
      </c>
      <c r="Z52" s="5"/>
      <c r="AA52" s="13"/>
    </row>
    <row r="53" spans="1:27" s="14" customFormat="1" ht="19.149999999999999" hidden="1" customHeight="1" x14ac:dyDescent="0.3">
      <c r="A53" s="5">
        <v>49</v>
      </c>
      <c r="B53" s="6" t="str">
        <f t="shared" si="3"/>
        <v>5</v>
      </c>
      <c r="C53" s="6" t="str">
        <f t="shared" si="4"/>
        <v>26</v>
      </c>
      <c r="D53" s="7"/>
      <c r="E53" s="7"/>
      <c r="F53" s="7"/>
      <c r="G53" s="5"/>
      <c r="H53" s="5"/>
      <c r="I53" s="8">
        <f t="shared" si="7"/>
        <v>0</v>
      </c>
      <c r="J53" s="11"/>
      <c r="K53" s="8">
        <f t="shared" si="8"/>
        <v>0</v>
      </c>
      <c r="L53" s="10" t="e">
        <f t="shared" si="9"/>
        <v>#DIV/0!</v>
      </c>
      <c r="M53" s="11"/>
      <c r="N53" s="11"/>
      <c r="O53" s="11"/>
      <c r="P53" s="11"/>
      <c r="Q53" s="11"/>
      <c r="R53" s="11"/>
      <c r="S53" s="11"/>
      <c r="T53" s="11"/>
      <c r="U53" s="11"/>
      <c r="V53" s="12"/>
      <c r="W53" s="12"/>
      <c r="X53" s="6"/>
      <c r="Y53" s="12" t="str">
        <f t="shared" si="5"/>
        <v/>
      </c>
      <c r="Z53" s="5"/>
      <c r="AA53" s="13"/>
    </row>
    <row r="54" spans="1:27" s="14" customFormat="1" ht="19.149999999999999" hidden="1" customHeight="1" x14ac:dyDescent="0.3">
      <c r="A54" s="5">
        <v>50</v>
      </c>
      <c r="B54" s="6" t="str">
        <f t="shared" si="3"/>
        <v>5</v>
      </c>
      <c r="C54" s="6" t="str">
        <f t="shared" si="4"/>
        <v>26</v>
      </c>
      <c r="D54" s="7"/>
      <c r="E54" s="7"/>
      <c r="F54" s="7"/>
      <c r="G54" s="5"/>
      <c r="H54" s="5"/>
      <c r="I54" s="8">
        <f t="shared" si="7"/>
        <v>0</v>
      </c>
      <c r="J54" s="11"/>
      <c r="K54" s="8">
        <f t="shared" si="8"/>
        <v>0</v>
      </c>
      <c r="L54" s="10" t="e">
        <f t="shared" si="9"/>
        <v>#DIV/0!</v>
      </c>
      <c r="M54" s="11"/>
      <c r="N54" s="11"/>
      <c r="O54" s="11"/>
      <c r="P54" s="11"/>
      <c r="Q54" s="11"/>
      <c r="R54" s="11"/>
      <c r="S54" s="11"/>
      <c r="T54" s="11"/>
      <c r="U54" s="11"/>
      <c r="V54" s="12"/>
      <c r="W54" s="12"/>
      <c r="X54" s="6"/>
      <c r="Y54" s="12" t="str">
        <f t="shared" si="5"/>
        <v/>
      </c>
      <c r="Z54" s="5"/>
      <c r="AA54" s="13"/>
    </row>
    <row r="55" spans="1:27" s="23" customFormat="1" x14ac:dyDescent="0.3">
      <c r="A55" s="44"/>
      <c r="B55" s="45"/>
      <c r="C55" s="45"/>
      <c r="D55" s="45"/>
      <c r="E55" s="45"/>
      <c r="F55" s="45"/>
      <c r="G55" s="45"/>
      <c r="H55" s="45"/>
      <c r="I55" s="46">
        <f>SUM(I7:I54)</f>
        <v>153093</v>
      </c>
      <c r="J55" s="46">
        <f t="shared" ref="J55:K55" si="10">SUM(J7:J54)</f>
        <v>151964</v>
      </c>
      <c r="K55" s="46">
        <f t="shared" si="10"/>
        <v>1129</v>
      </c>
      <c r="L55" s="47"/>
      <c r="M55" s="21"/>
      <c r="N55" s="21"/>
      <c r="O55" s="21"/>
      <c r="P55" s="21"/>
      <c r="Q55" s="21"/>
      <c r="R55" s="21"/>
      <c r="S55" s="21"/>
      <c r="T55" s="21"/>
      <c r="U55" s="22"/>
      <c r="V55" s="36"/>
      <c r="W55" s="37"/>
      <c r="X55" s="37"/>
      <c r="Y55" s="37"/>
      <c r="Z55" s="37"/>
      <c r="AA55" s="37"/>
    </row>
    <row r="56" spans="1:27" s="23" customFormat="1" x14ac:dyDescent="0.3">
      <c r="A56" s="44"/>
      <c r="B56" s="45"/>
      <c r="C56" s="45"/>
      <c r="D56" s="45"/>
      <c r="E56" s="45"/>
      <c r="F56" s="45"/>
      <c r="G56" s="45"/>
      <c r="H56" s="45"/>
      <c r="I56" s="46"/>
      <c r="J56" s="46"/>
      <c r="K56" s="46"/>
      <c r="L56" s="47"/>
      <c r="M56" s="29"/>
      <c r="N56" s="29"/>
      <c r="O56" s="29"/>
      <c r="P56" s="29"/>
      <c r="Q56" s="29"/>
      <c r="R56" s="29"/>
      <c r="S56" s="29"/>
      <c r="T56" s="29"/>
      <c r="U56" s="25"/>
      <c r="V56" s="37"/>
      <c r="W56" s="37"/>
      <c r="X56" s="37"/>
      <c r="Y56" s="37"/>
      <c r="Z56" s="37"/>
      <c r="AA56" s="37"/>
    </row>
  </sheetData>
  <dataConsolidate/>
  <mergeCells count="26">
    <mergeCell ref="A1:D3"/>
    <mergeCell ref="E1:AA3"/>
    <mergeCell ref="A4:AA4"/>
    <mergeCell ref="A5:A6"/>
    <mergeCell ref="B5:B6"/>
    <mergeCell ref="C5:C6"/>
    <mergeCell ref="D5:D6"/>
    <mergeCell ref="E5:E6"/>
    <mergeCell ref="F5:F6"/>
    <mergeCell ref="G5:G6"/>
    <mergeCell ref="V5:X5"/>
    <mergeCell ref="Y5:Y6"/>
    <mergeCell ref="Z5:Z6"/>
    <mergeCell ref="AA5:AA6"/>
    <mergeCell ref="V55:AA56"/>
    <mergeCell ref="H5:H6"/>
    <mergeCell ref="I5:I6"/>
    <mergeCell ref="J5:J6"/>
    <mergeCell ref="K5:K6"/>
    <mergeCell ref="L5:L6"/>
    <mergeCell ref="M5:U5"/>
    <mergeCell ref="A55:H56"/>
    <mergeCell ref="I55:I56"/>
    <mergeCell ref="J55:J56"/>
    <mergeCell ref="K55:K56"/>
    <mergeCell ref="L55:L56"/>
  </mergeCells>
  <phoneticPr fontId="4" type="noConversion"/>
  <conditionalFormatting sqref="A7:AA54">
    <cfRule type="expression" dxfId="9" priority="1">
      <formula>$L7&gt;0.15</formula>
    </cfRule>
    <cfRule type="expression" dxfId="8" priority="2">
      <formula>AND($L7&gt;0.08,$L7&lt;0.15)</formula>
    </cfRule>
  </conditionalFormatting>
  <dataValidations count="3">
    <dataValidation type="list" allowBlank="1" showInputMessage="1" showErrorMessage="1" sqref="X7:X54" xr:uid="{D36B0AB6-E75D-490D-B762-641590246FD7}">
      <formula1>"A, B"</formula1>
    </dataValidation>
    <dataValidation type="whole" allowBlank="1" showInputMessage="1" showErrorMessage="1" errorTitle="입력값이 올바르지 않습니다." error="숫자만 쓰세요!" sqref="J29:J54 J25:J26 M7:U54" xr:uid="{1683F969-9C4F-42F8-BD03-B8B00BBF66BB}">
      <formula1>0</formula1>
      <formula2>20000</formula2>
    </dataValidation>
    <dataValidation allowBlank="1" showInputMessage="1" showErrorMessage="1" prompt="수식 계산_x000a_수치 입력 금지" sqref="K7:K54" xr:uid="{5D7973E6-E889-458B-A0E4-966DF70D13FD}"/>
  </dataValidations>
  <pageMargins left="0.7" right="0.7" top="0.75" bottom="0.75" header="0.3" footer="0.3"/>
  <pageSetup paperSize="9" scale="46" orientation="landscape" r:id="rId1"/>
  <rowBreaks count="1" manualBreakCount="1">
    <brk id="37" max="26" man="1"/>
  </rowBreaks>
  <colBreaks count="2" manualBreakCount="2">
    <brk id="7" max="55" man="1"/>
    <brk id="19" max="55" man="1"/>
  </colBreak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12007A-3F76-488C-9E60-B0BA8823332D}">
          <x14:formula1>
            <xm:f>데이터!$C$4:$C$11</xm:f>
          </x14:formula1>
          <xm:sqref>Z7:Z54</xm:sqref>
        </x14:dataValidation>
        <x14:dataValidation type="list" allowBlank="1" showInputMessage="1" showErrorMessage="1" xr:uid="{8B218F75-CF35-4400-B9DB-3921978022ED}">
          <x14:formula1>
            <xm:f>데이터!$B$4:$B$14</xm:f>
          </x14:formula1>
          <xm:sqref>D7:D54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48EA64-8726-49E4-B27D-A1009F436DDB}">
  <dimension ref="A1:AA56"/>
  <sheetViews>
    <sheetView zoomScale="85" zoomScaleNormal="85" workbookViewId="0">
      <pane ySplit="6" topLeftCell="A7" activePane="bottomLeft" state="frozen"/>
      <selection activeCell="A5" sqref="A5:A6"/>
      <selection pane="bottomLeft" activeCell="E35" sqref="E35"/>
    </sheetView>
  </sheetViews>
  <sheetFormatPr defaultRowHeight="16.5" x14ac:dyDescent="0.3"/>
  <cols>
    <col min="1" max="1" width="6.75" style="26" customWidth="1"/>
    <col min="2" max="2" width="6.25" style="26" customWidth="1"/>
    <col min="3" max="3" width="6.75" style="26" customWidth="1"/>
    <col min="4" max="4" width="8.125" style="26" customWidth="1"/>
    <col min="5" max="5" width="19" style="26" customWidth="1"/>
    <col min="6" max="6" width="22.75" style="26" customWidth="1"/>
    <col min="7" max="8" width="7.875" style="26" customWidth="1"/>
    <col min="9" max="9" width="6.625" style="26" customWidth="1"/>
    <col min="10" max="10" width="7.5" style="26" customWidth="1"/>
    <col min="11" max="11" width="6.625" style="26" customWidth="1"/>
    <col min="12" max="12" width="7.875" style="27" customWidth="1"/>
    <col min="13" max="21" width="5.875" style="26" customWidth="1"/>
    <col min="22" max="22" width="9.875" style="26" customWidth="1"/>
    <col min="23" max="24" width="5.375" style="26" customWidth="1"/>
    <col min="25" max="25" width="9" style="26" customWidth="1"/>
    <col min="26" max="26" width="10.25" style="26" customWidth="1"/>
    <col min="27" max="27" width="33.75" style="26" bestFit="1" customWidth="1"/>
    <col min="28" max="16384" width="9" style="26"/>
  </cols>
  <sheetData>
    <row r="1" spans="1:27" s="1" customFormat="1" ht="13.5" customHeight="1" x14ac:dyDescent="0.3">
      <c r="A1" s="48" t="s">
        <v>137</v>
      </c>
      <c r="B1" s="49"/>
      <c r="C1" s="49"/>
      <c r="D1" s="49"/>
      <c r="E1" s="54" t="s">
        <v>0</v>
      </c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55"/>
    </row>
    <row r="2" spans="1:27" s="1" customFormat="1" ht="13.5" customHeight="1" x14ac:dyDescent="0.3">
      <c r="A2" s="50"/>
      <c r="B2" s="51"/>
      <c r="C2" s="51"/>
      <c r="D2" s="51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7"/>
    </row>
    <row r="3" spans="1:27" s="1" customFormat="1" ht="13.5" customHeight="1" x14ac:dyDescent="0.3">
      <c r="A3" s="52"/>
      <c r="B3" s="53"/>
      <c r="C3" s="53"/>
      <c r="D3" s="53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  <c r="P3" s="58"/>
      <c r="Q3" s="58"/>
      <c r="R3" s="58"/>
      <c r="S3" s="58"/>
      <c r="T3" s="58"/>
      <c r="U3" s="58"/>
      <c r="V3" s="58"/>
      <c r="W3" s="58"/>
      <c r="X3" s="58"/>
      <c r="Y3" s="58"/>
      <c r="Z3" s="58"/>
      <c r="AA3" s="59"/>
    </row>
    <row r="4" spans="1:27" s="1" customFormat="1" ht="9.9499999999999993" customHeight="1" thickBot="1" x14ac:dyDescent="0.35">
      <c r="A4" s="60"/>
      <c r="B4" s="61"/>
      <c r="C4" s="61"/>
      <c r="D4" s="61"/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61"/>
      <c r="W4" s="61"/>
      <c r="X4" s="61"/>
      <c r="Y4" s="61"/>
      <c r="Z4" s="61"/>
      <c r="AA4" s="62"/>
    </row>
    <row r="5" spans="1:27" s="2" customFormat="1" ht="17.25" thickTop="1" x14ac:dyDescent="0.3">
      <c r="A5" s="40" t="s">
        <v>1</v>
      </c>
      <c r="B5" s="63" t="str">
        <f>MID($A$1,2,1)</f>
        <v>월</v>
      </c>
      <c r="C5" s="63" t="str">
        <f>RIGHT($A$1,1)</f>
        <v>일</v>
      </c>
      <c r="D5" s="40" t="s">
        <v>2</v>
      </c>
      <c r="E5" s="40" t="s">
        <v>3</v>
      </c>
      <c r="F5" s="40" t="s">
        <v>4</v>
      </c>
      <c r="G5" s="40" t="s">
        <v>5</v>
      </c>
      <c r="H5" s="38" t="s">
        <v>6</v>
      </c>
      <c r="I5" s="40" t="s">
        <v>7</v>
      </c>
      <c r="J5" s="40" t="s">
        <v>8</v>
      </c>
      <c r="K5" s="40" t="s">
        <v>9</v>
      </c>
      <c r="L5" s="41" t="s">
        <v>10</v>
      </c>
      <c r="M5" s="43" t="s">
        <v>11</v>
      </c>
      <c r="N5" s="43"/>
      <c r="O5" s="43"/>
      <c r="P5" s="43"/>
      <c r="Q5" s="43"/>
      <c r="R5" s="43"/>
      <c r="S5" s="43"/>
      <c r="T5" s="43"/>
      <c r="U5" s="43"/>
      <c r="V5" s="43" t="s">
        <v>12</v>
      </c>
      <c r="W5" s="43"/>
      <c r="X5" s="43"/>
      <c r="Y5" s="43" t="s">
        <v>13</v>
      </c>
      <c r="Z5" s="43" t="s">
        <v>14</v>
      </c>
      <c r="AA5" s="66" t="s">
        <v>15</v>
      </c>
    </row>
    <row r="6" spans="1:27" s="2" customFormat="1" ht="17.25" thickBot="1" x14ac:dyDescent="0.35">
      <c r="A6" s="39"/>
      <c r="B6" s="64"/>
      <c r="C6" s="64"/>
      <c r="D6" s="39"/>
      <c r="E6" s="39"/>
      <c r="F6" s="39"/>
      <c r="G6" s="39"/>
      <c r="H6" s="39"/>
      <c r="I6" s="39"/>
      <c r="J6" s="39"/>
      <c r="K6" s="39"/>
      <c r="L6" s="42"/>
      <c r="M6" s="28" t="s">
        <v>16</v>
      </c>
      <c r="N6" s="28" t="s">
        <v>17</v>
      </c>
      <c r="O6" s="28" t="s">
        <v>18</v>
      </c>
      <c r="P6" s="28" t="s">
        <v>19</v>
      </c>
      <c r="Q6" s="28" t="s">
        <v>20</v>
      </c>
      <c r="R6" s="4" t="s">
        <v>21</v>
      </c>
      <c r="S6" s="28" t="s">
        <v>22</v>
      </c>
      <c r="T6" s="4" t="s">
        <v>23</v>
      </c>
      <c r="U6" s="28" t="s">
        <v>24</v>
      </c>
      <c r="V6" s="28" t="s">
        <v>25</v>
      </c>
      <c r="W6" s="28" t="s">
        <v>26</v>
      </c>
      <c r="X6" s="28" t="s">
        <v>27</v>
      </c>
      <c r="Y6" s="65"/>
      <c r="Z6" s="65"/>
      <c r="AA6" s="65"/>
    </row>
    <row r="7" spans="1:27" s="14" customFormat="1" ht="19.5" customHeight="1" thickTop="1" x14ac:dyDescent="0.3">
      <c r="A7" s="5">
        <v>1</v>
      </c>
      <c r="B7" s="6" t="str">
        <f>LEFT($A$1,1)</f>
        <v>5</v>
      </c>
      <c r="C7" s="6" t="str">
        <f>MID($A$1,4,2)</f>
        <v>27</v>
      </c>
      <c r="D7" s="7" t="s">
        <v>36</v>
      </c>
      <c r="E7" s="7" t="s">
        <v>104</v>
      </c>
      <c r="F7" s="7" t="s">
        <v>139</v>
      </c>
      <c r="G7" s="5" t="s">
        <v>157</v>
      </c>
      <c r="H7" s="5" t="s">
        <v>132</v>
      </c>
      <c r="I7" s="8">
        <f t="shared" ref="I7:I34" si="0">J7+K7</f>
        <v>646</v>
      </c>
      <c r="J7" s="9">
        <v>640</v>
      </c>
      <c r="K7" s="8">
        <f t="shared" ref="K7:K29" si="1">SUM(M7:U7)</f>
        <v>6</v>
      </c>
      <c r="L7" s="10">
        <f t="shared" ref="L7:L34" si="2">K7/I7</f>
        <v>9.2879256965944269E-3</v>
      </c>
      <c r="M7" s="11"/>
      <c r="N7" s="11"/>
      <c r="O7" s="11"/>
      <c r="P7" s="11">
        <v>6</v>
      </c>
      <c r="Q7" s="11"/>
      <c r="R7" s="11"/>
      <c r="S7" s="11"/>
      <c r="T7" s="11"/>
      <c r="U7" s="11"/>
      <c r="V7" s="12">
        <v>20200527</v>
      </c>
      <c r="W7" s="12">
        <v>7</v>
      </c>
      <c r="X7" s="6" t="s">
        <v>113</v>
      </c>
      <c r="Y7" s="12" t="str">
        <f>IF($X7="A","하선동",IF($X7="B","이형준",""))</f>
        <v>하선동</v>
      </c>
      <c r="Z7" s="5" t="s">
        <v>54</v>
      </c>
      <c r="AA7" s="13"/>
    </row>
    <row r="8" spans="1:27" s="14" customFormat="1" ht="19.5" customHeight="1" x14ac:dyDescent="0.3">
      <c r="A8" s="15">
        <v>2</v>
      </c>
      <c r="B8" s="6" t="str">
        <f t="shared" ref="B8:B54" si="3">LEFT($A$1,1)</f>
        <v>5</v>
      </c>
      <c r="C8" s="6" t="str">
        <f t="shared" ref="C8:C54" si="4">MID($A$1,4,2)</f>
        <v>27</v>
      </c>
      <c r="D8" s="7" t="s">
        <v>34</v>
      </c>
      <c r="E8" s="7" t="s">
        <v>105</v>
      </c>
      <c r="F8" s="7" t="s">
        <v>140</v>
      </c>
      <c r="G8" s="5" t="s">
        <v>128</v>
      </c>
      <c r="H8" s="5" t="s">
        <v>131</v>
      </c>
      <c r="I8" s="8">
        <f t="shared" si="0"/>
        <v>832</v>
      </c>
      <c r="J8" s="9">
        <v>820</v>
      </c>
      <c r="K8" s="8">
        <f t="shared" si="1"/>
        <v>12</v>
      </c>
      <c r="L8" s="10">
        <f t="shared" si="2"/>
        <v>1.4423076923076924E-2</v>
      </c>
      <c r="M8" s="11"/>
      <c r="N8" s="11"/>
      <c r="O8" s="11"/>
      <c r="P8" s="11">
        <v>1</v>
      </c>
      <c r="Q8" s="11">
        <v>3</v>
      </c>
      <c r="R8" s="11"/>
      <c r="S8" s="11">
        <v>8</v>
      </c>
      <c r="T8" s="11"/>
      <c r="U8" s="11"/>
      <c r="V8" s="12">
        <v>20200527</v>
      </c>
      <c r="W8" s="12">
        <v>12</v>
      </c>
      <c r="X8" s="6" t="s">
        <v>113</v>
      </c>
      <c r="Y8" s="12" t="str">
        <f t="shared" ref="Y8:Y54" si="5">IF($X8="A","하선동",IF($X8="B","이형준",""))</f>
        <v>하선동</v>
      </c>
      <c r="Z8" s="5" t="s">
        <v>54</v>
      </c>
      <c r="AA8" s="13"/>
    </row>
    <row r="9" spans="1:27" s="14" customFormat="1" ht="19.5" customHeight="1" x14ac:dyDescent="0.3">
      <c r="A9" s="5">
        <v>3</v>
      </c>
      <c r="B9" s="6" t="str">
        <f t="shared" si="3"/>
        <v>5</v>
      </c>
      <c r="C9" s="6" t="str">
        <f t="shared" si="4"/>
        <v>27</v>
      </c>
      <c r="D9" s="7" t="s">
        <v>34</v>
      </c>
      <c r="E9" s="7" t="s">
        <v>138</v>
      </c>
      <c r="F9" s="7" t="s">
        <v>141</v>
      </c>
      <c r="G9" s="5" t="s">
        <v>135</v>
      </c>
      <c r="H9" s="5" t="s">
        <v>132</v>
      </c>
      <c r="I9" s="8">
        <f t="shared" si="0"/>
        <v>1545</v>
      </c>
      <c r="J9" s="9">
        <v>1540</v>
      </c>
      <c r="K9" s="8">
        <f t="shared" si="1"/>
        <v>5</v>
      </c>
      <c r="L9" s="10">
        <f t="shared" si="2"/>
        <v>3.2362459546925568E-3</v>
      </c>
      <c r="M9" s="11"/>
      <c r="N9" s="11"/>
      <c r="O9" s="11"/>
      <c r="P9" s="11"/>
      <c r="Q9" s="11"/>
      <c r="R9" s="11"/>
      <c r="S9" s="11"/>
      <c r="T9" s="11">
        <v>5</v>
      </c>
      <c r="U9" s="11"/>
      <c r="V9" s="12">
        <v>20200527</v>
      </c>
      <c r="W9" s="6">
        <v>5</v>
      </c>
      <c r="X9" s="6" t="s">
        <v>113</v>
      </c>
      <c r="Y9" s="12" t="str">
        <f t="shared" si="5"/>
        <v>하선동</v>
      </c>
      <c r="Z9" s="5" t="s">
        <v>54</v>
      </c>
      <c r="AA9" s="13"/>
    </row>
    <row r="10" spans="1:27" s="14" customFormat="1" ht="19.5" customHeight="1" x14ac:dyDescent="0.3">
      <c r="A10" s="15">
        <v>4</v>
      </c>
      <c r="B10" s="6" t="str">
        <f t="shared" si="3"/>
        <v>5</v>
      </c>
      <c r="C10" s="6" t="str">
        <f t="shared" si="4"/>
        <v>27</v>
      </c>
      <c r="D10" s="7" t="s">
        <v>34</v>
      </c>
      <c r="E10" s="7" t="s">
        <v>142</v>
      </c>
      <c r="F10" s="7" t="s">
        <v>143</v>
      </c>
      <c r="G10" s="5" t="s">
        <v>135</v>
      </c>
      <c r="H10" s="5" t="s">
        <v>132</v>
      </c>
      <c r="I10" s="8">
        <f t="shared" si="0"/>
        <v>500</v>
      </c>
      <c r="J10" s="9">
        <v>500</v>
      </c>
      <c r="K10" s="8">
        <f t="shared" si="1"/>
        <v>0</v>
      </c>
      <c r="L10" s="10">
        <f t="shared" si="2"/>
        <v>0</v>
      </c>
      <c r="M10" s="11"/>
      <c r="N10" s="11"/>
      <c r="O10" s="11"/>
      <c r="P10" s="11"/>
      <c r="Q10" s="11"/>
      <c r="R10" s="11"/>
      <c r="S10" s="11"/>
      <c r="T10" s="11"/>
      <c r="U10" s="11"/>
      <c r="V10" s="12">
        <v>20200521</v>
      </c>
      <c r="W10" s="12">
        <v>9</v>
      </c>
      <c r="X10" s="6" t="s">
        <v>113</v>
      </c>
      <c r="Y10" s="12" t="str">
        <f t="shared" si="5"/>
        <v>하선동</v>
      </c>
      <c r="Z10" s="5" t="s">
        <v>55</v>
      </c>
      <c r="AA10" s="13"/>
    </row>
    <row r="11" spans="1:27" s="14" customFormat="1" ht="19.5" customHeight="1" x14ac:dyDescent="0.3">
      <c r="A11" s="5">
        <v>5</v>
      </c>
      <c r="B11" s="6" t="str">
        <f t="shared" si="3"/>
        <v>5</v>
      </c>
      <c r="C11" s="6" t="str">
        <f t="shared" si="4"/>
        <v>27</v>
      </c>
      <c r="D11" s="7" t="s">
        <v>34</v>
      </c>
      <c r="E11" s="7" t="s">
        <v>142</v>
      </c>
      <c r="F11" s="7" t="s">
        <v>143</v>
      </c>
      <c r="G11" s="5" t="s">
        <v>135</v>
      </c>
      <c r="H11" s="5" t="s">
        <v>132</v>
      </c>
      <c r="I11" s="8">
        <f t="shared" si="0"/>
        <v>500</v>
      </c>
      <c r="J11" s="9">
        <v>500</v>
      </c>
      <c r="K11" s="8">
        <f t="shared" si="1"/>
        <v>0</v>
      </c>
      <c r="L11" s="10">
        <f t="shared" si="2"/>
        <v>0</v>
      </c>
      <c r="M11" s="11"/>
      <c r="N11" s="11"/>
      <c r="O11" s="11"/>
      <c r="P11" s="11"/>
      <c r="Q11" s="11"/>
      <c r="R11" s="11"/>
      <c r="S11" s="11"/>
      <c r="T11" s="11"/>
      <c r="U11" s="11"/>
      <c r="V11" s="12">
        <v>20200522</v>
      </c>
      <c r="W11" s="12">
        <v>9</v>
      </c>
      <c r="X11" s="6" t="s">
        <v>113</v>
      </c>
      <c r="Y11" s="12" t="str">
        <f t="shared" si="5"/>
        <v>하선동</v>
      </c>
      <c r="Z11" s="5" t="s">
        <v>55</v>
      </c>
      <c r="AA11" s="13"/>
    </row>
    <row r="12" spans="1:27" s="14" customFormat="1" ht="19.5" customHeight="1" x14ac:dyDescent="0.3">
      <c r="A12" s="5">
        <v>6</v>
      </c>
      <c r="B12" s="6" t="str">
        <f t="shared" si="3"/>
        <v>5</v>
      </c>
      <c r="C12" s="6" t="str">
        <f t="shared" si="4"/>
        <v>27</v>
      </c>
      <c r="D12" s="7" t="s">
        <v>34</v>
      </c>
      <c r="E12" s="7" t="s">
        <v>142</v>
      </c>
      <c r="F12" s="7" t="s">
        <v>143</v>
      </c>
      <c r="G12" s="5" t="s">
        <v>135</v>
      </c>
      <c r="H12" s="5" t="s">
        <v>132</v>
      </c>
      <c r="I12" s="8">
        <f t="shared" si="0"/>
        <v>500</v>
      </c>
      <c r="J12" s="9">
        <v>500</v>
      </c>
      <c r="K12" s="8">
        <f t="shared" si="1"/>
        <v>0</v>
      </c>
      <c r="L12" s="10">
        <f t="shared" si="2"/>
        <v>0</v>
      </c>
      <c r="M12" s="11"/>
      <c r="N12" s="11"/>
      <c r="O12" s="11"/>
      <c r="P12" s="11"/>
      <c r="Q12" s="11"/>
      <c r="R12" s="11"/>
      <c r="S12" s="11"/>
      <c r="T12" s="11"/>
      <c r="U12" s="11"/>
      <c r="V12" s="12">
        <v>20200526</v>
      </c>
      <c r="W12" s="12">
        <v>9</v>
      </c>
      <c r="X12" s="6" t="s">
        <v>113</v>
      </c>
      <c r="Y12" s="12" t="str">
        <f t="shared" si="5"/>
        <v>하선동</v>
      </c>
      <c r="Z12" s="5" t="s">
        <v>55</v>
      </c>
      <c r="AA12" s="13"/>
    </row>
    <row r="13" spans="1:27" s="14" customFormat="1" ht="19.5" customHeight="1" x14ac:dyDescent="0.3">
      <c r="A13" s="15">
        <v>7</v>
      </c>
      <c r="B13" s="6" t="str">
        <f t="shared" si="3"/>
        <v>5</v>
      </c>
      <c r="C13" s="6" t="str">
        <f t="shared" si="4"/>
        <v>27</v>
      </c>
      <c r="D13" s="7" t="s">
        <v>34</v>
      </c>
      <c r="E13" s="7" t="s">
        <v>142</v>
      </c>
      <c r="F13" s="7" t="s">
        <v>143</v>
      </c>
      <c r="G13" s="5" t="s">
        <v>135</v>
      </c>
      <c r="H13" s="5" t="s">
        <v>132</v>
      </c>
      <c r="I13" s="8">
        <f t="shared" si="0"/>
        <v>3200</v>
      </c>
      <c r="J13" s="16">
        <v>3200</v>
      </c>
      <c r="K13" s="8">
        <f t="shared" si="1"/>
        <v>0</v>
      </c>
      <c r="L13" s="10">
        <f t="shared" si="2"/>
        <v>0</v>
      </c>
      <c r="M13" s="11"/>
      <c r="N13" s="11"/>
      <c r="O13" s="11"/>
      <c r="P13" s="11"/>
      <c r="Q13" s="11"/>
      <c r="R13" s="11"/>
      <c r="S13" s="11"/>
      <c r="T13" s="11"/>
      <c r="U13" s="11"/>
      <c r="V13" s="12">
        <v>20200525</v>
      </c>
      <c r="W13" s="12">
        <v>9</v>
      </c>
      <c r="X13" s="6" t="s">
        <v>113</v>
      </c>
      <c r="Y13" s="12" t="str">
        <f t="shared" si="5"/>
        <v>하선동</v>
      </c>
      <c r="Z13" s="5" t="s">
        <v>55</v>
      </c>
      <c r="AA13" s="13"/>
    </row>
    <row r="14" spans="1:27" s="14" customFormat="1" ht="19.5" customHeight="1" x14ac:dyDescent="0.3">
      <c r="A14" s="5">
        <v>10</v>
      </c>
      <c r="B14" s="6" t="str">
        <f t="shared" si="3"/>
        <v>5</v>
      </c>
      <c r="C14" s="6" t="str">
        <f t="shared" si="4"/>
        <v>27</v>
      </c>
      <c r="D14" s="7" t="s">
        <v>44</v>
      </c>
      <c r="E14" s="7" t="s">
        <v>104</v>
      </c>
      <c r="F14" s="7" t="s">
        <v>144</v>
      </c>
      <c r="G14" s="5" t="s">
        <v>158</v>
      </c>
      <c r="H14" s="5" t="s">
        <v>158</v>
      </c>
      <c r="I14" s="8">
        <f t="shared" si="0"/>
        <v>52</v>
      </c>
      <c r="J14" s="9">
        <v>30</v>
      </c>
      <c r="K14" s="8">
        <f t="shared" si="1"/>
        <v>22</v>
      </c>
      <c r="L14" s="10">
        <f t="shared" si="2"/>
        <v>0.42307692307692307</v>
      </c>
      <c r="M14" s="11"/>
      <c r="N14" s="11"/>
      <c r="O14" s="11"/>
      <c r="P14" s="11"/>
      <c r="Q14" s="11"/>
      <c r="R14" s="11"/>
      <c r="S14" s="11"/>
      <c r="T14" s="11">
        <v>22</v>
      </c>
      <c r="U14" s="11"/>
      <c r="V14" s="12">
        <v>20200527</v>
      </c>
      <c r="W14" s="12">
        <v>9</v>
      </c>
      <c r="X14" s="6" t="s">
        <v>113</v>
      </c>
      <c r="Y14" s="12" t="str">
        <f t="shared" si="5"/>
        <v>하선동</v>
      </c>
      <c r="Z14" s="5" t="s">
        <v>55</v>
      </c>
      <c r="AA14" s="13"/>
    </row>
    <row r="15" spans="1:27" s="14" customFormat="1" ht="19.5" customHeight="1" x14ac:dyDescent="0.3">
      <c r="A15" s="5">
        <v>11</v>
      </c>
      <c r="B15" s="6" t="str">
        <f t="shared" si="3"/>
        <v>5</v>
      </c>
      <c r="C15" s="6" t="str">
        <f t="shared" si="4"/>
        <v>27</v>
      </c>
      <c r="D15" s="7" t="s">
        <v>32</v>
      </c>
      <c r="E15" s="7" t="s">
        <v>115</v>
      </c>
      <c r="F15" s="7" t="s">
        <v>118</v>
      </c>
      <c r="G15" s="5" t="s">
        <v>133</v>
      </c>
      <c r="H15" s="5" t="s">
        <v>132</v>
      </c>
      <c r="I15" s="8">
        <f t="shared" si="0"/>
        <v>35000</v>
      </c>
      <c r="J15" s="9">
        <v>35000</v>
      </c>
      <c r="K15" s="8">
        <f t="shared" si="1"/>
        <v>0</v>
      </c>
      <c r="L15" s="10">
        <f t="shared" si="2"/>
        <v>0</v>
      </c>
      <c r="M15" s="11"/>
      <c r="N15" s="11"/>
      <c r="O15" s="11"/>
      <c r="P15" s="11"/>
      <c r="Q15" s="11"/>
      <c r="R15" s="11"/>
      <c r="S15" s="11"/>
      <c r="T15" s="11"/>
      <c r="U15" s="11"/>
      <c r="V15" s="12">
        <v>20200527</v>
      </c>
      <c r="W15" s="12">
        <v>6</v>
      </c>
      <c r="X15" s="6" t="s">
        <v>113</v>
      </c>
      <c r="Y15" s="12" t="str">
        <f t="shared" si="5"/>
        <v>하선동</v>
      </c>
      <c r="Z15" s="5" t="s">
        <v>55</v>
      </c>
      <c r="AA15" s="13"/>
    </row>
    <row r="16" spans="1:27" s="14" customFormat="1" ht="19.5" customHeight="1" x14ac:dyDescent="0.3">
      <c r="A16" s="15">
        <v>12</v>
      </c>
      <c r="B16" s="6" t="str">
        <f t="shared" si="3"/>
        <v>5</v>
      </c>
      <c r="C16" s="6" t="str">
        <f t="shared" si="4"/>
        <v>27</v>
      </c>
      <c r="D16" s="7" t="s">
        <v>32</v>
      </c>
      <c r="E16" s="7" t="s">
        <v>115</v>
      </c>
      <c r="F16" s="7" t="s">
        <v>118</v>
      </c>
      <c r="G16" s="5" t="s">
        <v>133</v>
      </c>
      <c r="H16" s="5" t="s">
        <v>132</v>
      </c>
      <c r="I16" s="8">
        <f t="shared" si="0"/>
        <v>15000</v>
      </c>
      <c r="J16" s="9">
        <v>15000</v>
      </c>
      <c r="K16" s="8">
        <f t="shared" si="1"/>
        <v>0</v>
      </c>
      <c r="L16" s="10">
        <f t="shared" si="2"/>
        <v>0</v>
      </c>
      <c r="M16" s="11"/>
      <c r="N16" s="11"/>
      <c r="O16" s="11"/>
      <c r="P16" s="11"/>
      <c r="Q16" s="11"/>
      <c r="R16" s="11"/>
      <c r="S16" s="11"/>
      <c r="T16" s="11"/>
      <c r="U16" s="11"/>
      <c r="V16" s="12">
        <v>20200527</v>
      </c>
      <c r="W16" s="12">
        <v>6</v>
      </c>
      <c r="X16" s="6" t="s">
        <v>112</v>
      </c>
      <c r="Y16" s="12" t="str">
        <f t="shared" si="5"/>
        <v>이형준</v>
      </c>
      <c r="Z16" s="5" t="s">
        <v>55</v>
      </c>
      <c r="AA16" s="13"/>
    </row>
    <row r="17" spans="1:27" s="14" customFormat="1" ht="19.5" customHeight="1" x14ac:dyDescent="0.3">
      <c r="A17" s="5">
        <v>13</v>
      </c>
      <c r="B17" s="6" t="str">
        <f t="shared" si="3"/>
        <v>5</v>
      </c>
      <c r="C17" s="6" t="str">
        <f t="shared" si="4"/>
        <v>27</v>
      </c>
      <c r="D17" s="7" t="s">
        <v>46</v>
      </c>
      <c r="E17" s="7" t="s">
        <v>102</v>
      </c>
      <c r="F17" s="7" t="s">
        <v>145</v>
      </c>
      <c r="G17" s="5" t="s">
        <v>127</v>
      </c>
      <c r="H17" s="5" t="s">
        <v>132</v>
      </c>
      <c r="I17" s="8">
        <f t="shared" si="0"/>
        <v>3000</v>
      </c>
      <c r="J17" s="9">
        <v>3000</v>
      </c>
      <c r="K17" s="8">
        <f t="shared" si="1"/>
        <v>0</v>
      </c>
      <c r="L17" s="10">
        <f t="shared" si="2"/>
        <v>0</v>
      </c>
      <c r="M17" s="11"/>
      <c r="N17" s="11"/>
      <c r="O17" s="11"/>
      <c r="P17" s="11"/>
      <c r="Q17" s="11"/>
      <c r="R17" s="11"/>
      <c r="S17" s="11"/>
      <c r="T17" s="11"/>
      <c r="U17" s="11"/>
      <c r="V17" s="12">
        <v>20200522</v>
      </c>
      <c r="W17" s="12">
        <v>14</v>
      </c>
      <c r="X17" s="6" t="s">
        <v>112</v>
      </c>
      <c r="Y17" s="12" t="str">
        <f t="shared" si="5"/>
        <v>이형준</v>
      </c>
      <c r="Z17" s="5" t="s">
        <v>55</v>
      </c>
      <c r="AA17" s="13"/>
    </row>
    <row r="18" spans="1:27" s="14" customFormat="1" ht="19.5" customHeight="1" x14ac:dyDescent="0.3">
      <c r="A18" s="15">
        <v>14</v>
      </c>
      <c r="B18" s="6" t="str">
        <f t="shared" si="3"/>
        <v>5</v>
      </c>
      <c r="C18" s="6" t="str">
        <f t="shared" si="4"/>
        <v>27</v>
      </c>
      <c r="D18" s="7" t="s">
        <v>46</v>
      </c>
      <c r="E18" s="7" t="s">
        <v>102</v>
      </c>
      <c r="F18" s="7" t="s">
        <v>109</v>
      </c>
      <c r="G18" s="5" t="s">
        <v>127</v>
      </c>
      <c r="H18" s="5" t="s">
        <v>132</v>
      </c>
      <c r="I18" s="8">
        <f t="shared" si="0"/>
        <v>3000</v>
      </c>
      <c r="J18" s="9">
        <v>3000</v>
      </c>
      <c r="K18" s="8">
        <f t="shared" si="1"/>
        <v>0</v>
      </c>
      <c r="L18" s="10">
        <f t="shared" si="2"/>
        <v>0</v>
      </c>
      <c r="M18" s="11"/>
      <c r="N18" s="11"/>
      <c r="O18" s="11"/>
      <c r="P18" s="11"/>
      <c r="Q18" s="11"/>
      <c r="R18" s="11"/>
      <c r="S18" s="11"/>
      <c r="T18" s="11"/>
      <c r="U18" s="11"/>
      <c r="V18" s="12">
        <v>20200522</v>
      </c>
      <c r="W18" s="12">
        <v>14</v>
      </c>
      <c r="X18" s="6" t="s">
        <v>112</v>
      </c>
      <c r="Y18" s="12" t="str">
        <f t="shared" si="5"/>
        <v>이형준</v>
      </c>
      <c r="Z18" s="5" t="s">
        <v>55</v>
      </c>
      <c r="AA18" s="13"/>
    </row>
    <row r="19" spans="1:27" s="14" customFormat="1" ht="19.5" customHeight="1" x14ac:dyDescent="0.3">
      <c r="A19" s="5">
        <v>15</v>
      </c>
      <c r="B19" s="6" t="str">
        <f t="shared" si="3"/>
        <v>5</v>
      </c>
      <c r="C19" s="6" t="str">
        <f t="shared" si="4"/>
        <v>27</v>
      </c>
      <c r="D19" s="7" t="s">
        <v>32</v>
      </c>
      <c r="E19" s="7" t="s">
        <v>115</v>
      </c>
      <c r="F19" s="7" t="s">
        <v>118</v>
      </c>
      <c r="G19" s="5" t="s">
        <v>133</v>
      </c>
      <c r="H19" s="5" t="s">
        <v>132</v>
      </c>
      <c r="I19" s="8">
        <f t="shared" si="0"/>
        <v>35000</v>
      </c>
      <c r="J19" s="9">
        <v>35000</v>
      </c>
      <c r="K19" s="8">
        <f t="shared" si="1"/>
        <v>0</v>
      </c>
      <c r="L19" s="10">
        <f t="shared" si="2"/>
        <v>0</v>
      </c>
      <c r="M19" s="11"/>
      <c r="N19" s="11"/>
      <c r="O19" s="11"/>
      <c r="P19" s="11"/>
      <c r="Q19" s="11"/>
      <c r="R19" s="11"/>
      <c r="S19" s="11"/>
      <c r="T19" s="11"/>
      <c r="U19" s="11"/>
      <c r="V19" s="12">
        <v>20200522</v>
      </c>
      <c r="W19" s="12">
        <v>6</v>
      </c>
      <c r="X19" s="6" t="s">
        <v>112</v>
      </c>
      <c r="Y19" s="12" t="str">
        <f t="shared" si="5"/>
        <v>이형준</v>
      </c>
      <c r="Z19" s="5" t="s">
        <v>55</v>
      </c>
      <c r="AA19" s="13"/>
    </row>
    <row r="20" spans="1:27" s="14" customFormat="1" ht="19.5" customHeight="1" x14ac:dyDescent="0.3">
      <c r="A20" s="5">
        <v>16</v>
      </c>
      <c r="B20" s="6" t="str">
        <f t="shared" si="3"/>
        <v>5</v>
      </c>
      <c r="C20" s="6" t="str">
        <f t="shared" si="4"/>
        <v>27</v>
      </c>
      <c r="D20" s="7" t="s">
        <v>32</v>
      </c>
      <c r="E20" s="7" t="s">
        <v>115</v>
      </c>
      <c r="F20" s="7" t="s">
        <v>146</v>
      </c>
      <c r="G20" s="5" t="s">
        <v>129</v>
      </c>
      <c r="H20" s="5" t="s">
        <v>132</v>
      </c>
      <c r="I20" s="8">
        <f t="shared" si="0"/>
        <v>50002</v>
      </c>
      <c r="J20" s="9">
        <v>50000</v>
      </c>
      <c r="K20" s="8">
        <f t="shared" si="1"/>
        <v>2</v>
      </c>
      <c r="L20" s="10">
        <f t="shared" si="2"/>
        <v>3.9998400063997439E-5</v>
      </c>
      <c r="M20" s="11">
        <v>2</v>
      </c>
      <c r="N20" s="11"/>
      <c r="O20" s="11"/>
      <c r="P20" s="11"/>
      <c r="Q20" s="11"/>
      <c r="R20" s="11"/>
      <c r="S20" s="11"/>
      <c r="T20" s="11"/>
      <c r="U20" s="11"/>
      <c r="V20" s="12">
        <v>20190125</v>
      </c>
      <c r="W20" s="12">
        <v>7</v>
      </c>
      <c r="X20" s="6" t="s">
        <v>112</v>
      </c>
      <c r="Y20" s="12" t="str">
        <f t="shared" si="5"/>
        <v>이형준</v>
      </c>
      <c r="Z20" s="5" t="s">
        <v>55</v>
      </c>
      <c r="AA20" s="13"/>
    </row>
    <row r="21" spans="1:27" s="14" customFormat="1" ht="19.5" customHeight="1" x14ac:dyDescent="0.3">
      <c r="A21" s="15">
        <v>17</v>
      </c>
      <c r="B21" s="6" t="str">
        <f t="shared" si="3"/>
        <v>5</v>
      </c>
      <c r="C21" s="6" t="str">
        <f t="shared" si="4"/>
        <v>27</v>
      </c>
      <c r="D21" s="7" t="s">
        <v>32</v>
      </c>
      <c r="E21" s="7" t="s">
        <v>115</v>
      </c>
      <c r="F21" s="7" t="s">
        <v>146</v>
      </c>
      <c r="G21" s="5" t="s">
        <v>129</v>
      </c>
      <c r="H21" s="5" t="s">
        <v>132</v>
      </c>
      <c r="I21" s="8">
        <f t="shared" si="0"/>
        <v>20001</v>
      </c>
      <c r="J21" s="9">
        <v>20000</v>
      </c>
      <c r="K21" s="8">
        <f t="shared" si="1"/>
        <v>1</v>
      </c>
      <c r="L21" s="10">
        <f t="shared" si="2"/>
        <v>4.9997500124993749E-5</v>
      </c>
      <c r="M21" s="11">
        <v>1</v>
      </c>
      <c r="N21" s="11"/>
      <c r="O21" s="11"/>
      <c r="P21" s="11"/>
      <c r="Q21" s="11"/>
      <c r="R21" s="11"/>
      <c r="S21" s="11"/>
      <c r="T21" s="11"/>
      <c r="U21" s="11"/>
      <c r="V21" s="12">
        <v>20191107</v>
      </c>
      <c r="W21" s="12">
        <v>5</v>
      </c>
      <c r="X21" s="6" t="s">
        <v>112</v>
      </c>
      <c r="Y21" s="12" t="str">
        <f t="shared" si="5"/>
        <v>이형준</v>
      </c>
      <c r="Z21" s="5" t="s">
        <v>55</v>
      </c>
      <c r="AA21" s="13"/>
    </row>
    <row r="22" spans="1:27" s="14" customFormat="1" ht="19.5" customHeight="1" x14ac:dyDescent="0.3">
      <c r="A22" s="5">
        <v>18</v>
      </c>
      <c r="B22" s="6" t="str">
        <f t="shared" si="3"/>
        <v>5</v>
      </c>
      <c r="C22" s="6" t="str">
        <f t="shared" si="4"/>
        <v>27</v>
      </c>
      <c r="D22" s="7" t="s">
        <v>32</v>
      </c>
      <c r="E22" s="7" t="s">
        <v>115</v>
      </c>
      <c r="F22" s="7" t="s">
        <v>146</v>
      </c>
      <c r="G22" s="5" t="s">
        <v>129</v>
      </c>
      <c r="H22" s="5" t="s">
        <v>132</v>
      </c>
      <c r="I22" s="8">
        <f t="shared" si="0"/>
        <v>15000</v>
      </c>
      <c r="J22" s="9">
        <v>15000</v>
      </c>
      <c r="K22" s="8">
        <f t="shared" si="1"/>
        <v>0</v>
      </c>
      <c r="L22" s="10">
        <f t="shared" si="2"/>
        <v>0</v>
      </c>
      <c r="M22" s="11"/>
      <c r="N22" s="11"/>
      <c r="O22" s="11"/>
      <c r="P22" s="11"/>
      <c r="Q22" s="11"/>
      <c r="R22" s="11"/>
      <c r="S22" s="11"/>
      <c r="T22" s="11"/>
      <c r="U22" s="11"/>
      <c r="V22" s="12">
        <v>20190124</v>
      </c>
      <c r="W22" s="12">
        <v>7</v>
      </c>
      <c r="X22" s="6" t="s">
        <v>112</v>
      </c>
      <c r="Y22" s="12" t="str">
        <f t="shared" si="5"/>
        <v>이형준</v>
      </c>
      <c r="Z22" s="5" t="s">
        <v>55</v>
      </c>
      <c r="AA22" s="13"/>
    </row>
    <row r="23" spans="1:27" s="14" customFormat="1" ht="19.5" customHeight="1" x14ac:dyDescent="0.3">
      <c r="A23" s="15">
        <v>19</v>
      </c>
      <c r="B23" s="6" t="str">
        <f t="shared" si="3"/>
        <v>5</v>
      </c>
      <c r="C23" s="6" t="str">
        <f t="shared" si="4"/>
        <v>27</v>
      </c>
      <c r="D23" s="7" t="s">
        <v>32</v>
      </c>
      <c r="E23" s="7" t="s">
        <v>115</v>
      </c>
      <c r="F23" s="7" t="s">
        <v>146</v>
      </c>
      <c r="G23" s="5" t="s">
        <v>129</v>
      </c>
      <c r="H23" s="5" t="s">
        <v>132</v>
      </c>
      <c r="I23" s="8">
        <f t="shared" si="0"/>
        <v>15000</v>
      </c>
      <c r="J23" s="9">
        <v>15000</v>
      </c>
      <c r="K23" s="8">
        <f t="shared" si="1"/>
        <v>0</v>
      </c>
      <c r="L23" s="10">
        <f t="shared" si="2"/>
        <v>0</v>
      </c>
      <c r="M23" s="11"/>
      <c r="N23" s="11"/>
      <c r="O23" s="11"/>
      <c r="P23" s="11"/>
      <c r="Q23" s="11"/>
      <c r="R23" s="11"/>
      <c r="S23" s="11"/>
      <c r="T23" s="11"/>
      <c r="U23" s="11"/>
      <c r="V23" s="12">
        <v>20190125</v>
      </c>
      <c r="W23" s="12">
        <v>7</v>
      </c>
      <c r="X23" s="6" t="s">
        <v>113</v>
      </c>
      <c r="Y23" s="12" t="str">
        <f t="shared" si="5"/>
        <v>하선동</v>
      </c>
      <c r="Z23" s="5" t="s">
        <v>55</v>
      </c>
      <c r="AA23" s="13"/>
    </row>
    <row r="24" spans="1:27" s="14" customFormat="1" ht="19.5" customHeight="1" x14ac:dyDescent="0.3">
      <c r="A24" s="5">
        <v>20</v>
      </c>
      <c r="B24" s="6" t="str">
        <f t="shared" si="3"/>
        <v>5</v>
      </c>
      <c r="C24" s="6" t="str">
        <f t="shared" si="4"/>
        <v>27</v>
      </c>
      <c r="D24" s="7" t="s">
        <v>32</v>
      </c>
      <c r="E24" s="7" t="s">
        <v>115</v>
      </c>
      <c r="F24" s="7" t="s">
        <v>146</v>
      </c>
      <c r="G24" s="5" t="s">
        <v>129</v>
      </c>
      <c r="H24" s="5" t="s">
        <v>132</v>
      </c>
      <c r="I24" s="8">
        <f t="shared" si="0"/>
        <v>20002</v>
      </c>
      <c r="J24" s="9">
        <v>20000</v>
      </c>
      <c r="K24" s="8">
        <f t="shared" si="1"/>
        <v>2</v>
      </c>
      <c r="L24" s="10">
        <f t="shared" si="2"/>
        <v>9.9990000999900015E-5</v>
      </c>
      <c r="M24" s="11">
        <v>2</v>
      </c>
      <c r="N24" s="11"/>
      <c r="O24" s="11"/>
      <c r="P24" s="11"/>
      <c r="Q24" s="11"/>
      <c r="R24" s="11"/>
      <c r="S24" s="11"/>
      <c r="T24" s="11"/>
      <c r="U24" s="11"/>
      <c r="V24" s="12">
        <v>20191008</v>
      </c>
      <c r="W24" s="12">
        <v>5</v>
      </c>
      <c r="X24" s="6" t="s">
        <v>113</v>
      </c>
      <c r="Y24" s="12" t="str">
        <f t="shared" si="5"/>
        <v>하선동</v>
      </c>
      <c r="Z24" s="5" t="s">
        <v>55</v>
      </c>
      <c r="AA24" s="13"/>
    </row>
    <row r="25" spans="1:27" s="14" customFormat="1" ht="19.149999999999999" customHeight="1" x14ac:dyDescent="0.3">
      <c r="A25" s="5">
        <v>21</v>
      </c>
      <c r="B25" s="6" t="str">
        <f t="shared" si="3"/>
        <v>5</v>
      </c>
      <c r="C25" s="6" t="str">
        <f t="shared" si="4"/>
        <v>27</v>
      </c>
      <c r="D25" s="7" t="s">
        <v>34</v>
      </c>
      <c r="E25" s="7" t="s">
        <v>104</v>
      </c>
      <c r="F25" s="7" t="s">
        <v>123</v>
      </c>
      <c r="G25" s="5" t="s">
        <v>134</v>
      </c>
      <c r="H25" s="5" t="s">
        <v>132</v>
      </c>
      <c r="I25" s="8">
        <f t="shared" si="0"/>
        <v>2452</v>
      </c>
      <c r="J25" s="11">
        <v>2452</v>
      </c>
      <c r="K25" s="8">
        <f t="shared" si="1"/>
        <v>0</v>
      </c>
      <c r="L25" s="10">
        <f t="shared" si="2"/>
        <v>0</v>
      </c>
      <c r="M25" s="11"/>
      <c r="N25" s="11"/>
      <c r="O25" s="11"/>
      <c r="P25" s="11"/>
      <c r="Q25" s="11"/>
      <c r="R25" s="11"/>
      <c r="S25" s="11"/>
      <c r="T25" s="11"/>
      <c r="U25" s="11"/>
      <c r="V25" s="12">
        <v>20200527</v>
      </c>
      <c r="W25" s="12">
        <v>15</v>
      </c>
      <c r="X25" s="6" t="s">
        <v>112</v>
      </c>
      <c r="Y25" s="12" t="str">
        <f t="shared" si="5"/>
        <v>이형준</v>
      </c>
      <c r="Z25" s="5" t="s">
        <v>55</v>
      </c>
      <c r="AA25" s="13"/>
    </row>
    <row r="26" spans="1:27" s="14" customFormat="1" ht="19.149999999999999" customHeight="1" x14ac:dyDescent="0.3">
      <c r="A26" s="15">
        <v>22</v>
      </c>
      <c r="B26" s="6" t="str">
        <f t="shared" si="3"/>
        <v>5</v>
      </c>
      <c r="C26" s="6" t="str">
        <f t="shared" si="4"/>
        <v>27</v>
      </c>
      <c r="D26" s="7" t="s">
        <v>34</v>
      </c>
      <c r="E26" s="5" t="s">
        <v>120</v>
      </c>
      <c r="F26" s="7" t="s">
        <v>150</v>
      </c>
      <c r="G26" s="5" t="s">
        <v>135</v>
      </c>
      <c r="H26" s="5" t="s">
        <v>132</v>
      </c>
      <c r="I26" s="8">
        <f t="shared" ref="I26" si="6">J26+K26</f>
        <v>1618</v>
      </c>
      <c r="J26" s="11">
        <v>1618</v>
      </c>
      <c r="K26" s="8">
        <f t="shared" ref="K26" si="7">SUM(M26:U26)</f>
        <v>0</v>
      </c>
      <c r="L26" s="10">
        <f t="shared" ref="L26" si="8">K26/I26</f>
        <v>0</v>
      </c>
      <c r="M26" s="11"/>
      <c r="N26" s="11"/>
      <c r="O26" s="11"/>
      <c r="P26" s="11"/>
      <c r="Q26" s="11"/>
      <c r="R26" s="11"/>
      <c r="S26" s="11"/>
      <c r="T26" s="11"/>
      <c r="U26" s="11"/>
      <c r="V26" s="12">
        <v>20200527</v>
      </c>
      <c r="W26" s="12">
        <v>7</v>
      </c>
      <c r="X26" s="6" t="s">
        <v>112</v>
      </c>
      <c r="Y26" s="12" t="str">
        <f t="shared" si="5"/>
        <v>이형준</v>
      </c>
      <c r="Z26" s="5" t="s">
        <v>57</v>
      </c>
      <c r="AA26" s="13"/>
    </row>
    <row r="27" spans="1:27" s="14" customFormat="1" ht="19.149999999999999" customHeight="1" x14ac:dyDescent="0.3">
      <c r="A27" s="5">
        <v>23</v>
      </c>
      <c r="B27" s="6" t="str">
        <f t="shared" si="3"/>
        <v>5</v>
      </c>
      <c r="C27" s="6" t="str">
        <f t="shared" si="4"/>
        <v>27</v>
      </c>
      <c r="D27" s="7" t="s">
        <v>32</v>
      </c>
      <c r="E27" s="5" t="s">
        <v>148</v>
      </c>
      <c r="F27" s="7" t="s">
        <v>149</v>
      </c>
      <c r="G27" s="5">
        <v>7301</v>
      </c>
      <c r="H27" s="5" t="s">
        <v>132</v>
      </c>
      <c r="I27" s="8">
        <f t="shared" si="0"/>
        <v>3945</v>
      </c>
      <c r="J27" s="11">
        <v>3945</v>
      </c>
      <c r="K27" s="8">
        <f t="shared" si="1"/>
        <v>0</v>
      </c>
      <c r="L27" s="10">
        <f t="shared" si="2"/>
        <v>0</v>
      </c>
      <c r="M27" s="11"/>
      <c r="N27" s="11"/>
      <c r="O27" s="11"/>
      <c r="P27" s="11"/>
      <c r="Q27" s="11"/>
      <c r="R27" s="11"/>
      <c r="S27" s="11"/>
      <c r="T27" s="11"/>
      <c r="U27" s="11"/>
      <c r="V27" s="12">
        <v>20200527</v>
      </c>
      <c r="W27" s="12">
        <v>14</v>
      </c>
      <c r="X27" s="6" t="s">
        <v>113</v>
      </c>
      <c r="Y27" s="12" t="str">
        <f t="shared" si="5"/>
        <v>하선동</v>
      </c>
      <c r="Z27" s="5" t="s">
        <v>121</v>
      </c>
      <c r="AA27" s="13"/>
    </row>
    <row r="28" spans="1:27" s="14" customFormat="1" ht="19.149999999999999" customHeight="1" x14ac:dyDescent="0.3">
      <c r="A28" s="5">
        <v>24</v>
      </c>
      <c r="B28" s="6" t="str">
        <f t="shared" si="3"/>
        <v>5</v>
      </c>
      <c r="C28" s="6" t="str">
        <f t="shared" si="4"/>
        <v>27</v>
      </c>
      <c r="D28" s="7" t="s">
        <v>32</v>
      </c>
      <c r="E28" s="5" t="s">
        <v>148</v>
      </c>
      <c r="F28" s="7" t="s">
        <v>149</v>
      </c>
      <c r="G28" s="5">
        <v>7301</v>
      </c>
      <c r="H28" s="5" t="s">
        <v>132</v>
      </c>
      <c r="I28" s="8">
        <f t="shared" si="0"/>
        <v>5275</v>
      </c>
      <c r="J28" s="17">
        <v>5275</v>
      </c>
      <c r="K28" s="8">
        <f t="shared" si="1"/>
        <v>0</v>
      </c>
      <c r="L28" s="10">
        <f t="shared" si="2"/>
        <v>0</v>
      </c>
      <c r="M28" s="11"/>
      <c r="N28" s="11"/>
      <c r="O28" s="11"/>
      <c r="P28" s="11"/>
      <c r="Q28" s="11"/>
      <c r="R28" s="11"/>
      <c r="S28" s="11"/>
      <c r="T28" s="11"/>
      <c r="U28" s="11"/>
      <c r="V28" s="12">
        <v>20200527</v>
      </c>
      <c r="W28" s="12">
        <v>14</v>
      </c>
      <c r="X28" s="6" t="s">
        <v>112</v>
      </c>
      <c r="Y28" s="12" t="str">
        <f t="shared" si="5"/>
        <v>이형준</v>
      </c>
      <c r="Z28" s="5" t="s">
        <v>121</v>
      </c>
      <c r="AA28" s="13"/>
    </row>
    <row r="29" spans="1:27" s="14" customFormat="1" ht="19.149999999999999" customHeight="1" x14ac:dyDescent="0.3">
      <c r="A29" s="5">
        <v>25</v>
      </c>
      <c r="B29" s="6" t="str">
        <f t="shared" si="3"/>
        <v>5</v>
      </c>
      <c r="C29" s="6" t="str">
        <f t="shared" si="4"/>
        <v>27</v>
      </c>
      <c r="D29" s="7" t="s">
        <v>34</v>
      </c>
      <c r="E29" s="7" t="s">
        <v>138</v>
      </c>
      <c r="F29" s="7" t="s">
        <v>150</v>
      </c>
      <c r="G29" s="5" t="s">
        <v>135</v>
      </c>
      <c r="H29" s="5" t="s">
        <v>132</v>
      </c>
      <c r="I29" s="8">
        <f t="shared" si="0"/>
        <v>4597</v>
      </c>
      <c r="J29" s="11">
        <v>4597</v>
      </c>
      <c r="K29" s="8">
        <f t="shared" si="1"/>
        <v>0</v>
      </c>
      <c r="L29" s="10">
        <f t="shared" si="2"/>
        <v>0</v>
      </c>
      <c r="M29" s="11"/>
      <c r="N29" s="11"/>
      <c r="O29" s="11"/>
      <c r="P29" s="11"/>
      <c r="Q29" s="11"/>
      <c r="R29" s="11"/>
      <c r="S29" s="11"/>
      <c r="T29" s="11"/>
      <c r="U29" s="11"/>
      <c r="V29" s="12">
        <v>20200527</v>
      </c>
      <c r="W29" s="12">
        <v>5</v>
      </c>
      <c r="X29" s="6" t="s">
        <v>112</v>
      </c>
      <c r="Y29" s="12" t="str">
        <f t="shared" si="5"/>
        <v>이형준</v>
      </c>
      <c r="Z29" s="5" t="s">
        <v>121</v>
      </c>
      <c r="AA29" s="13"/>
    </row>
    <row r="30" spans="1:27" s="14" customFormat="1" ht="19.149999999999999" customHeight="1" x14ac:dyDescent="0.3">
      <c r="A30" s="5">
        <v>26</v>
      </c>
      <c r="B30" s="6" t="str">
        <f t="shared" si="3"/>
        <v>5</v>
      </c>
      <c r="C30" s="6" t="str">
        <f t="shared" si="4"/>
        <v>27</v>
      </c>
      <c r="D30" s="7" t="s">
        <v>34</v>
      </c>
      <c r="E30" s="5" t="s">
        <v>120</v>
      </c>
      <c r="F30" s="7" t="s">
        <v>150</v>
      </c>
      <c r="G30" s="5" t="s">
        <v>135</v>
      </c>
      <c r="H30" s="5" t="s">
        <v>132</v>
      </c>
      <c r="I30" s="8">
        <f t="shared" si="0"/>
        <v>4488</v>
      </c>
      <c r="J30" s="11">
        <v>4488</v>
      </c>
      <c r="K30" s="8">
        <f t="shared" ref="K30:K34" si="9">SUM(M30:U30)</f>
        <v>0</v>
      </c>
      <c r="L30" s="10">
        <f t="shared" si="2"/>
        <v>0</v>
      </c>
      <c r="M30" s="11"/>
      <c r="N30" s="11"/>
      <c r="O30" s="11"/>
      <c r="P30" s="11"/>
      <c r="Q30" s="11"/>
      <c r="R30" s="11"/>
      <c r="S30" s="11"/>
      <c r="T30" s="11"/>
      <c r="U30" s="11"/>
      <c r="V30" s="12">
        <v>20200527</v>
      </c>
      <c r="W30" s="12">
        <v>7</v>
      </c>
      <c r="X30" s="6" t="s">
        <v>112</v>
      </c>
      <c r="Y30" s="12" t="str">
        <f t="shared" si="5"/>
        <v>이형준</v>
      </c>
      <c r="Z30" s="5" t="s">
        <v>121</v>
      </c>
      <c r="AA30" s="13"/>
    </row>
    <row r="31" spans="1:27" s="14" customFormat="1" ht="19.149999999999999" customHeight="1" x14ac:dyDescent="0.3">
      <c r="A31" s="5">
        <v>27</v>
      </c>
      <c r="B31" s="6" t="str">
        <f t="shared" si="3"/>
        <v>5</v>
      </c>
      <c r="C31" s="6" t="str">
        <f t="shared" si="4"/>
        <v>27</v>
      </c>
      <c r="D31" s="7" t="s">
        <v>34</v>
      </c>
      <c r="E31" s="7" t="s">
        <v>105</v>
      </c>
      <c r="F31" s="7" t="s">
        <v>140</v>
      </c>
      <c r="G31" s="5" t="s">
        <v>128</v>
      </c>
      <c r="H31" s="5" t="s">
        <v>131</v>
      </c>
      <c r="I31" s="8">
        <f t="shared" si="0"/>
        <v>5507</v>
      </c>
      <c r="J31" s="9">
        <v>5466</v>
      </c>
      <c r="K31" s="8">
        <f t="shared" si="9"/>
        <v>41</v>
      </c>
      <c r="L31" s="10">
        <f t="shared" si="2"/>
        <v>7.4450699110223352E-3</v>
      </c>
      <c r="M31" s="11"/>
      <c r="N31" s="11"/>
      <c r="O31" s="11"/>
      <c r="P31" s="11"/>
      <c r="Q31" s="11">
        <v>23</v>
      </c>
      <c r="R31" s="11"/>
      <c r="S31" s="11">
        <v>15</v>
      </c>
      <c r="T31" s="11">
        <v>3</v>
      </c>
      <c r="U31" s="11"/>
      <c r="V31" s="12">
        <v>20200527</v>
      </c>
      <c r="W31" s="12">
        <v>12</v>
      </c>
      <c r="X31" s="6" t="s">
        <v>112</v>
      </c>
      <c r="Y31" s="12" t="str">
        <f t="shared" si="5"/>
        <v>이형준</v>
      </c>
      <c r="Z31" s="5" t="s">
        <v>121</v>
      </c>
      <c r="AA31" s="18" t="s">
        <v>151</v>
      </c>
    </row>
    <row r="32" spans="1:27" s="14" customFormat="1" ht="19.149999999999999" customHeight="1" x14ac:dyDescent="0.3">
      <c r="A32" s="5">
        <v>28</v>
      </c>
      <c r="B32" s="6" t="str">
        <f t="shared" si="3"/>
        <v>5</v>
      </c>
      <c r="C32" s="6" t="str">
        <f t="shared" si="4"/>
        <v>27</v>
      </c>
      <c r="D32" s="7" t="s">
        <v>32</v>
      </c>
      <c r="E32" s="7" t="s">
        <v>115</v>
      </c>
      <c r="F32" s="7" t="s">
        <v>118</v>
      </c>
      <c r="G32" s="5" t="s">
        <v>133</v>
      </c>
      <c r="H32" s="5" t="s">
        <v>132</v>
      </c>
      <c r="I32" s="8">
        <f t="shared" si="0"/>
        <v>17622</v>
      </c>
      <c r="J32" s="9">
        <v>17600</v>
      </c>
      <c r="K32" s="8">
        <f t="shared" si="9"/>
        <v>22</v>
      </c>
      <c r="L32" s="10">
        <f t="shared" si="2"/>
        <v>1.2484394506866417E-3</v>
      </c>
      <c r="M32" s="11"/>
      <c r="N32" s="11">
        <v>6</v>
      </c>
      <c r="O32" s="11"/>
      <c r="P32" s="11"/>
      <c r="Q32" s="11">
        <v>16</v>
      </c>
      <c r="R32" s="11"/>
      <c r="S32" s="11"/>
      <c r="T32" s="11"/>
      <c r="U32" s="11"/>
      <c r="V32" s="12">
        <v>20200527</v>
      </c>
      <c r="W32" s="12">
        <v>6</v>
      </c>
      <c r="X32" s="6" t="s">
        <v>112</v>
      </c>
      <c r="Y32" s="12" t="str">
        <f t="shared" si="5"/>
        <v>이형준</v>
      </c>
      <c r="Z32" s="5" t="s">
        <v>121</v>
      </c>
      <c r="AA32" s="13"/>
    </row>
    <row r="33" spans="1:27" s="14" customFormat="1" ht="19.149999999999999" customHeight="1" x14ac:dyDescent="0.3">
      <c r="A33" s="5">
        <v>29</v>
      </c>
      <c r="B33" s="6" t="str">
        <f t="shared" si="3"/>
        <v>5</v>
      </c>
      <c r="C33" s="6" t="str">
        <f t="shared" si="4"/>
        <v>27</v>
      </c>
      <c r="D33" s="7" t="s">
        <v>34</v>
      </c>
      <c r="E33" s="7" t="s">
        <v>104</v>
      </c>
      <c r="F33" s="7" t="s">
        <v>123</v>
      </c>
      <c r="G33" s="5" t="s">
        <v>134</v>
      </c>
      <c r="H33" s="5" t="s">
        <v>132</v>
      </c>
      <c r="I33" s="8">
        <f t="shared" si="0"/>
        <v>530</v>
      </c>
      <c r="J33" s="9">
        <v>530</v>
      </c>
      <c r="K33" s="8">
        <f t="shared" si="9"/>
        <v>0</v>
      </c>
      <c r="L33" s="10">
        <f t="shared" si="2"/>
        <v>0</v>
      </c>
      <c r="M33" s="11"/>
      <c r="N33" s="11"/>
      <c r="O33" s="11"/>
      <c r="P33" s="11"/>
      <c r="Q33" s="11"/>
      <c r="R33" s="11"/>
      <c r="S33" s="11"/>
      <c r="T33" s="11"/>
      <c r="U33" s="11"/>
      <c r="V33" s="12">
        <v>20200526</v>
      </c>
      <c r="W33" s="12">
        <v>15</v>
      </c>
      <c r="X33" s="6" t="s">
        <v>112</v>
      </c>
      <c r="Y33" s="12" t="str">
        <f t="shared" si="5"/>
        <v>이형준</v>
      </c>
      <c r="Z33" s="5" t="s">
        <v>58</v>
      </c>
      <c r="AA33" s="13"/>
    </row>
    <row r="34" spans="1:27" s="14" customFormat="1" ht="19.149999999999999" customHeight="1" x14ac:dyDescent="0.3">
      <c r="A34" s="5">
        <v>30</v>
      </c>
      <c r="B34" s="6" t="str">
        <f t="shared" si="3"/>
        <v>5</v>
      </c>
      <c r="C34" s="6" t="str">
        <f t="shared" si="4"/>
        <v>27</v>
      </c>
      <c r="D34" s="7" t="s">
        <v>36</v>
      </c>
      <c r="E34" s="7" t="s">
        <v>214</v>
      </c>
      <c r="F34" s="7" t="s">
        <v>152</v>
      </c>
      <c r="G34" s="5" t="s">
        <v>157</v>
      </c>
      <c r="H34" s="5" t="s">
        <v>131</v>
      </c>
      <c r="I34" s="8">
        <f t="shared" si="0"/>
        <v>690</v>
      </c>
      <c r="J34" s="9">
        <v>455</v>
      </c>
      <c r="K34" s="8">
        <f t="shared" si="9"/>
        <v>235</v>
      </c>
      <c r="L34" s="10">
        <f t="shared" si="2"/>
        <v>0.34057971014492755</v>
      </c>
      <c r="M34" s="11">
        <v>150</v>
      </c>
      <c r="N34" s="11"/>
      <c r="O34" s="11"/>
      <c r="P34" s="11"/>
      <c r="Q34" s="11">
        <v>65</v>
      </c>
      <c r="R34" s="11"/>
      <c r="S34" s="11">
        <v>13</v>
      </c>
      <c r="T34" s="11">
        <v>7</v>
      </c>
      <c r="U34" s="11"/>
      <c r="V34" s="12">
        <v>20200527</v>
      </c>
      <c r="W34" s="12">
        <v>1</v>
      </c>
      <c r="X34" s="6" t="s">
        <v>113</v>
      </c>
      <c r="Y34" s="12" t="str">
        <f t="shared" si="5"/>
        <v>하선동</v>
      </c>
      <c r="Z34" s="5" t="s">
        <v>58</v>
      </c>
      <c r="AA34" s="13"/>
    </row>
    <row r="35" spans="1:27" s="14" customFormat="1" ht="19.149999999999999" customHeight="1" x14ac:dyDescent="0.3">
      <c r="A35" s="5">
        <v>31</v>
      </c>
      <c r="B35" s="6" t="str">
        <f t="shared" si="3"/>
        <v>5</v>
      </c>
      <c r="C35" s="6" t="str">
        <f t="shared" si="4"/>
        <v>27</v>
      </c>
      <c r="D35" s="7" t="s">
        <v>32</v>
      </c>
      <c r="E35" s="7" t="s">
        <v>104</v>
      </c>
      <c r="F35" s="7" t="s">
        <v>124</v>
      </c>
      <c r="G35" s="5">
        <v>7301</v>
      </c>
      <c r="H35" s="5" t="s">
        <v>132</v>
      </c>
      <c r="I35" s="8">
        <f t="shared" ref="I35:I54" si="10">J35+K35</f>
        <v>300</v>
      </c>
      <c r="J35" s="9">
        <v>300</v>
      </c>
      <c r="K35" s="8">
        <f t="shared" ref="K35:K54" si="11">SUM(M35:U35)</f>
        <v>0</v>
      </c>
      <c r="L35" s="10">
        <f t="shared" ref="L35:L54" si="12">K35/I35</f>
        <v>0</v>
      </c>
      <c r="M35" s="11"/>
      <c r="N35" s="11"/>
      <c r="O35" s="11"/>
      <c r="P35" s="11"/>
      <c r="Q35" s="11"/>
      <c r="R35" s="11"/>
      <c r="S35" s="11"/>
      <c r="T35" s="11"/>
      <c r="U35" s="11"/>
      <c r="V35" s="12">
        <v>20200527</v>
      </c>
      <c r="W35" s="12">
        <v>13</v>
      </c>
      <c r="X35" s="6" t="s">
        <v>113</v>
      </c>
      <c r="Y35" s="12" t="str">
        <f t="shared" si="5"/>
        <v>하선동</v>
      </c>
      <c r="Z35" s="5" t="s">
        <v>58</v>
      </c>
      <c r="AA35" s="13"/>
    </row>
    <row r="36" spans="1:27" s="14" customFormat="1" ht="19.149999999999999" customHeight="1" x14ac:dyDescent="0.3">
      <c r="A36" s="5">
        <v>32</v>
      </c>
      <c r="B36" s="6" t="str">
        <f t="shared" si="3"/>
        <v>5</v>
      </c>
      <c r="C36" s="6" t="str">
        <f t="shared" si="4"/>
        <v>27</v>
      </c>
      <c r="D36" s="7" t="s">
        <v>34</v>
      </c>
      <c r="E36" s="7" t="s">
        <v>154</v>
      </c>
      <c r="F36" s="7" t="s">
        <v>153</v>
      </c>
      <c r="G36" s="5" t="s">
        <v>135</v>
      </c>
      <c r="H36" s="5" t="s">
        <v>132</v>
      </c>
      <c r="I36" s="8">
        <f t="shared" si="10"/>
        <v>3320</v>
      </c>
      <c r="J36" s="9">
        <v>3320</v>
      </c>
      <c r="K36" s="8">
        <f t="shared" si="11"/>
        <v>0</v>
      </c>
      <c r="L36" s="10">
        <f t="shared" si="12"/>
        <v>0</v>
      </c>
      <c r="M36" s="11"/>
      <c r="N36" s="11"/>
      <c r="O36" s="11"/>
      <c r="P36" s="11"/>
      <c r="Q36" s="11"/>
      <c r="R36" s="11"/>
      <c r="S36" s="11"/>
      <c r="T36" s="11"/>
      <c r="U36" s="11"/>
      <c r="V36" s="12">
        <v>20200526</v>
      </c>
      <c r="W36" s="12">
        <v>9</v>
      </c>
      <c r="X36" s="6" t="s">
        <v>113</v>
      </c>
      <c r="Y36" s="12" t="str">
        <f t="shared" si="5"/>
        <v>하선동</v>
      </c>
      <c r="Z36" s="5" t="s">
        <v>58</v>
      </c>
      <c r="AA36" s="13"/>
    </row>
    <row r="37" spans="1:27" s="14" customFormat="1" ht="19.149999999999999" customHeight="1" x14ac:dyDescent="0.3">
      <c r="A37" s="5">
        <v>33</v>
      </c>
      <c r="B37" s="6" t="str">
        <f t="shared" si="3"/>
        <v>5</v>
      </c>
      <c r="C37" s="6" t="str">
        <f t="shared" si="4"/>
        <v>27</v>
      </c>
      <c r="D37" s="7" t="s">
        <v>34</v>
      </c>
      <c r="E37" s="7" t="s">
        <v>154</v>
      </c>
      <c r="F37" s="7" t="s">
        <v>153</v>
      </c>
      <c r="G37" s="5" t="s">
        <v>135</v>
      </c>
      <c r="H37" s="5" t="s">
        <v>132</v>
      </c>
      <c r="I37" s="8">
        <f t="shared" si="10"/>
        <v>4425</v>
      </c>
      <c r="J37" s="9">
        <v>4425</v>
      </c>
      <c r="K37" s="8">
        <f t="shared" si="11"/>
        <v>0</v>
      </c>
      <c r="L37" s="10">
        <f t="shared" si="12"/>
        <v>0</v>
      </c>
      <c r="M37" s="11"/>
      <c r="N37" s="11"/>
      <c r="O37" s="11"/>
      <c r="P37" s="11"/>
      <c r="Q37" s="11"/>
      <c r="R37" s="11"/>
      <c r="S37" s="11"/>
      <c r="T37" s="11"/>
      <c r="U37" s="11"/>
      <c r="V37" s="12">
        <v>20200525</v>
      </c>
      <c r="W37" s="12">
        <v>9</v>
      </c>
      <c r="X37" s="6" t="s">
        <v>113</v>
      </c>
      <c r="Y37" s="12" t="str">
        <f t="shared" si="5"/>
        <v>하선동</v>
      </c>
      <c r="Z37" s="5" t="s">
        <v>58</v>
      </c>
      <c r="AA37" s="13"/>
    </row>
    <row r="38" spans="1:27" s="14" customFormat="1" ht="19.149999999999999" customHeight="1" x14ac:dyDescent="0.3">
      <c r="A38" s="5">
        <v>34</v>
      </c>
      <c r="B38" s="6" t="str">
        <f t="shared" si="3"/>
        <v>5</v>
      </c>
      <c r="C38" s="6" t="str">
        <f t="shared" si="4"/>
        <v>27</v>
      </c>
      <c r="D38" s="7" t="s">
        <v>34</v>
      </c>
      <c r="E38" s="7" t="s">
        <v>104</v>
      </c>
      <c r="F38" s="7" t="s">
        <v>123</v>
      </c>
      <c r="G38" s="5" t="s">
        <v>134</v>
      </c>
      <c r="H38" s="5" t="s">
        <v>132</v>
      </c>
      <c r="I38" s="8">
        <f t="shared" si="10"/>
        <v>550</v>
      </c>
      <c r="J38" s="9">
        <v>550</v>
      </c>
      <c r="K38" s="8">
        <f t="shared" si="11"/>
        <v>0</v>
      </c>
      <c r="L38" s="10">
        <f t="shared" si="12"/>
        <v>0</v>
      </c>
      <c r="M38" s="11"/>
      <c r="N38" s="11"/>
      <c r="O38" s="11"/>
      <c r="P38" s="11"/>
      <c r="Q38" s="11"/>
      <c r="R38" s="11"/>
      <c r="S38" s="11"/>
      <c r="T38" s="11"/>
      <c r="U38" s="11"/>
      <c r="V38" s="12">
        <v>20200527</v>
      </c>
      <c r="W38" s="12">
        <v>7</v>
      </c>
      <c r="X38" s="6" t="s">
        <v>113</v>
      </c>
      <c r="Y38" s="12" t="str">
        <f t="shared" si="5"/>
        <v>하선동</v>
      </c>
      <c r="Z38" s="5" t="s">
        <v>58</v>
      </c>
      <c r="AA38" s="13"/>
    </row>
    <row r="39" spans="1:27" s="14" customFormat="1" ht="19.149999999999999" customHeight="1" x14ac:dyDescent="0.3">
      <c r="A39" s="5">
        <v>35</v>
      </c>
      <c r="B39" s="6" t="str">
        <f t="shared" si="3"/>
        <v>5</v>
      </c>
      <c r="C39" s="6" t="str">
        <f t="shared" si="4"/>
        <v>27</v>
      </c>
      <c r="D39" s="7" t="s">
        <v>34</v>
      </c>
      <c r="E39" s="7" t="s">
        <v>142</v>
      </c>
      <c r="F39" s="7" t="s">
        <v>143</v>
      </c>
      <c r="G39" s="5" t="s">
        <v>135</v>
      </c>
      <c r="H39" s="5" t="s">
        <v>132</v>
      </c>
      <c r="I39" s="8">
        <f t="shared" si="10"/>
        <v>545</v>
      </c>
      <c r="J39" s="9">
        <v>545</v>
      </c>
      <c r="K39" s="8">
        <f t="shared" si="11"/>
        <v>0</v>
      </c>
      <c r="L39" s="10">
        <f t="shared" si="12"/>
        <v>0</v>
      </c>
      <c r="M39" s="11"/>
      <c r="N39" s="11"/>
      <c r="O39" s="11"/>
      <c r="P39" s="11"/>
      <c r="Q39" s="11"/>
      <c r="R39" s="11"/>
      <c r="S39" s="11"/>
      <c r="T39" s="11"/>
      <c r="U39" s="11"/>
      <c r="V39" s="12">
        <v>20200526</v>
      </c>
      <c r="W39" s="12">
        <v>9</v>
      </c>
      <c r="X39" s="6" t="s">
        <v>113</v>
      </c>
      <c r="Y39" s="12" t="str">
        <f t="shared" si="5"/>
        <v>하선동</v>
      </c>
      <c r="Z39" s="5" t="s">
        <v>58</v>
      </c>
      <c r="AA39" s="13"/>
    </row>
    <row r="40" spans="1:27" s="14" customFormat="1" ht="19.149999999999999" customHeight="1" x14ac:dyDescent="0.3">
      <c r="A40" s="5">
        <v>36</v>
      </c>
      <c r="B40" s="6" t="str">
        <f t="shared" si="3"/>
        <v>5</v>
      </c>
      <c r="C40" s="6" t="str">
        <f t="shared" si="4"/>
        <v>27</v>
      </c>
      <c r="D40" s="7" t="s">
        <v>32</v>
      </c>
      <c r="E40" s="7" t="s">
        <v>104</v>
      </c>
      <c r="F40" s="7" t="s">
        <v>124</v>
      </c>
      <c r="G40" s="5">
        <v>7301</v>
      </c>
      <c r="H40" s="5" t="s">
        <v>132</v>
      </c>
      <c r="I40" s="8">
        <f t="shared" si="10"/>
        <v>190</v>
      </c>
      <c r="J40" s="9">
        <v>190</v>
      </c>
      <c r="K40" s="8">
        <f t="shared" si="11"/>
        <v>0</v>
      </c>
      <c r="L40" s="10">
        <f t="shared" si="12"/>
        <v>0</v>
      </c>
      <c r="M40" s="11"/>
      <c r="N40" s="11"/>
      <c r="O40" s="11"/>
      <c r="P40" s="11"/>
      <c r="Q40" s="11"/>
      <c r="R40" s="11"/>
      <c r="S40" s="11"/>
      <c r="T40" s="11"/>
      <c r="U40" s="11"/>
      <c r="V40" s="12">
        <v>20200527</v>
      </c>
      <c r="W40" s="12">
        <v>13</v>
      </c>
      <c r="X40" s="6" t="s">
        <v>113</v>
      </c>
      <c r="Y40" s="12" t="str">
        <f t="shared" si="5"/>
        <v>하선동</v>
      </c>
      <c r="Z40" s="5" t="s">
        <v>59</v>
      </c>
      <c r="AA40" s="13"/>
    </row>
    <row r="41" spans="1:27" s="14" customFormat="1" ht="19.149999999999999" customHeight="1" x14ac:dyDescent="0.3">
      <c r="A41" s="5">
        <v>37</v>
      </c>
      <c r="B41" s="6" t="str">
        <f t="shared" si="3"/>
        <v>5</v>
      </c>
      <c r="C41" s="6" t="str">
        <f t="shared" si="4"/>
        <v>27</v>
      </c>
      <c r="D41" s="7" t="s">
        <v>32</v>
      </c>
      <c r="E41" s="7" t="s">
        <v>104</v>
      </c>
      <c r="F41" s="7" t="s">
        <v>155</v>
      </c>
      <c r="G41" s="5" t="s">
        <v>134</v>
      </c>
      <c r="H41" s="5" t="s">
        <v>132</v>
      </c>
      <c r="I41" s="8">
        <f t="shared" si="10"/>
        <v>749</v>
      </c>
      <c r="J41" s="9">
        <v>740</v>
      </c>
      <c r="K41" s="8">
        <f t="shared" si="11"/>
        <v>9</v>
      </c>
      <c r="L41" s="10">
        <f t="shared" si="12"/>
        <v>1.2016021361815754E-2</v>
      </c>
      <c r="M41" s="11"/>
      <c r="N41" s="11"/>
      <c r="O41" s="11"/>
      <c r="P41" s="11">
        <v>9</v>
      </c>
      <c r="Q41" s="11"/>
      <c r="R41" s="11"/>
      <c r="S41" s="11"/>
      <c r="T41" s="11"/>
      <c r="U41" s="11"/>
      <c r="V41" s="12">
        <v>20200520</v>
      </c>
      <c r="W41" s="12">
        <v>7</v>
      </c>
      <c r="X41" s="6" t="s">
        <v>113</v>
      </c>
      <c r="Y41" s="12" t="str">
        <f t="shared" si="5"/>
        <v>하선동</v>
      </c>
      <c r="Z41" s="5" t="s">
        <v>59</v>
      </c>
      <c r="AA41" s="13"/>
    </row>
    <row r="42" spans="1:27" s="14" customFormat="1" ht="19.149999999999999" customHeight="1" x14ac:dyDescent="0.3">
      <c r="A42" s="5">
        <v>38</v>
      </c>
      <c r="B42" s="6" t="str">
        <f t="shared" si="3"/>
        <v>5</v>
      </c>
      <c r="C42" s="6" t="str">
        <f t="shared" si="4"/>
        <v>27</v>
      </c>
      <c r="D42" s="7" t="s">
        <v>32</v>
      </c>
      <c r="E42" s="7" t="s">
        <v>104</v>
      </c>
      <c r="F42" s="7" t="s">
        <v>155</v>
      </c>
      <c r="G42" s="5" t="s">
        <v>134</v>
      </c>
      <c r="H42" s="5" t="s">
        <v>132</v>
      </c>
      <c r="I42" s="8">
        <f t="shared" si="10"/>
        <v>425</v>
      </c>
      <c r="J42" s="9">
        <v>420</v>
      </c>
      <c r="K42" s="8">
        <f t="shared" si="11"/>
        <v>5</v>
      </c>
      <c r="L42" s="10">
        <f t="shared" si="12"/>
        <v>1.1764705882352941E-2</v>
      </c>
      <c r="M42" s="11"/>
      <c r="N42" s="11"/>
      <c r="O42" s="11"/>
      <c r="P42" s="11">
        <v>5</v>
      </c>
      <c r="Q42" s="11"/>
      <c r="R42" s="11"/>
      <c r="S42" s="11"/>
      <c r="T42" s="11"/>
      <c r="U42" s="11"/>
      <c r="V42" s="12">
        <v>20200521</v>
      </c>
      <c r="W42" s="12">
        <v>7</v>
      </c>
      <c r="X42" s="6" t="s">
        <v>112</v>
      </c>
      <c r="Y42" s="12" t="str">
        <f t="shared" si="5"/>
        <v>이형준</v>
      </c>
      <c r="Z42" s="5" t="s">
        <v>59</v>
      </c>
      <c r="AA42" s="13"/>
    </row>
    <row r="43" spans="1:27" s="14" customFormat="1" ht="19.149999999999999" customHeight="1" x14ac:dyDescent="0.3">
      <c r="A43" s="5">
        <v>39</v>
      </c>
      <c r="B43" s="6" t="str">
        <f t="shared" si="3"/>
        <v>5</v>
      </c>
      <c r="C43" s="6" t="str">
        <f t="shared" si="4"/>
        <v>27</v>
      </c>
      <c r="D43" s="7" t="s">
        <v>34</v>
      </c>
      <c r="E43" s="7" t="s">
        <v>154</v>
      </c>
      <c r="F43" s="7" t="s">
        <v>153</v>
      </c>
      <c r="G43" s="5" t="s">
        <v>135</v>
      </c>
      <c r="H43" s="5" t="s">
        <v>132</v>
      </c>
      <c r="I43" s="8">
        <f t="shared" si="10"/>
        <v>2055</v>
      </c>
      <c r="J43" s="9">
        <v>2055</v>
      </c>
      <c r="K43" s="8">
        <f t="shared" si="11"/>
        <v>0</v>
      </c>
      <c r="L43" s="10">
        <f t="shared" si="12"/>
        <v>0</v>
      </c>
      <c r="M43" s="11"/>
      <c r="N43" s="11"/>
      <c r="O43" s="11"/>
      <c r="P43" s="11"/>
      <c r="Q43" s="11"/>
      <c r="R43" s="11"/>
      <c r="S43" s="11"/>
      <c r="T43" s="11"/>
      <c r="U43" s="11"/>
      <c r="V43" s="12">
        <v>20200526</v>
      </c>
      <c r="W43" s="12">
        <v>9</v>
      </c>
      <c r="X43" s="6" t="s">
        <v>113</v>
      </c>
      <c r="Y43" s="12" t="str">
        <f t="shared" si="5"/>
        <v>하선동</v>
      </c>
      <c r="Z43" s="5" t="s">
        <v>59</v>
      </c>
      <c r="AA43" s="13"/>
    </row>
    <row r="44" spans="1:27" s="14" customFormat="1" ht="19.149999999999999" customHeight="1" x14ac:dyDescent="0.3">
      <c r="A44" s="5">
        <v>40</v>
      </c>
      <c r="B44" s="6" t="str">
        <f t="shared" si="3"/>
        <v>5</v>
      </c>
      <c r="C44" s="6" t="str">
        <f t="shared" si="4"/>
        <v>27</v>
      </c>
      <c r="D44" s="7" t="s">
        <v>46</v>
      </c>
      <c r="E44" s="7" t="s">
        <v>147</v>
      </c>
      <c r="F44" s="7" t="s">
        <v>156</v>
      </c>
      <c r="G44" s="5" t="s">
        <v>127</v>
      </c>
      <c r="H44" s="5" t="s">
        <v>132</v>
      </c>
      <c r="I44" s="8">
        <f t="shared" si="10"/>
        <v>6962</v>
      </c>
      <c r="J44" s="9">
        <v>6960</v>
      </c>
      <c r="K44" s="8">
        <f t="shared" si="11"/>
        <v>2</v>
      </c>
      <c r="L44" s="10">
        <f t="shared" si="12"/>
        <v>2.8727377190462512E-4</v>
      </c>
      <c r="M44" s="11"/>
      <c r="N44" s="11"/>
      <c r="O44" s="11">
        <v>2</v>
      </c>
      <c r="P44" s="11"/>
      <c r="Q44" s="11"/>
      <c r="R44" s="11"/>
      <c r="S44" s="11"/>
      <c r="T44" s="11"/>
      <c r="U44" s="11"/>
      <c r="V44" s="33">
        <v>20200526</v>
      </c>
      <c r="W44" s="33">
        <v>5</v>
      </c>
      <c r="X44" s="34" t="s">
        <v>113</v>
      </c>
      <c r="Y44" s="12" t="str">
        <f t="shared" si="5"/>
        <v>하선동</v>
      </c>
      <c r="Z44" s="5" t="s">
        <v>59</v>
      </c>
      <c r="AA44" s="13" t="s">
        <v>159</v>
      </c>
    </row>
    <row r="45" spans="1:27" s="14" customFormat="1" ht="19.149999999999999" customHeight="1" x14ac:dyDescent="0.3">
      <c r="A45" s="5">
        <v>41</v>
      </c>
      <c r="B45" s="6" t="str">
        <f t="shared" si="3"/>
        <v>5</v>
      </c>
      <c r="C45" s="6" t="str">
        <f t="shared" si="4"/>
        <v>27</v>
      </c>
      <c r="D45" s="7" t="s">
        <v>34</v>
      </c>
      <c r="E45" s="7" t="s">
        <v>104</v>
      </c>
      <c r="F45" s="7" t="s">
        <v>123</v>
      </c>
      <c r="G45" s="5" t="s">
        <v>134</v>
      </c>
      <c r="H45" s="5" t="s">
        <v>132</v>
      </c>
      <c r="I45" s="8">
        <f t="shared" si="10"/>
        <v>1324</v>
      </c>
      <c r="J45" s="9">
        <v>1320</v>
      </c>
      <c r="K45" s="8">
        <f t="shared" si="11"/>
        <v>4</v>
      </c>
      <c r="L45" s="10">
        <f t="shared" si="12"/>
        <v>3.0211480362537764E-3</v>
      </c>
      <c r="M45" s="11"/>
      <c r="N45" s="11"/>
      <c r="O45" s="11"/>
      <c r="P45" s="11"/>
      <c r="Q45" s="11">
        <v>4</v>
      </c>
      <c r="R45" s="11"/>
      <c r="S45" s="11"/>
      <c r="T45" s="11"/>
      <c r="U45" s="11"/>
      <c r="V45" s="12">
        <v>20200527</v>
      </c>
      <c r="W45" s="12">
        <v>15</v>
      </c>
      <c r="X45" s="6" t="s">
        <v>113</v>
      </c>
      <c r="Y45" s="12" t="str">
        <f t="shared" si="5"/>
        <v>하선동</v>
      </c>
      <c r="Z45" s="5" t="s">
        <v>59</v>
      </c>
      <c r="AA45" s="13"/>
    </row>
    <row r="46" spans="1:27" s="14" customFormat="1" ht="19.149999999999999" customHeight="1" x14ac:dyDescent="0.3">
      <c r="A46" s="5">
        <v>42</v>
      </c>
      <c r="B46" s="6" t="str">
        <f t="shared" si="3"/>
        <v>5</v>
      </c>
      <c r="C46" s="6" t="str">
        <f t="shared" si="4"/>
        <v>27</v>
      </c>
      <c r="D46" s="7"/>
      <c r="E46" s="7"/>
      <c r="F46" s="7"/>
      <c r="G46" s="5"/>
      <c r="H46" s="5"/>
      <c r="I46" s="8">
        <f t="shared" si="10"/>
        <v>0</v>
      </c>
      <c r="J46" s="9"/>
      <c r="K46" s="8">
        <f t="shared" si="11"/>
        <v>0</v>
      </c>
      <c r="L46" s="10" t="e">
        <f t="shared" si="12"/>
        <v>#DIV/0!</v>
      </c>
      <c r="M46" s="11"/>
      <c r="N46" s="11"/>
      <c r="O46" s="11"/>
      <c r="P46" s="11"/>
      <c r="Q46" s="11"/>
      <c r="R46" s="11"/>
      <c r="S46" s="11"/>
      <c r="T46" s="11"/>
      <c r="U46" s="11"/>
      <c r="V46" s="12"/>
      <c r="W46" s="12"/>
      <c r="X46" s="6"/>
      <c r="Y46" s="12" t="str">
        <f t="shared" si="5"/>
        <v/>
      </c>
      <c r="Z46" s="5"/>
      <c r="AA46" s="13"/>
    </row>
    <row r="47" spans="1:27" s="14" customFormat="1" ht="19.149999999999999" customHeight="1" x14ac:dyDescent="0.3">
      <c r="A47" s="5">
        <v>43</v>
      </c>
      <c r="B47" s="6" t="str">
        <f t="shared" si="3"/>
        <v>5</v>
      </c>
      <c r="C47" s="6" t="str">
        <f t="shared" si="4"/>
        <v>27</v>
      </c>
      <c r="D47" s="7"/>
      <c r="E47" s="7"/>
      <c r="F47" s="7"/>
      <c r="G47" s="5"/>
      <c r="H47" s="5"/>
      <c r="I47" s="8">
        <f t="shared" si="10"/>
        <v>0</v>
      </c>
      <c r="J47" s="9"/>
      <c r="K47" s="8">
        <f t="shared" si="11"/>
        <v>0</v>
      </c>
      <c r="L47" s="10" t="e">
        <f t="shared" si="12"/>
        <v>#DIV/0!</v>
      </c>
      <c r="M47" s="11"/>
      <c r="N47" s="11"/>
      <c r="O47" s="11"/>
      <c r="P47" s="11"/>
      <c r="Q47" s="11"/>
      <c r="R47" s="11"/>
      <c r="S47" s="11"/>
      <c r="T47" s="11"/>
      <c r="U47" s="11"/>
      <c r="V47" s="12"/>
      <c r="W47" s="12"/>
      <c r="X47" s="6"/>
      <c r="Y47" s="12" t="str">
        <f t="shared" si="5"/>
        <v/>
      </c>
      <c r="Z47" s="5"/>
      <c r="AA47" s="13"/>
    </row>
    <row r="48" spans="1:27" s="14" customFormat="1" ht="19.149999999999999" customHeight="1" x14ac:dyDescent="0.3">
      <c r="A48" s="5">
        <v>44</v>
      </c>
      <c r="B48" s="6" t="str">
        <f t="shared" si="3"/>
        <v>5</v>
      </c>
      <c r="C48" s="6" t="str">
        <f t="shared" si="4"/>
        <v>27</v>
      </c>
      <c r="D48" s="7"/>
      <c r="E48" s="7"/>
      <c r="F48" s="7"/>
      <c r="G48" s="5"/>
      <c r="H48" s="5"/>
      <c r="I48" s="8">
        <f t="shared" si="10"/>
        <v>0</v>
      </c>
      <c r="J48" s="9"/>
      <c r="K48" s="8">
        <f t="shared" si="11"/>
        <v>0</v>
      </c>
      <c r="L48" s="10" t="e">
        <f t="shared" si="12"/>
        <v>#DIV/0!</v>
      </c>
      <c r="M48" s="11"/>
      <c r="N48" s="11"/>
      <c r="O48" s="11"/>
      <c r="P48" s="11"/>
      <c r="Q48" s="11"/>
      <c r="R48" s="11"/>
      <c r="S48" s="11"/>
      <c r="T48" s="11"/>
      <c r="U48" s="11"/>
      <c r="V48" s="12"/>
      <c r="W48" s="12"/>
      <c r="X48" s="6"/>
      <c r="Y48" s="12" t="str">
        <f t="shared" si="5"/>
        <v/>
      </c>
      <c r="Z48" s="5"/>
      <c r="AA48" s="13"/>
    </row>
    <row r="49" spans="1:27" s="14" customFormat="1" ht="19.149999999999999" customHeight="1" x14ac:dyDescent="0.3">
      <c r="A49" s="5">
        <v>45</v>
      </c>
      <c r="B49" s="6" t="str">
        <f t="shared" si="3"/>
        <v>5</v>
      </c>
      <c r="C49" s="6" t="str">
        <f t="shared" si="4"/>
        <v>27</v>
      </c>
      <c r="D49" s="7"/>
      <c r="E49" s="7"/>
      <c r="F49" s="7"/>
      <c r="G49" s="5"/>
      <c r="H49" s="5"/>
      <c r="I49" s="8">
        <f t="shared" si="10"/>
        <v>0</v>
      </c>
      <c r="J49" s="9"/>
      <c r="K49" s="8">
        <f t="shared" si="11"/>
        <v>0</v>
      </c>
      <c r="L49" s="10" t="e">
        <f t="shared" si="12"/>
        <v>#DIV/0!</v>
      </c>
      <c r="M49" s="11"/>
      <c r="N49" s="11"/>
      <c r="O49" s="11"/>
      <c r="P49" s="11"/>
      <c r="Q49" s="11"/>
      <c r="R49" s="11"/>
      <c r="S49" s="11"/>
      <c r="T49" s="11"/>
      <c r="U49" s="11"/>
      <c r="V49" s="12"/>
      <c r="W49" s="12"/>
      <c r="X49" s="6"/>
      <c r="Y49" s="12" t="str">
        <f t="shared" si="5"/>
        <v/>
      </c>
      <c r="Z49" s="5"/>
      <c r="AA49" s="13"/>
    </row>
    <row r="50" spans="1:27" s="14" customFormat="1" ht="19.149999999999999" hidden="1" customHeight="1" x14ac:dyDescent="0.3">
      <c r="A50" s="5">
        <v>46</v>
      </c>
      <c r="B50" s="6" t="str">
        <f t="shared" si="3"/>
        <v>5</v>
      </c>
      <c r="C50" s="6" t="str">
        <f t="shared" si="4"/>
        <v>27</v>
      </c>
      <c r="D50" s="7"/>
      <c r="E50" s="7"/>
      <c r="F50" s="7"/>
      <c r="G50" s="5"/>
      <c r="H50" s="5"/>
      <c r="I50" s="8">
        <f t="shared" si="10"/>
        <v>0</v>
      </c>
      <c r="J50" s="9"/>
      <c r="K50" s="8">
        <f t="shared" si="11"/>
        <v>0</v>
      </c>
      <c r="L50" s="10" t="e">
        <f t="shared" si="12"/>
        <v>#DIV/0!</v>
      </c>
      <c r="M50" s="11"/>
      <c r="N50" s="11"/>
      <c r="O50" s="11"/>
      <c r="P50" s="11"/>
      <c r="Q50" s="11"/>
      <c r="R50" s="11"/>
      <c r="S50" s="11"/>
      <c r="T50" s="11"/>
      <c r="U50" s="11"/>
      <c r="V50" s="12"/>
      <c r="W50" s="12"/>
      <c r="X50" s="6"/>
      <c r="Y50" s="12" t="str">
        <f t="shared" si="5"/>
        <v/>
      </c>
      <c r="Z50" s="5"/>
      <c r="AA50" s="13"/>
    </row>
    <row r="51" spans="1:27" s="14" customFormat="1" ht="19.149999999999999" hidden="1" customHeight="1" x14ac:dyDescent="0.3">
      <c r="A51" s="5">
        <v>47</v>
      </c>
      <c r="B51" s="6" t="str">
        <f t="shared" si="3"/>
        <v>5</v>
      </c>
      <c r="C51" s="6" t="str">
        <f t="shared" si="4"/>
        <v>27</v>
      </c>
      <c r="D51" s="7"/>
      <c r="E51" s="7"/>
      <c r="F51" s="7"/>
      <c r="G51" s="5"/>
      <c r="H51" s="5"/>
      <c r="I51" s="8">
        <f t="shared" si="10"/>
        <v>0</v>
      </c>
      <c r="J51" s="9"/>
      <c r="K51" s="8">
        <f t="shared" si="11"/>
        <v>0</v>
      </c>
      <c r="L51" s="10" t="e">
        <f t="shared" si="12"/>
        <v>#DIV/0!</v>
      </c>
      <c r="M51" s="11"/>
      <c r="N51" s="11"/>
      <c r="O51" s="11"/>
      <c r="P51" s="11"/>
      <c r="Q51" s="11"/>
      <c r="R51" s="11"/>
      <c r="S51" s="11"/>
      <c r="T51" s="11"/>
      <c r="U51" s="11"/>
      <c r="V51" s="12"/>
      <c r="W51" s="12"/>
      <c r="X51" s="6"/>
      <c r="Y51" s="12" t="str">
        <f t="shared" si="5"/>
        <v/>
      </c>
      <c r="Z51" s="5"/>
      <c r="AA51" s="13"/>
    </row>
    <row r="52" spans="1:27" s="14" customFormat="1" ht="19.149999999999999" hidden="1" customHeight="1" x14ac:dyDescent="0.3">
      <c r="A52" s="5">
        <v>48</v>
      </c>
      <c r="B52" s="6" t="str">
        <f t="shared" si="3"/>
        <v>5</v>
      </c>
      <c r="C52" s="6" t="str">
        <f t="shared" si="4"/>
        <v>27</v>
      </c>
      <c r="D52" s="7"/>
      <c r="E52" s="7"/>
      <c r="F52" s="7"/>
      <c r="G52" s="5"/>
      <c r="H52" s="5"/>
      <c r="I52" s="8">
        <f t="shared" si="10"/>
        <v>0</v>
      </c>
      <c r="J52" s="9"/>
      <c r="K52" s="8">
        <f t="shared" si="11"/>
        <v>0</v>
      </c>
      <c r="L52" s="10" t="e">
        <f t="shared" si="12"/>
        <v>#DIV/0!</v>
      </c>
      <c r="M52" s="11"/>
      <c r="N52" s="11"/>
      <c r="O52" s="11"/>
      <c r="P52" s="11"/>
      <c r="Q52" s="11"/>
      <c r="R52" s="11"/>
      <c r="S52" s="11"/>
      <c r="T52" s="11"/>
      <c r="U52" s="11"/>
      <c r="V52" s="12"/>
      <c r="W52" s="12"/>
      <c r="X52" s="6"/>
      <c r="Y52" s="12" t="str">
        <f t="shared" si="5"/>
        <v/>
      </c>
      <c r="Z52" s="5"/>
      <c r="AA52" s="13"/>
    </row>
    <row r="53" spans="1:27" s="14" customFormat="1" ht="19.149999999999999" hidden="1" customHeight="1" x14ac:dyDescent="0.3">
      <c r="A53" s="5">
        <v>49</v>
      </c>
      <c r="B53" s="6" t="str">
        <f t="shared" si="3"/>
        <v>5</v>
      </c>
      <c r="C53" s="6" t="str">
        <f t="shared" si="4"/>
        <v>27</v>
      </c>
      <c r="D53" s="7"/>
      <c r="E53" s="7"/>
      <c r="F53" s="7"/>
      <c r="G53" s="5"/>
      <c r="H53" s="5"/>
      <c r="I53" s="8">
        <f t="shared" si="10"/>
        <v>0</v>
      </c>
      <c r="J53" s="9"/>
      <c r="K53" s="8">
        <f t="shared" si="11"/>
        <v>0</v>
      </c>
      <c r="L53" s="10" t="e">
        <f t="shared" si="12"/>
        <v>#DIV/0!</v>
      </c>
      <c r="M53" s="11"/>
      <c r="N53" s="11"/>
      <c r="O53" s="11"/>
      <c r="P53" s="11"/>
      <c r="Q53" s="11"/>
      <c r="R53" s="11"/>
      <c r="S53" s="11"/>
      <c r="T53" s="11"/>
      <c r="U53" s="11"/>
      <c r="V53" s="12"/>
      <c r="W53" s="12"/>
      <c r="X53" s="6"/>
      <c r="Y53" s="12" t="str">
        <f t="shared" si="5"/>
        <v/>
      </c>
      <c r="Z53" s="5"/>
      <c r="AA53" s="13"/>
    </row>
    <row r="54" spans="1:27" s="14" customFormat="1" ht="19.149999999999999" hidden="1" customHeight="1" x14ac:dyDescent="0.3">
      <c r="A54" s="5">
        <v>50</v>
      </c>
      <c r="B54" s="6" t="str">
        <f t="shared" si="3"/>
        <v>5</v>
      </c>
      <c r="C54" s="6" t="str">
        <f t="shared" si="4"/>
        <v>27</v>
      </c>
      <c r="D54" s="7"/>
      <c r="E54" s="7"/>
      <c r="F54" s="7"/>
      <c r="G54" s="5"/>
      <c r="H54" s="5"/>
      <c r="I54" s="8">
        <f t="shared" si="10"/>
        <v>0</v>
      </c>
      <c r="J54" s="9"/>
      <c r="K54" s="8">
        <f t="shared" si="11"/>
        <v>0</v>
      </c>
      <c r="L54" s="10" t="e">
        <f t="shared" si="12"/>
        <v>#DIV/0!</v>
      </c>
      <c r="M54" s="11"/>
      <c r="N54" s="11"/>
      <c r="O54" s="11"/>
      <c r="P54" s="11"/>
      <c r="Q54" s="11"/>
      <c r="R54" s="11"/>
      <c r="S54" s="11"/>
      <c r="T54" s="11"/>
      <c r="U54" s="11"/>
      <c r="V54" s="12"/>
      <c r="W54" s="12"/>
      <c r="X54" s="6"/>
      <c r="Y54" s="12" t="str">
        <f t="shared" si="5"/>
        <v/>
      </c>
      <c r="Z54" s="5"/>
      <c r="AA54" s="13"/>
    </row>
    <row r="55" spans="1:27" s="23" customFormat="1" x14ac:dyDescent="0.3">
      <c r="A55" s="44"/>
      <c r="B55" s="45"/>
      <c r="C55" s="45"/>
      <c r="D55" s="45"/>
      <c r="E55" s="45"/>
      <c r="F55" s="45"/>
      <c r="G55" s="45"/>
      <c r="H55" s="45"/>
      <c r="I55" s="46">
        <f>SUM(I7:I54)</f>
        <v>286349</v>
      </c>
      <c r="J55" s="46">
        <f t="shared" ref="J55:K55" si="13">SUM(J7:J54)</f>
        <v>285981</v>
      </c>
      <c r="K55" s="46">
        <f t="shared" si="13"/>
        <v>368</v>
      </c>
      <c r="L55" s="47"/>
      <c r="M55" s="21"/>
      <c r="N55" s="21"/>
      <c r="O55" s="21"/>
      <c r="P55" s="21"/>
      <c r="Q55" s="21"/>
      <c r="R55" s="21"/>
      <c r="S55" s="21"/>
      <c r="T55" s="21"/>
      <c r="U55" s="22"/>
      <c r="V55" s="36"/>
      <c r="W55" s="37"/>
      <c r="X55" s="37"/>
      <c r="Y55" s="37"/>
      <c r="Z55" s="37"/>
      <c r="AA55" s="37"/>
    </row>
    <row r="56" spans="1:27" s="23" customFormat="1" x14ac:dyDescent="0.3">
      <c r="A56" s="44"/>
      <c r="B56" s="45"/>
      <c r="C56" s="45"/>
      <c r="D56" s="45"/>
      <c r="E56" s="45"/>
      <c r="F56" s="45"/>
      <c r="G56" s="45"/>
      <c r="H56" s="45"/>
      <c r="I56" s="46"/>
      <c r="J56" s="46"/>
      <c r="K56" s="46"/>
      <c r="L56" s="47"/>
      <c r="M56" s="29"/>
      <c r="N56" s="29"/>
      <c r="O56" s="29"/>
      <c r="P56" s="29"/>
      <c r="Q56" s="29"/>
      <c r="R56" s="29"/>
      <c r="S56" s="29"/>
      <c r="T56" s="29"/>
      <c r="U56" s="25"/>
      <c r="V56" s="37"/>
      <c r="W56" s="37"/>
      <c r="X56" s="37"/>
      <c r="Y56" s="37"/>
      <c r="Z56" s="37"/>
      <c r="AA56" s="37"/>
    </row>
  </sheetData>
  <dataConsolidate/>
  <mergeCells count="26">
    <mergeCell ref="A1:D3"/>
    <mergeCell ref="E1:AA3"/>
    <mergeCell ref="A4:AA4"/>
    <mergeCell ref="A5:A6"/>
    <mergeCell ref="B5:B6"/>
    <mergeCell ref="C5:C6"/>
    <mergeCell ref="D5:D6"/>
    <mergeCell ref="E5:E6"/>
    <mergeCell ref="F5:F6"/>
    <mergeCell ref="G5:G6"/>
    <mergeCell ref="V5:X5"/>
    <mergeCell ref="Y5:Y6"/>
    <mergeCell ref="Z5:Z6"/>
    <mergeCell ref="AA5:AA6"/>
    <mergeCell ref="V55:AA56"/>
    <mergeCell ref="H5:H6"/>
    <mergeCell ref="I5:I6"/>
    <mergeCell ref="J5:J6"/>
    <mergeCell ref="K5:K6"/>
    <mergeCell ref="L5:L6"/>
    <mergeCell ref="M5:U5"/>
    <mergeCell ref="A55:H56"/>
    <mergeCell ref="I55:I56"/>
    <mergeCell ref="J55:J56"/>
    <mergeCell ref="K55:K56"/>
    <mergeCell ref="L55:L56"/>
  </mergeCells>
  <phoneticPr fontId="4" type="noConversion"/>
  <conditionalFormatting sqref="A7:AA54">
    <cfRule type="expression" dxfId="7" priority="1">
      <formula>$L7&gt;0.15</formula>
    </cfRule>
    <cfRule type="expression" dxfId="6" priority="2">
      <formula>AND($L7&gt;0.08,$L7&lt;0.15)</formula>
    </cfRule>
  </conditionalFormatting>
  <dataValidations count="3">
    <dataValidation type="list" allowBlank="1" showInputMessage="1" showErrorMessage="1" sqref="X7:X54" xr:uid="{41F38FBA-CA7F-484B-9E0E-4C4CCCBB599D}">
      <formula1>"A, B"</formula1>
    </dataValidation>
    <dataValidation type="whole" allowBlank="1" showInputMessage="1" showErrorMessage="1" errorTitle="입력값이 올바르지 않습니다." error="숫자만 쓰세요!" sqref="J29:J30 J25:J27 M7:U54" xr:uid="{8ACE177E-12C6-4BE1-9333-94D578643C54}">
      <formula1>0</formula1>
      <formula2>20000</formula2>
    </dataValidation>
    <dataValidation allowBlank="1" showInputMessage="1" showErrorMessage="1" prompt="수식 계산_x000a_수치 입력 금지" sqref="K7:K54" xr:uid="{848136E1-50EC-4188-B621-293A9B253A90}"/>
  </dataValidations>
  <pageMargins left="0.7" right="0.7" top="0.75" bottom="0.75" header="0.3" footer="0.3"/>
  <pageSetup paperSize="9" scale="46" orientation="landscape" r:id="rId1"/>
  <rowBreaks count="1" manualBreakCount="1">
    <brk id="37" max="26" man="1"/>
  </rowBreaks>
  <colBreaks count="2" manualBreakCount="2">
    <brk id="7" max="55" man="1"/>
    <brk id="19" max="55" man="1"/>
  </colBreaks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1ECEB78D-2896-41CE-A56C-575C1878A31F}">
          <x14:formula1>
            <xm:f>데이터!$C$4:$C$11</xm:f>
          </x14:formula1>
          <xm:sqref>Z7:Z54</xm:sqref>
        </x14:dataValidation>
        <x14:dataValidation type="list" allowBlank="1" showInputMessage="1" showErrorMessage="1" xr:uid="{EFF53FD7-9760-46E6-8F55-E5D0B76A5ABB}">
          <x14:formula1>
            <xm:f>데이터!$B$4:$B$16</xm:f>
          </x14:formula1>
          <xm:sqref>D7:D54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DE9D9-B22A-4990-BD0B-D2277E09D8EB}">
  <dimension ref="A1:AA56"/>
  <sheetViews>
    <sheetView tabSelected="1" zoomScale="85" zoomScaleNormal="85" workbookViewId="0">
      <pane ySplit="6" topLeftCell="A18" activePane="bottomLeft" state="frozen"/>
      <selection activeCell="A5" sqref="A5:A6"/>
      <selection pane="bottomLeft" activeCell="F41" sqref="F41"/>
    </sheetView>
  </sheetViews>
  <sheetFormatPr defaultRowHeight="16.5" x14ac:dyDescent="0.3"/>
  <cols>
    <col min="1" max="1" width="6.75" style="26" customWidth="1"/>
    <col min="2" max="2" width="6.25" style="26" customWidth="1"/>
    <col min="3" max="3" width="6.75" style="26" customWidth="1"/>
    <col min="4" max="4" width="8.125" style="26" customWidth="1"/>
    <col min="5" max="5" width="19" style="26" customWidth="1"/>
    <col min="6" max="6" width="22.75" style="26" customWidth="1"/>
    <col min="7" max="8" width="7.875" style="26" customWidth="1"/>
    <col min="9" max="9" width="6.625" style="26" customWidth="1"/>
    <col min="10" max="10" width="7.5" style="26" bestFit="1" customWidth="1"/>
    <col min="11" max="11" width="6.625" style="26" customWidth="1"/>
    <col min="12" max="12" width="7.875" style="27" customWidth="1"/>
    <col min="13" max="21" width="5.875" style="26" customWidth="1"/>
    <col min="22" max="22" width="9.875" style="26" customWidth="1"/>
    <col min="23" max="24" width="5.375" style="26" customWidth="1"/>
    <col min="25" max="25" width="9" style="26" customWidth="1"/>
    <col min="26" max="26" width="10.25" style="26" customWidth="1"/>
    <col min="27" max="27" width="33.75" style="26" bestFit="1" customWidth="1"/>
    <col min="28" max="16384" width="9" style="26"/>
  </cols>
  <sheetData>
    <row r="1" spans="1:27" s="1" customFormat="1" ht="13.5" customHeight="1" x14ac:dyDescent="0.3">
      <c r="A1" s="48" t="s">
        <v>205</v>
      </c>
      <c r="B1" s="49"/>
      <c r="C1" s="49"/>
      <c r="D1" s="49"/>
      <c r="E1" s="54" t="s">
        <v>0</v>
      </c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55"/>
    </row>
    <row r="2" spans="1:27" s="1" customFormat="1" ht="13.5" customHeight="1" x14ac:dyDescent="0.3">
      <c r="A2" s="50"/>
      <c r="B2" s="51"/>
      <c r="C2" s="51"/>
      <c r="D2" s="51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7"/>
    </row>
    <row r="3" spans="1:27" s="1" customFormat="1" ht="13.5" customHeight="1" x14ac:dyDescent="0.3">
      <c r="A3" s="52"/>
      <c r="B3" s="53"/>
      <c r="C3" s="53"/>
      <c r="D3" s="53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  <c r="P3" s="58"/>
      <c r="Q3" s="58"/>
      <c r="R3" s="58"/>
      <c r="S3" s="58"/>
      <c r="T3" s="58"/>
      <c r="U3" s="58"/>
      <c r="V3" s="58"/>
      <c r="W3" s="58"/>
      <c r="X3" s="58"/>
      <c r="Y3" s="58"/>
      <c r="Z3" s="58"/>
      <c r="AA3" s="59"/>
    </row>
    <row r="4" spans="1:27" s="1" customFormat="1" ht="9.9499999999999993" customHeight="1" thickBot="1" x14ac:dyDescent="0.35">
      <c r="A4" s="60"/>
      <c r="B4" s="61"/>
      <c r="C4" s="61"/>
      <c r="D4" s="61"/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61"/>
      <c r="W4" s="61"/>
      <c r="X4" s="61"/>
      <c r="Y4" s="61"/>
      <c r="Z4" s="61"/>
      <c r="AA4" s="62"/>
    </row>
    <row r="5" spans="1:27" s="2" customFormat="1" ht="17.25" thickTop="1" x14ac:dyDescent="0.3">
      <c r="A5" s="40" t="s">
        <v>1</v>
      </c>
      <c r="B5" s="63" t="str">
        <f>MID($A$1,2,1)</f>
        <v>월</v>
      </c>
      <c r="C5" s="63" t="str">
        <f>RIGHT($A$1,1)</f>
        <v>일</v>
      </c>
      <c r="D5" s="40" t="s">
        <v>2</v>
      </c>
      <c r="E5" s="40" t="s">
        <v>3</v>
      </c>
      <c r="F5" s="40" t="s">
        <v>4</v>
      </c>
      <c r="G5" s="40" t="s">
        <v>5</v>
      </c>
      <c r="H5" s="38" t="s">
        <v>6</v>
      </c>
      <c r="I5" s="40" t="s">
        <v>7</v>
      </c>
      <c r="J5" s="40" t="s">
        <v>8</v>
      </c>
      <c r="K5" s="40" t="s">
        <v>9</v>
      </c>
      <c r="L5" s="41" t="s">
        <v>10</v>
      </c>
      <c r="M5" s="43" t="s">
        <v>11</v>
      </c>
      <c r="N5" s="43"/>
      <c r="O5" s="43"/>
      <c r="P5" s="43"/>
      <c r="Q5" s="43"/>
      <c r="R5" s="43"/>
      <c r="S5" s="43"/>
      <c r="T5" s="43"/>
      <c r="U5" s="43"/>
      <c r="V5" s="43" t="s">
        <v>12</v>
      </c>
      <c r="W5" s="43"/>
      <c r="X5" s="43"/>
      <c r="Y5" s="43" t="s">
        <v>13</v>
      </c>
      <c r="Z5" s="43" t="s">
        <v>14</v>
      </c>
      <c r="AA5" s="66" t="s">
        <v>15</v>
      </c>
    </row>
    <row r="6" spans="1:27" s="2" customFormat="1" ht="17.25" thickBot="1" x14ac:dyDescent="0.35">
      <c r="A6" s="39"/>
      <c r="B6" s="64"/>
      <c r="C6" s="64"/>
      <c r="D6" s="39"/>
      <c r="E6" s="39"/>
      <c r="F6" s="39"/>
      <c r="G6" s="39"/>
      <c r="H6" s="39"/>
      <c r="I6" s="39"/>
      <c r="J6" s="39"/>
      <c r="K6" s="39"/>
      <c r="L6" s="42"/>
      <c r="M6" s="28" t="s">
        <v>16</v>
      </c>
      <c r="N6" s="28" t="s">
        <v>17</v>
      </c>
      <c r="O6" s="28" t="s">
        <v>18</v>
      </c>
      <c r="P6" s="28" t="s">
        <v>19</v>
      </c>
      <c r="Q6" s="28" t="s">
        <v>20</v>
      </c>
      <c r="R6" s="4" t="s">
        <v>21</v>
      </c>
      <c r="S6" s="28" t="s">
        <v>22</v>
      </c>
      <c r="T6" s="4" t="s">
        <v>23</v>
      </c>
      <c r="U6" s="28" t="s">
        <v>24</v>
      </c>
      <c r="V6" s="28" t="s">
        <v>25</v>
      </c>
      <c r="W6" s="28" t="s">
        <v>26</v>
      </c>
      <c r="X6" s="28" t="s">
        <v>27</v>
      </c>
      <c r="Y6" s="65"/>
      <c r="Z6" s="65"/>
      <c r="AA6" s="65"/>
    </row>
    <row r="7" spans="1:27" s="14" customFormat="1" ht="19.5" customHeight="1" thickTop="1" x14ac:dyDescent="0.3">
      <c r="A7" s="5">
        <v>1</v>
      </c>
      <c r="B7" s="6" t="str">
        <f>LEFT($A$1,1)</f>
        <v>5</v>
      </c>
      <c r="C7" s="6" t="str">
        <f>MID($A$1,4,2)</f>
        <v>28</v>
      </c>
      <c r="D7" s="35" t="s">
        <v>42</v>
      </c>
      <c r="E7" s="7" t="s">
        <v>160</v>
      </c>
      <c r="F7" s="7" t="s">
        <v>164</v>
      </c>
      <c r="G7" s="5">
        <v>7301</v>
      </c>
      <c r="H7" s="5" t="s">
        <v>191</v>
      </c>
      <c r="I7" s="8">
        <f t="shared" ref="I7:I54" si="0">J7+K7</f>
        <v>2880</v>
      </c>
      <c r="J7" s="9">
        <v>2880</v>
      </c>
      <c r="K7" s="8">
        <f t="shared" ref="K7:K29" si="1">SUM(M7:U7)</f>
        <v>0</v>
      </c>
      <c r="L7" s="10">
        <f t="shared" ref="L7:L54" si="2">K7/I7</f>
        <v>0</v>
      </c>
      <c r="M7" s="11"/>
      <c r="N7" s="11"/>
      <c r="O7" s="11"/>
      <c r="P7" s="11"/>
      <c r="Q7" s="11"/>
      <c r="R7" s="11"/>
      <c r="S7" s="11"/>
      <c r="T7" s="11"/>
      <c r="U7" s="11"/>
      <c r="V7" s="12">
        <v>20200520</v>
      </c>
      <c r="W7" s="12">
        <v>14</v>
      </c>
      <c r="X7" s="6" t="s">
        <v>168</v>
      </c>
      <c r="Y7" s="12" t="str">
        <f>IF($X7="A","하선동",IF($X7="B","이형준",""))</f>
        <v>이형준</v>
      </c>
      <c r="Z7" s="5" t="s">
        <v>54</v>
      </c>
      <c r="AA7" s="13"/>
    </row>
    <row r="8" spans="1:27" s="14" customFormat="1" ht="19.5" customHeight="1" x14ac:dyDescent="0.3">
      <c r="A8" s="15">
        <v>2</v>
      </c>
      <c r="B8" s="6" t="str">
        <f t="shared" ref="B8:B54" si="3">LEFT($A$1,1)</f>
        <v>5</v>
      </c>
      <c r="C8" s="6" t="str">
        <f t="shared" ref="C8:C54" si="4">MID($A$1,4,2)</f>
        <v>28</v>
      </c>
      <c r="D8" s="35" t="s">
        <v>42</v>
      </c>
      <c r="E8" s="7" t="s">
        <v>161</v>
      </c>
      <c r="F8" s="7" t="s">
        <v>164</v>
      </c>
      <c r="G8" s="5">
        <v>7301</v>
      </c>
      <c r="H8" s="5" t="s">
        <v>191</v>
      </c>
      <c r="I8" s="8">
        <f t="shared" si="0"/>
        <v>2840</v>
      </c>
      <c r="J8" s="9">
        <v>2840</v>
      </c>
      <c r="K8" s="8">
        <f t="shared" si="1"/>
        <v>0</v>
      </c>
      <c r="L8" s="10">
        <f t="shared" si="2"/>
        <v>0</v>
      </c>
      <c r="M8" s="11"/>
      <c r="N8" s="11"/>
      <c r="O8" s="11"/>
      <c r="P8" s="11"/>
      <c r="Q8" s="11"/>
      <c r="R8" s="11"/>
      <c r="S8" s="11"/>
      <c r="T8" s="11"/>
      <c r="U8" s="11"/>
      <c r="V8" s="12">
        <v>20200520</v>
      </c>
      <c r="W8" s="12">
        <v>14</v>
      </c>
      <c r="X8" s="6" t="s">
        <v>168</v>
      </c>
      <c r="Y8" s="12" t="str">
        <f t="shared" ref="Y8:Y54" si="5">IF($X8="A","하선동",IF($X8="B","이형준",""))</f>
        <v>이형준</v>
      </c>
      <c r="Z8" s="5" t="s">
        <v>54</v>
      </c>
      <c r="AA8" s="13"/>
    </row>
    <row r="9" spans="1:27" s="14" customFormat="1" ht="19.5" customHeight="1" x14ac:dyDescent="0.3">
      <c r="A9" s="5">
        <v>3</v>
      </c>
      <c r="B9" s="6" t="str">
        <f t="shared" si="3"/>
        <v>5</v>
      </c>
      <c r="C9" s="6" t="str">
        <f t="shared" si="4"/>
        <v>28</v>
      </c>
      <c r="D9" s="7" t="s">
        <v>44</v>
      </c>
      <c r="E9" s="7" t="s">
        <v>162</v>
      </c>
      <c r="F9" s="7" t="s">
        <v>165</v>
      </c>
      <c r="G9" s="5">
        <v>7301</v>
      </c>
      <c r="H9" s="5" t="s">
        <v>191</v>
      </c>
      <c r="I9" s="8">
        <f t="shared" si="0"/>
        <v>592</v>
      </c>
      <c r="J9" s="9">
        <v>580</v>
      </c>
      <c r="K9" s="8">
        <f t="shared" si="1"/>
        <v>12</v>
      </c>
      <c r="L9" s="10">
        <f t="shared" si="2"/>
        <v>2.0270270270270271E-2</v>
      </c>
      <c r="M9" s="11">
        <v>12</v>
      </c>
      <c r="N9" s="11"/>
      <c r="O9" s="11"/>
      <c r="P9" s="11"/>
      <c r="Q9" s="11"/>
      <c r="R9" s="11"/>
      <c r="S9" s="11"/>
      <c r="T9" s="11"/>
      <c r="U9" s="11"/>
      <c r="V9" s="12">
        <v>20200305</v>
      </c>
      <c r="W9" s="6">
        <v>13</v>
      </c>
      <c r="X9" s="6" t="s">
        <v>168</v>
      </c>
      <c r="Y9" s="12" t="str">
        <f t="shared" si="5"/>
        <v>이형준</v>
      </c>
      <c r="Z9" s="5" t="s">
        <v>54</v>
      </c>
      <c r="AA9" s="13"/>
    </row>
    <row r="10" spans="1:27" s="14" customFormat="1" ht="19.5" customHeight="1" x14ac:dyDescent="0.3">
      <c r="A10" s="15">
        <v>4</v>
      </c>
      <c r="B10" s="6" t="str">
        <f t="shared" si="3"/>
        <v>5</v>
      </c>
      <c r="C10" s="6" t="str">
        <f t="shared" si="4"/>
        <v>28</v>
      </c>
      <c r="D10" s="7" t="s">
        <v>34</v>
      </c>
      <c r="E10" s="7" t="s">
        <v>162</v>
      </c>
      <c r="F10" s="7" t="s">
        <v>166</v>
      </c>
      <c r="G10" s="5" t="s">
        <v>196</v>
      </c>
      <c r="H10" s="5" t="s">
        <v>191</v>
      </c>
      <c r="I10" s="8">
        <f t="shared" si="0"/>
        <v>550</v>
      </c>
      <c r="J10" s="9">
        <v>550</v>
      </c>
      <c r="K10" s="8">
        <f t="shared" si="1"/>
        <v>0</v>
      </c>
      <c r="L10" s="10">
        <f t="shared" si="2"/>
        <v>0</v>
      </c>
      <c r="M10" s="11"/>
      <c r="N10" s="11"/>
      <c r="O10" s="11"/>
      <c r="P10" s="11"/>
      <c r="Q10" s="11"/>
      <c r="R10" s="11"/>
      <c r="S10" s="11"/>
      <c r="T10" s="11"/>
      <c r="U10" s="11"/>
      <c r="V10" s="12">
        <v>20200528</v>
      </c>
      <c r="W10" s="12">
        <v>15</v>
      </c>
      <c r="X10" s="6" t="s">
        <v>170</v>
      </c>
      <c r="Y10" s="12" t="str">
        <f t="shared" si="5"/>
        <v>하선동</v>
      </c>
      <c r="Z10" s="5" t="s">
        <v>54</v>
      </c>
      <c r="AA10" s="13"/>
    </row>
    <row r="11" spans="1:27" s="14" customFormat="1" ht="19.5" customHeight="1" x14ac:dyDescent="0.3">
      <c r="A11" s="5">
        <v>5</v>
      </c>
      <c r="B11" s="6" t="str">
        <f t="shared" si="3"/>
        <v>5</v>
      </c>
      <c r="C11" s="6" t="str">
        <f t="shared" si="4"/>
        <v>28</v>
      </c>
      <c r="D11" s="7" t="s">
        <v>32</v>
      </c>
      <c r="E11" s="7" t="s">
        <v>163</v>
      </c>
      <c r="F11" s="7" t="s">
        <v>167</v>
      </c>
      <c r="G11" s="5">
        <v>7301</v>
      </c>
      <c r="H11" s="5" t="s">
        <v>191</v>
      </c>
      <c r="I11" s="8">
        <f t="shared" si="0"/>
        <v>1950</v>
      </c>
      <c r="J11" s="9">
        <v>1950</v>
      </c>
      <c r="K11" s="8">
        <f t="shared" si="1"/>
        <v>0</v>
      </c>
      <c r="L11" s="10">
        <f t="shared" si="2"/>
        <v>0</v>
      </c>
      <c r="M11" s="11"/>
      <c r="N11" s="11"/>
      <c r="O11" s="11"/>
      <c r="P11" s="11"/>
      <c r="Q11" s="11"/>
      <c r="R11" s="11"/>
      <c r="S11" s="11"/>
      <c r="T11" s="11"/>
      <c r="U11" s="11"/>
      <c r="V11" s="12">
        <v>20200528</v>
      </c>
      <c r="W11" s="12">
        <v>14</v>
      </c>
      <c r="X11" s="6" t="s">
        <v>170</v>
      </c>
      <c r="Y11" s="12" t="str">
        <f t="shared" si="5"/>
        <v>하선동</v>
      </c>
      <c r="Z11" s="5" t="s">
        <v>54</v>
      </c>
      <c r="AA11" s="13"/>
    </row>
    <row r="12" spans="1:27" s="14" customFormat="1" ht="19.5" customHeight="1" x14ac:dyDescent="0.3">
      <c r="A12" s="5">
        <v>6</v>
      </c>
      <c r="B12" s="6" t="str">
        <f t="shared" si="3"/>
        <v>5</v>
      </c>
      <c r="C12" s="6" t="str">
        <f t="shared" si="4"/>
        <v>28</v>
      </c>
      <c r="D12" s="7" t="s">
        <v>84</v>
      </c>
      <c r="E12" s="7" t="s">
        <v>162</v>
      </c>
      <c r="F12" s="7" t="s">
        <v>173</v>
      </c>
      <c r="G12" s="5">
        <v>7301</v>
      </c>
      <c r="H12" s="5" t="s">
        <v>191</v>
      </c>
      <c r="I12" s="8">
        <f t="shared" si="0"/>
        <v>631</v>
      </c>
      <c r="J12" s="9">
        <v>626</v>
      </c>
      <c r="K12" s="8">
        <f t="shared" si="1"/>
        <v>5</v>
      </c>
      <c r="L12" s="10">
        <f t="shared" si="2"/>
        <v>7.9239302694136295E-3</v>
      </c>
      <c r="M12" s="11">
        <v>5</v>
      </c>
      <c r="N12" s="11"/>
      <c r="O12" s="11"/>
      <c r="P12" s="11"/>
      <c r="Q12" s="11"/>
      <c r="R12" s="11"/>
      <c r="S12" s="11"/>
      <c r="T12" s="11"/>
      <c r="U12" s="11"/>
      <c r="V12" s="12">
        <v>20181217</v>
      </c>
      <c r="W12" s="12">
        <v>4</v>
      </c>
      <c r="X12" s="6" t="s">
        <v>169</v>
      </c>
      <c r="Y12" s="12" t="str">
        <f t="shared" si="5"/>
        <v>하선동</v>
      </c>
      <c r="Z12" s="5" t="s">
        <v>55</v>
      </c>
      <c r="AA12" s="13"/>
    </row>
    <row r="13" spans="1:27" s="14" customFormat="1" ht="19.5" customHeight="1" x14ac:dyDescent="0.3">
      <c r="A13" s="15">
        <v>7</v>
      </c>
      <c r="B13" s="6" t="str">
        <f t="shared" si="3"/>
        <v>5</v>
      </c>
      <c r="C13" s="6" t="str">
        <f t="shared" si="4"/>
        <v>28</v>
      </c>
      <c r="D13" s="7" t="s">
        <v>44</v>
      </c>
      <c r="E13" s="7" t="s">
        <v>162</v>
      </c>
      <c r="F13" s="7" t="s">
        <v>165</v>
      </c>
      <c r="G13" s="5">
        <v>7301</v>
      </c>
      <c r="H13" s="5" t="s">
        <v>191</v>
      </c>
      <c r="I13" s="8">
        <f t="shared" si="0"/>
        <v>372</v>
      </c>
      <c r="J13" s="16">
        <v>370</v>
      </c>
      <c r="K13" s="8">
        <f t="shared" si="1"/>
        <v>2</v>
      </c>
      <c r="L13" s="10">
        <f t="shared" si="2"/>
        <v>5.3763440860215058E-3</v>
      </c>
      <c r="M13" s="11"/>
      <c r="N13" s="11"/>
      <c r="O13" s="11"/>
      <c r="P13" s="11">
        <v>2</v>
      </c>
      <c r="Q13" s="11"/>
      <c r="R13" s="11"/>
      <c r="S13" s="11"/>
      <c r="T13" s="11"/>
      <c r="U13" s="11"/>
      <c r="V13" s="12">
        <v>20200305</v>
      </c>
      <c r="W13" s="12">
        <v>13</v>
      </c>
      <c r="X13" s="6" t="s">
        <v>168</v>
      </c>
      <c r="Y13" s="12" t="str">
        <f t="shared" si="5"/>
        <v>이형준</v>
      </c>
      <c r="Z13" s="5" t="s">
        <v>55</v>
      </c>
      <c r="AA13" s="13"/>
    </row>
    <row r="14" spans="1:27" s="14" customFormat="1" ht="19.5" customHeight="1" x14ac:dyDescent="0.3">
      <c r="A14" s="5">
        <v>10</v>
      </c>
      <c r="B14" s="6" t="str">
        <f t="shared" si="3"/>
        <v>5</v>
      </c>
      <c r="C14" s="6" t="str">
        <f t="shared" si="4"/>
        <v>28</v>
      </c>
      <c r="D14" s="7" t="s">
        <v>44</v>
      </c>
      <c r="E14" s="7" t="s">
        <v>171</v>
      </c>
      <c r="F14" s="7" t="s">
        <v>202</v>
      </c>
      <c r="G14" s="5" t="s">
        <v>195</v>
      </c>
      <c r="H14" s="5" t="s">
        <v>201</v>
      </c>
      <c r="I14" s="8">
        <f t="shared" si="0"/>
        <v>540</v>
      </c>
      <c r="J14" s="9">
        <v>540</v>
      </c>
      <c r="K14" s="8">
        <f t="shared" si="1"/>
        <v>0</v>
      </c>
      <c r="L14" s="10">
        <f t="shared" si="2"/>
        <v>0</v>
      </c>
      <c r="M14" s="11"/>
      <c r="N14" s="11"/>
      <c r="O14" s="11"/>
      <c r="P14" s="11"/>
      <c r="Q14" s="11"/>
      <c r="R14" s="11"/>
      <c r="S14" s="11"/>
      <c r="T14" s="11"/>
      <c r="U14" s="11"/>
      <c r="V14" s="12">
        <v>20200306</v>
      </c>
      <c r="W14" s="12">
        <v>10</v>
      </c>
      <c r="X14" s="6" t="s">
        <v>170</v>
      </c>
      <c r="Y14" s="12" t="str">
        <f t="shared" si="5"/>
        <v>하선동</v>
      </c>
      <c r="Z14" s="5" t="s">
        <v>55</v>
      </c>
      <c r="AA14" s="13"/>
    </row>
    <row r="15" spans="1:27" s="14" customFormat="1" ht="19.5" customHeight="1" x14ac:dyDescent="0.3">
      <c r="A15" s="5">
        <v>11</v>
      </c>
      <c r="B15" s="6" t="str">
        <f t="shared" si="3"/>
        <v>5</v>
      </c>
      <c r="C15" s="6" t="str">
        <f t="shared" si="4"/>
        <v>28</v>
      </c>
      <c r="D15" s="7" t="s">
        <v>36</v>
      </c>
      <c r="E15" s="7" t="s">
        <v>176</v>
      </c>
      <c r="F15" s="7" t="s">
        <v>174</v>
      </c>
      <c r="G15" s="5" t="s">
        <v>190</v>
      </c>
      <c r="H15" s="5" t="s">
        <v>191</v>
      </c>
      <c r="I15" s="8">
        <f t="shared" si="0"/>
        <v>1093</v>
      </c>
      <c r="J15" s="9">
        <v>1080</v>
      </c>
      <c r="K15" s="8">
        <f t="shared" si="1"/>
        <v>13</v>
      </c>
      <c r="L15" s="10">
        <f t="shared" si="2"/>
        <v>1.1893870082342177E-2</v>
      </c>
      <c r="M15" s="11"/>
      <c r="N15" s="11"/>
      <c r="O15" s="11"/>
      <c r="P15" s="11"/>
      <c r="Q15" s="11"/>
      <c r="R15" s="11"/>
      <c r="S15" s="11"/>
      <c r="T15" s="11">
        <v>13</v>
      </c>
      <c r="U15" s="11"/>
      <c r="V15" s="12">
        <v>20191204</v>
      </c>
      <c r="W15" s="12">
        <v>8</v>
      </c>
      <c r="X15" s="6" t="s">
        <v>168</v>
      </c>
      <c r="Y15" s="12" t="str">
        <f t="shared" si="5"/>
        <v>이형준</v>
      </c>
      <c r="Z15" s="5" t="s">
        <v>55</v>
      </c>
      <c r="AA15" s="13"/>
    </row>
    <row r="16" spans="1:27" s="14" customFormat="1" ht="19.5" customHeight="1" x14ac:dyDescent="0.3">
      <c r="A16" s="15">
        <v>12</v>
      </c>
      <c r="B16" s="6" t="str">
        <f t="shared" si="3"/>
        <v>5</v>
      </c>
      <c r="C16" s="6" t="str">
        <f t="shared" si="4"/>
        <v>28</v>
      </c>
      <c r="D16" s="7" t="s">
        <v>36</v>
      </c>
      <c r="E16" s="7" t="s">
        <v>176</v>
      </c>
      <c r="F16" s="7" t="s">
        <v>174</v>
      </c>
      <c r="G16" s="5" t="s">
        <v>190</v>
      </c>
      <c r="H16" s="5" t="s">
        <v>191</v>
      </c>
      <c r="I16" s="8">
        <f t="shared" si="0"/>
        <v>540</v>
      </c>
      <c r="J16" s="9">
        <v>540</v>
      </c>
      <c r="K16" s="8">
        <f t="shared" si="1"/>
        <v>0</v>
      </c>
      <c r="L16" s="10">
        <f t="shared" si="2"/>
        <v>0</v>
      </c>
      <c r="M16" s="11"/>
      <c r="N16" s="11"/>
      <c r="O16" s="11"/>
      <c r="P16" s="11"/>
      <c r="Q16" s="11"/>
      <c r="R16" s="11"/>
      <c r="S16" s="11"/>
      <c r="T16" s="11"/>
      <c r="U16" s="11"/>
      <c r="V16" s="12">
        <v>20191204</v>
      </c>
      <c r="W16" s="12">
        <v>8</v>
      </c>
      <c r="X16" s="6" t="s">
        <v>170</v>
      </c>
      <c r="Y16" s="12" t="str">
        <f t="shared" si="5"/>
        <v>하선동</v>
      </c>
      <c r="Z16" s="5" t="s">
        <v>55</v>
      </c>
      <c r="AA16" s="13"/>
    </row>
    <row r="17" spans="1:27" s="14" customFormat="1" ht="19.5" customHeight="1" x14ac:dyDescent="0.3">
      <c r="A17" s="5">
        <v>13</v>
      </c>
      <c r="B17" s="6" t="str">
        <f t="shared" si="3"/>
        <v>5</v>
      </c>
      <c r="C17" s="6" t="str">
        <f t="shared" si="4"/>
        <v>28</v>
      </c>
      <c r="D17" s="7" t="s">
        <v>32</v>
      </c>
      <c r="E17" s="7" t="s">
        <v>162</v>
      </c>
      <c r="F17" s="7" t="s">
        <v>175</v>
      </c>
      <c r="G17" s="5">
        <v>7301</v>
      </c>
      <c r="H17" s="5" t="s">
        <v>191</v>
      </c>
      <c r="I17" s="8">
        <f t="shared" si="0"/>
        <v>1508</v>
      </c>
      <c r="J17" s="9">
        <v>1508</v>
      </c>
      <c r="K17" s="8">
        <f t="shared" si="1"/>
        <v>0</v>
      </c>
      <c r="L17" s="10">
        <f t="shared" si="2"/>
        <v>0</v>
      </c>
      <c r="M17" s="11"/>
      <c r="N17" s="11"/>
      <c r="O17" s="11"/>
      <c r="P17" s="11"/>
      <c r="Q17" s="11"/>
      <c r="R17" s="11"/>
      <c r="S17" s="11"/>
      <c r="T17" s="11"/>
      <c r="U17" s="11"/>
      <c r="V17" s="12">
        <v>20200528</v>
      </c>
      <c r="W17" s="12">
        <v>13</v>
      </c>
      <c r="X17" s="6" t="s">
        <v>168</v>
      </c>
      <c r="Y17" s="12" t="str">
        <f t="shared" si="5"/>
        <v>이형준</v>
      </c>
      <c r="Z17" s="5" t="s">
        <v>55</v>
      </c>
      <c r="AA17" s="13"/>
    </row>
    <row r="18" spans="1:27" s="14" customFormat="1" ht="19.5" customHeight="1" x14ac:dyDescent="0.3">
      <c r="A18" s="15">
        <v>14</v>
      </c>
      <c r="B18" s="6" t="str">
        <f t="shared" si="3"/>
        <v>5</v>
      </c>
      <c r="C18" s="6" t="str">
        <f t="shared" si="4"/>
        <v>28</v>
      </c>
      <c r="D18" s="7" t="s">
        <v>32</v>
      </c>
      <c r="E18" s="7" t="s">
        <v>162</v>
      </c>
      <c r="F18" s="7" t="s">
        <v>175</v>
      </c>
      <c r="G18" s="5">
        <v>7301</v>
      </c>
      <c r="H18" s="5" t="s">
        <v>191</v>
      </c>
      <c r="I18" s="8">
        <f t="shared" si="0"/>
        <v>422</v>
      </c>
      <c r="J18" s="9">
        <v>422</v>
      </c>
      <c r="K18" s="8">
        <f t="shared" si="1"/>
        <v>0</v>
      </c>
      <c r="L18" s="10">
        <f t="shared" si="2"/>
        <v>0</v>
      </c>
      <c r="M18" s="11"/>
      <c r="N18" s="11"/>
      <c r="O18" s="11"/>
      <c r="P18" s="11"/>
      <c r="Q18" s="11"/>
      <c r="R18" s="11"/>
      <c r="S18" s="11"/>
      <c r="T18" s="11"/>
      <c r="U18" s="11"/>
      <c r="V18" s="12">
        <v>20200528</v>
      </c>
      <c r="W18" s="12">
        <v>13</v>
      </c>
      <c r="X18" s="6" t="s">
        <v>170</v>
      </c>
      <c r="Y18" s="12" t="str">
        <f t="shared" si="5"/>
        <v>하선동</v>
      </c>
      <c r="Z18" s="5" t="s">
        <v>55</v>
      </c>
      <c r="AA18" s="13"/>
    </row>
    <row r="19" spans="1:27" s="14" customFormat="1" ht="19.5" customHeight="1" x14ac:dyDescent="0.3">
      <c r="A19" s="5">
        <v>15</v>
      </c>
      <c r="B19" s="6" t="str">
        <f t="shared" si="3"/>
        <v>5</v>
      </c>
      <c r="C19" s="6" t="str">
        <f t="shared" si="4"/>
        <v>28</v>
      </c>
      <c r="D19" s="7" t="s">
        <v>32</v>
      </c>
      <c r="E19" s="7" t="s">
        <v>163</v>
      </c>
      <c r="F19" s="7" t="s">
        <v>167</v>
      </c>
      <c r="G19" s="5">
        <v>7301</v>
      </c>
      <c r="H19" s="5" t="s">
        <v>191</v>
      </c>
      <c r="I19" s="8">
        <f t="shared" si="0"/>
        <v>4000</v>
      </c>
      <c r="J19" s="9">
        <v>4000</v>
      </c>
      <c r="K19" s="8">
        <f t="shared" si="1"/>
        <v>0</v>
      </c>
      <c r="L19" s="10">
        <f t="shared" si="2"/>
        <v>0</v>
      </c>
      <c r="M19" s="11"/>
      <c r="N19" s="11"/>
      <c r="O19" s="11"/>
      <c r="P19" s="11"/>
      <c r="Q19" s="11"/>
      <c r="R19" s="11"/>
      <c r="S19" s="11"/>
      <c r="T19" s="11"/>
      <c r="U19" s="11"/>
      <c r="V19" s="12">
        <v>20200528</v>
      </c>
      <c r="W19" s="12">
        <v>14</v>
      </c>
      <c r="X19" s="6" t="s">
        <v>168</v>
      </c>
      <c r="Y19" s="12" t="str">
        <f t="shared" si="5"/>
        <v>이형준</v>
      </c>
      <c r="Z19" s="5" t="s">
        <v>55</v>
      </c>
      <c r="AA19" s="13"/>
    </row>
    <row r="20" spans="1:27" s="14" customFormat="1" ht="19.5" customHeight="1" x14ac:dyDescent="0.3">
      <c r="A20" s="5">
        <v>16</v>
      </c>
      <c r="B20" s="6" t="str">
        <f t="shared" si="3"/>
        <v>5</v>
      </c>
      <c r="C20" s="6" t="str">
        <f t="shared" si="4"/>
        <v>28</v>
      </c>
      <c r="D20" s="7" t="s">
        <v>44</v>
      </c>
      <c r="E20" s="7" t="s">
        <v>162</v>
      </c>
      <c r="F20" s="7" t="s">
        <v>192</v>
      </c>
      <c r="G20" s="5">
        <v>7301</v>
      </c>
      <c r="H20" s="5" t="s">
        <v>191</v>
      </c>
      <c r="I20" s="8">
        <f t="shared" si="0"/>
        <v>2233</v>
      </c>
      <c r="J20" s="9">
        <v>2230</v>
      </c>
      <c r="K20" s="8">
        <f t="shared" si="1"/>
        <v>3</v>
      </c>
      <c r="L20" s="10">
        <f t="shared" si="2"/>
        <v>1.3434841021047917E-3</v>
      </c>
      <c r="M20" s="11"/>
      <c r="N20" s="11"/>
      <c r="O20" s="11"/>
      <c r="P20" s="11">
        <v>3</v>
      </c>
      <c r="Q20" s="11"/>
      <c r="R20" s="11"/>
      <c r="S20" s="11"/>
      <c r="T20" s="11"/>
      <c r="U20" s="11"/>
      <c r="V20" s="12">
        <v>20190514</v>
      </c>
      <c r="W20" s="12">
        <v>3</v>
      </c>
      <c r="X20" s="6" t="s">
        <v>170</v>
      </c>
      <c r="Y20" s="12" t="str">
        <f t="shared" si="5"/>
        <v>하선동</v>
      </c>
      <c r="Z20" s="5" t="s">
        <v>55</v>
      </c>
      <c r="AA20" s="13"/>
    </row>
    <row r="21" spans="1:27" s="14" customFormat="1" ht="19.5" customHeight="1" x14ac:dyDescent="0.3">
      <c r="A21" s="15">
        <v>17</v>
      </c>
      <c r="B21" s="6" t="str">
        <f t="shared" si="3"/>
        <v>5</v>
      </c>
      <c r="C21" s="6" t="str">
        <f t="shared" si="4"/>
        <v>28</v>
      </c>
      <c r="D21" s="7" t="s">
        <v>38</v>
      </c>
      <c r="E21" s="7" t="s">
        <v>172</v>
      </c>
      <c r="F21" s="7" t="s">
        <v>193</v>
      </c>
      <c r="G21" s="5">
        <v>8301</v>
      </c>
      <c r="H21" s="5">
        <v>8301</v>
      </c>
      <c r="I21" s="8">
        <f t="shared" si="0"/>
        <v>1338</v>
      </c>
      <c r="J21" s="9">
        <v>1330</v>
      </c>
      <c r="K21" s="8">
        <f t="shared" si="1"/>
        <v>8</v>
      </c>
      <c r="L21" s="10">
        <f t="shared" si="2"/>
        <v>5.9790732436472349E-3</v>
      </c>
      <c r="M21" s="11"/>
      <c r="N21" s="11"/>
      <c r="O21" s="11"/>
      <c r="P21" s="11"/>
      <c r="Q21" s="11"/>
      <c r="R21" s="11"/>
      <c r="S21" s="11">
        <v>8</v>
      </c>
      <c r="T21" s="11"/>
      <c r="U21" s="11"/>
      <c r="V21" s="12">
        <v>20190909</v>
      </c>
      <c r="W21" s="12">
        <v>12</v>
      </c>
      <c r="X21" s="6" t="s">
        <v>168</v>
      </c>
      <c r="Y21" s="12" t="str">
        <f t="shared" si="5"/>
        <v>이형준</v>
      </c>
      <c r="Z21" s="5" t="s">
        <v>55</v>
      </c>
      <c r="AA21" s="13"/>
    </row>
    <row r="22" spans="1:27" s="14" customFormat="1" ht="19.5" customHeight="1" x14ac:dyDescent="0.3">
      <c r="A22" s="5">
        <v>18</v>
      </c>
      <c r="B22" s="6" t="str">
        <f t="shared" si="3"/>
        <v>5</v>
      </c>
      <c r="C22" s="6" t="str">
        <f t="shared" si="4"/>
        <v>28</v>
      </c>
      <c r="D22" s="7" t="s">
        <v>32</v>
      </c>
      <c r="E22" s="7" t="s">
        <v>177</v>
      </c>
      <c r="F22" s="7" t="s">
        <v>179</v>
      </c>
      <c r="G22" s="5" t="s">
        <v>200</v>
      </c>
      <c r="H22" s="5" t="s">
        <v>191</v>
      </c>
      <c r="I22" s="8">
        <f t="shared" si="0"/>
        <v>5228</v>
      </c>
      <c r="J22" s="9">
        <v>4228</v>
      </c>
      <c r="K22" s="8">
        <f t="shared" si="1"/>
        <v>1000</v>
      </c>
      <c r="L22" s="10">
        <f t="shared" si="2"/>
        <v>0.19127773527161437</v>
      </c>
      <c r="M22" s="11">
        <v>989</v>
      </c>
      <c r="N22" s="11">
        <v>11</v>
      </c>
      <c r="O22" s="11"/>
      <c r="P22" s="11"/>
      <c r="Q22" s="11"/>
      <c r="R22" s="11"/>
      <c r="S22" s="11"/>
      <c r="T22" s="11"/>
      <c r="U22" s="11"/>
      <c r="V22" s="12">
        <v>20200408</v>
      </c>
      <c r="W22" s="12">
        <v>6</v>
      </c>
      <c r="X22" s="6" t="s">
        <v>168</v>
      </c>
      <c r="Y22" s="12" t="str">
        <f t="shared" si="5"/>
        <v>이형준</v>
      </c>
      <c r="Z22" s="5" t="s">
        <v>56</v>
      </c>
      <c r="AA22" s="13"/>
    </row>
    <row r="23" spans="1:27" s="14" customFormat="1" ht="19.5" customHeight="1" x14ac:dyDescent="0.3">
      <c r="A23" s="15">
        <v>19</v>
      </c>
      <c r="B23" s="6" t="str">
        <f t="shared" si="3"/>
        <v>5</v>
      </c>
      <c r="C23" s="6" t="str">
        <f t="shared" si="4"/>
        <v>28</v>
      </c>
      <c r="D23" s="7" t="s">
        <v>32</v>
      </c>
      <c r="E23" s="7" t="s">
        <v>177</v>
      </c>
      <c r="F23" s="7" t="s">
        <v>180</v>
      </c>
      <c r="G23" s="5" t="s">
        <v>197</v>
      </c>
      <c r="H23" s="5" t="s">
        <v>191</v>
      </c>
      <c r="I23" s="8">
        <f t="shared" si="0"/>
        <v>45949</v>
      </c>
      <c r="J23" s="9">
        <v>45939</v>
      </c>
      <c r="K23" s="8">
        <f t="shared" si="1"/>
        <v>10</v>
      </c>
      <c r="L23" s="10">
        <f t="shared" si="2"/>
        <v>2.1763259265707632E-4</v>
      </c>
      <c r="M23" s="11"/>
      <c r="N23" s="11"/>
      <c r="O23" s="11"/>
      <c r="P23" s="11"/>
      <c r="Q23" s="11">
        <v>10</v>
      </c>
      <c r="R23" s="11"/>
      <c r="S23" s="11"/>
      <c r="T23" s="11"/>
      <c r="U23" s="11"/>
      <c r="V23" s="12">
        <v>20200528</v>
      </c>
      <c r="W23" s="12">
        <v>6</v>
      </c>
      <c r="X23" s="6" t="s">
        <v>168</v>
      </c>
      <c r="Y23" s="12" t="str">
        <f t="shared" si="5"/>
        <v>이형준</v>
      </c>
      <c r="Z23" s="5" t="s">
        <v>56</v>
      </c>
      <c r="AA23" s="13"/>
    </row>
    <row r="24" spans="1:27" s="14" customFormat="1" ht="19.5" customHeight="1" x14ac:dyDescent="0.3">
      <c r="A24" s="5">
        <v>20</v>
      </c>
      <c r="B24" s="6" t="str">
        <f t="shared" si="3"/>
        <v>5</v>
      </c>
      <c r="C24" s="6" t="str">
        <f t="shared" si="4"/>
        <v>28</v>
      </c>
      <c r="D24" s="7" t="s">
        <v>34</v>
      </c>
      <c r="E24" s="7" t="s">
        <v>178</v>
      </c>
      <c r="F24" s="7" t="s">
        <v>194</v>
      </c>
      <c r="G24" s="5">
        <v>8301</v>
      </c>
      <c r="H24" s="5">
        <v>8301</v>
      </c>
      <c r="I24" s="8">
        <f t="shared" si="0"/>
        <v>768</v>
      </c>
      <c r="J24" s="9">
        <v>766</v>
      </c>
      <c r="K24" s="8">
        <f t="shared" si="1"/>
        <v>2</v>
      </c>
      <c r="L24" s="10">
        <f t="shared" si="2"/>
        <v>2.6041666666666665E-3</v>
      </c>
      <c r="M24" s="11"/>
      <c r="N24" s="11"/>
      <c r="O24" s="11"/>
      <c r="P24" s="11"/>
      <c r="Q24" s="11"/>
      <c r="R24" s="11"/>
      <c r="S24" s="11">
        <v>2</v>
      </c>
      <c r="T24" s="11"/>
      <c r="U24" s="11"/>
      <c r="V24" s="12">
        <v>20190910</v>
      </c>
      <c r="W24" s="12">
        <v>12</v>
      </c>
      <c r="X24" s="6" t="s">
        <v>170</v>
      </c>
      <c r="Y24" s="12" t="str">
        <f t="shared" si="5"/>
        <v>하선동</v>
      </c>
      <c r="Z24" s="5" t="s">
        <v>56</v>
      </c>
      <c r="AA24" s="13"/>
    </row>
    <row r="25" spans="1:27" s="14" customFormat="1" ht="19.149999999999999" customHeight="1" x14ac:dyDescent="0.3">
      <c r="A25" s="5">
        <v>21</v>
      </c>
      <c r="B25" s="6" t="str">
        <f t="shared" si="3"/>
        <v>5</v>
      </c>
      <c r="C25" s="6" t="str">
        <f t="shared" si="4"/>
        <v>28</v>
      </c>
      <c r="D25" s="7" t="s">
        <v>34</v>
      </c>
      <c r="E25" s="7" t="s">
        <v>162</v>
      </c>
      <c r="F25" s="7" t="s">
        <v>181</v>
      </c>
      <c r="G25" s="5" t="s">
        <v>198</v>
      </c>
      <c r="H25" s="5" t="s">
        <v>191</v>
      </c>
      <c r="I25" s="8">
        <f t="shared" si="0"/>
        <v>337</v>
      </c>
      <c r="J25" s="11">
        <v>337</v>
      </c>
      <c r="K25" s="8">
        <f t="shared" si="1"/>
        <v>0</v>
      </c>
      <c r="L25" s="10">
        <f t="shared" si="2"/>
        <v>0</v>
      </c>
      <c r="M25" s="11"/>
      <c r="N25" s="11"/>
      <c r="O25" s="11"/>
      <c r="P25" s="11"/>
      <c r="Q25" s="11"/>
      <c r="R25" s="11"/>
      <c r="S25" s="11"/>
      <c r="T25" s="11"/>
      <c r="U25" s="11"/>
      <c r="V25" s="12">
        <v>20200528</v>
      </c>
      <c r="W25" s="12">
        <v>8</v>
      </c>
      <c r="X25" s="6" t="s">
        <v>168</v>
      </c>
      <c r="Y25" s="12" t="str">
        <f t="shared" si="5"/>
        <v>이형준</v>
      </c>
      <c r="Z25" s="5" t="s">
        <v>56</v>
      </c>
      <c r="AA25" s="13"/>
    </row>
    <row r="26" spans="1:27" s="14" customFormat="1" ht="19.149999999999999" customHeight="1" x14ac:dyDescent="0.3">
      <c r="A26" s="15">
        <v>22</v>
      </c>
      <c r="B26" s="6" t="str">
        <f t="shared" si="3"/>
        <v>5</v>
      </c>
      <c r="C26" s="6" t="str">
        <f t="shared" si="4"/>
        <v>28</v>
      </c>
      <c r="D26" s="7" t="s">
        <v>34</v>
      </c>
      <c r="E26" s="7" t="s">
        <v>162</v>
      </c>
      <c r="F26" s="7" t="s">
        <v>166</v>
      </c>
      <c r="G26" s="5" t="s">
        <v>196</v>
      </c>
      <c r="H26" s="5" t="s">
        <v>191</v>
      </c>
      <c r="I26" s="8">
        <f t="shared" si="0"/>
        <v>2398</v>
      </c>
      <c r="J26" s="11">
        <v>2398</v>
      </c>
      <c r="K26" s="8">
        <f t="shared" si="1"/>
        <v>0</v>
      </c>
      <c r="L26" s="10">
        <f t="shared" si="2"/>
        <v>0</v>
      </c>
      <c r="M26" s="11"/>
      <c r="N26" s="11"/>
      <c r="O26" s="11"/>
      <c r="P26" s="11"/>
      <c r="Q26" s="11"/>
      <c r="R26" s="11"/>
      <c r="S26" s="11"/>
      <c r="T26" s="11"/>
      <c r="U26" s="11"/>
      <c r="V26" s="12">
        <v>20200528</v>
      </c>
      <c r="W26" s="12">
        <v>15</v>
      </c>
      <c r="X26" s="6" t="s">
        <v>168</v>
      </c>
      <c r="Y26" s="12" t="str">
        <f t="shared" si="5"/>
        <v>이형준</v>
      </c>
      <c r="Z26" s="5" t="s">
        <v>56</v>
      </c>
      <c r="AA26" s="13"/>
    </row>
    <row r="27" spans="1:27" s="14" customFormat="1" ht="19.149999999999999" customHeight="1" x14ac:dyDescent="0.3">
      <c r="A27" s="5">
        <v>23</v>
      </c>
      <c r="B27" s="6" t="str">
        <f t="shared" si="3"/>
        <v>5</v>
      </c>
      <c r="C27" s="6" t="str">
        <f t="shared" si="4"/>
        <v>28</v>
      </c>
      <c r="D27" s="7" t="s">
        <v>32</v>
      </c>
      <c r="E27" s="5" t="s">
        <v>177</v>
      </c>
      <c r="F27" s="7" t="s">
        <v>182</v>
      </c>
      <c r="G27" s="5" t="s">
        <v>195</v>
      </c>
      <c r="H27" s="5" t="s">
        <v>191</v>
      </c>
      <c r="I27" s="8">
        <f t="shared" si="0"/>
        <v>29357</v>
      </c>
      <c r="J27" s="9">
        <v>29300</v>
      </c>
      <c r="K27" s="8">
        <f t="shared" si="1"/>
        <v>57</v>
      </c>
      <c r="L27" s="10">
        <f t="shared" si="2"/>
        <v>1.9416152876656333E-3</v>
      </c>
      <c r="M27" s="11">
        <v>5</v>
      </c>
      <c r="N27" s="11">
        <v>19</v>
      </c>
      <c r="O27" s="11"/>
      <c r="P27" s="11"/>
      <c r="Q27" s="11">
        <v>33</v>
      </c>
      <c r="R27" s="11"/>
      <c r="S27" s="11"/>
      <c r="T27" s="11"/>
      <c r="U27" s="11"/>
      <c r="V27" s="12">
        <v>20191108</v>
      </c>
      <c r="W27" s="12">
        <v>5</v>
      </c>
      <c r="X27" s="6" t="s">
        <v>168</v>
      </c>
      <c r="Y27" s="12" t="str">
        <f t="shared" si="5"/>
        <v>이형준</v>
      </c>
      <c r="Z27" s="5" t="s">
        <v>56</v>
      </c>
      <c r="AA27" s="13"/>
    </row>
    <row r="28" spans="1:27" s="14" customFormat="1" ht="19.149999999999999" customHeight="1" x14ac:dyDescent="0.3">
      <c r="A28" s="5">
        <v>24</v>
      </c>
      <c r="B28" s="6" t="str">
        <f t="shared" si="3"/>
        <v>5</v>
      </c>
      <c r="C28" s="6" t="str">
        <f t="shared" si="4"/>
        <v>28</v>
      </c>
      <c r="D28" s="7" t="s">
        <v>32</v>
      </c>
      <c r="E28" s="5" t="s">
        <v>177</v>
      </c>
      <c r="F28" s="7" t="s">
        <v>183</v>
      </c>
      <c r="G28" s="5" t="s">
        <v>195</v>
      </c>
      <c r="H28" s="5" t="s">
        <v>191</v>
      </c>
      <c r="I28" s="8">
        <f t="shared" si="0"/>
        <v>35010</v>
      </c>
      <c r="J28" s="9">
        <v>35010</v>
      </c>
      <c r="K28" s="8">
        <f t="shared" si="1"/>
        <v>0</v>
      </c>
      <c r="L28" s="10">
        <f t="shared" si="2"/>
        <v>0</v>
      </c>
      <c r="M28" s="11"/>
      <c r="N28" s="11"/>
      <c r="O28" s="11"/>
      <c r="P28" s="11"/>
      <c r="Q28" s="11"/>
      <c r="R28" s="11"/>
      <c r="S28" s="11"/>
      <c r="T28" s="11"/>
      <c r="U28" s="11"/>
      <c r="V28" s="12">
        <v>20190725</v>
      </c>
      <c r="W28" s="12">
        <v>4</v>
      </c>
      <c r="X28" s="6" t="s">
        <v>170</v>
      </c>
      <c r="Y28" s="12" t="str">
        <f t="shared" si="5"/>
        <v>하선동</v>
      </c>
      <c r="Z28" s="5" t="s">
        <v>56</v>
      </c>
      <c r="AA28" s="13"/>
    </row>
    <row r="29" spans="1:27" s="14" customFormat="1" ht="19.149999999999999" customHeight="1" x14ac:dyDescent="0.3">
      <c r="A29" s="5">
        <v>25</v>
      </c>
      <c r="B29" s="6" t="str">
        <f t="shared" si="3"/>
        <v>5</v>
      </c>
      <c r="C29" s="6" t="str">
        <f t="shared" si="4"/>
        <v>28</v>
      </c>
      <c r="D29" s="7" t="s">
        <v>32</v>
      </c>
      <c r="E29" s="7" t="s">
        <v>177</v>
      </c>
      <c r="F29" s="7" t="s">
        <v>180</v>
      </c>
      <c r="G29" s="5" t="s">
        <v>197</v>
      </c>
      <c r="H29" s="5" t="s">
        <v>191</v>
      </c>
      <c r="I29" s="8">
        <f t="shared" si="0"/>
        <v>11757</v>
      </c>
      <c r="J29" s="11">
        <v>11757</v>
      </c>
      <c r="K29" s="8">
        <f t="shared" si="1"/>
        <v>0</v>
      </c>
      <c r="L29" s="10">
        <f t="shared" si="2"/>
        <v>0</v>
      </c>
      <c r="M29" s="11"/>
      <c r="N29" s="11"/>
      <c r="O29" s="11"/>
      <c r="P29" s="11"/>
      <c r="Q29" s="11"/>
      <c r="R29" s="11"/>
      <c r="S29" s="11"/>
      <c r="T29" s="11"/>
      <c r="U29" s="11"/>
      <c r="V29" s="12">
        <v>20200528</v>
      </c>
      <c r="W29" s="12">
        <v>6</v>
      </c>
      <c r="X29" s="6" t="s">
        <v>170</v>
      </c>
      <c r="Y29" s="12" t="str">
        <f t="shared" si="5"/>
        <v>하선동</v>
      </c>
      <c r="Z29" s="5" t="s">
        <v>56</v>
      </c>
      <c r="AA29" s="13"/>
    </row>
    <row r="30" spans="1:27" s="14" customFormat="1" ht="19.149999999999999" customHeight="1" x14ac:dyDescent="0.3">
      <c r="A30" s="15">
        <v>26</v>
      </c>
      <c r="B30" s="6" t="str">
        <f t="shared" si="3"/>
        <v>5</v>
      </c>
      <c r="C30" s="6" t="str">
        <f t="shared" si="4"/>
        <v>28</v>
      </c>
      <c r="D30" s="7" t="s">
        <v>32</v>
      </c>
      <c r="E30" s="7" t="s">
        <v>177</v>
      </c>
      <c r="F30" s="7" t="s">
        <v>180</v>
      </c>
      <c r="G30" s="5" t="s">
        <v>197</v>
      </c>
      <c r="H30" s="5" t="s">
        <v>191</v>
      </c>
      <c r="I30" s="8">
        <f t="shared" si="0"/>
        <v>10066</v>
      </c>
      <c r="J30" s="11">
        <v>10056</v>
      </c>
      <c r="K30" s="8">
        <f t="shared" ref="K30:K54" si="6">SUM(M30:U30)</f>
        <v>10</v>
      </c>
      <c r="L30" s="10">
        <f t="shared" si="2"/>
        <v>9.9344327438903243E-4</v>
      </c>
      <c r="M30" s="11"/>
      <c r="N30" s="11"/>
      <c r="O30" s="11"/>
      <c r="P30" s="11"/>
      <c r="Q30" s="11">
        <v>10</v>
      </c>
      <c r="R30" s="11"/>
      <c r="S30" s="11"/>
      <c r="T30" s="11"/>
      <c r="U30" s="11"/>
      <c r="V30" s="12">
        <v>20200521</v>
      </c>
      <c r="W30" s="12">
        <v>6</v>
      </c>
      <c r="X30" s="6" t="s">
        <v>168</v>
      </c>
      <c r="Y30" s="12" t="str">
        <f t="shared" si="5"/>
        <v>이형준</v>
      </c>
      <c r="Z30" s="5" t="s">
        <v>57</v>
      </c>
      <c r="AA30" s="13"/>
    </row>
    <row r="31" spans="1:27" s="14" customFormat="1" ht="19.149999999999999" customHeight="1" x14ac:dyDescent="0.3">
      <c r="A31" s="5">
        <v>27</v>
      </c>
      <c r="B31" s="6" t="str">
        <f t="shared" si="3"/>
        <v>5</v>
      </c>
      <c r="C31" s="6" t="str">
        <f t="shared" si="4"/>
        <v>28</v>
      </c>
      <c r="D31" s="7" t="s">
        <v>32</v>
      </c>
      <c r="E31" s="7" t="s">
        <v>177</v>
      </c>
      <c r="F31" s="7" t="s">
        <v>180</v>
      </c>
      <c r="G31" s="5" t="s">
        <v>197</v>
      </c>
      <c r="H31" s="5" t="s">
        <v>191</v>
      </c>
      <c r="I31" s="8">
        <f t="shared" si="0"/>
        <v>9733</v>
      </c>
      <c r="J31" s="9">
        <v>9731</v>
      </c>
      <c r="K31" s="8">
        <f t="shared" si="6"/>
        <v>2</v>
      </c>
      <c r="L31" s="10">
        <f t="shared" si="2"/>
        <v>2.0548648926333094E-4</v>
      </c>
      <c r="M31" s="11"/>
      <c r="N31" s="11"/>
      <c r="O31" s="11"/>
      <c r="P31" s="11"/>
      <c r="Q31" s="11">
        <v>2</v>
      </c>
      <c r="R31" s="11"/>
      <c r="S31" s="11"/>
      <c r="T31" s="11"/>
      <c r="U31" s="11"/>
      <c r="V31" s="12">
        <v>20200522</v>
      </c>
      <c r="W31" s="12">
        <v>6</v>
      </c>
      <c r="X31" s="6" t="s">
        <v>168</v>
      </c>
      <c r="Y31" s="12" t="str">
        <f t="shared" si="5"/>
        <v>이형준</v>
      </c>
      <c r="Z31" s="5" t="s">
        <v>57</v>
      </c>
      <c r="AA31" s="18"/>
    </row>
    <row r="32" spans="1:27" s="14" customFormat="1" ht="19.149999999999999" customHeight="1" x14ac:dyDescent="0.3">
      <c r="A32" s="5">
        <v>28</v>
      </c>
      <c r="B32" s="6" t="str">
        <f t="shared" si="3"/>
        <v>5</v>
      </c>
      <c r="C32" s="6" t="str">
        <f t="shared" si="4"/>
        <v>28</v>
      </c>
      <c r="D32" s="7" t="s">
        <v>32</v>
      </c>
      <c r="E32" s="7" t="s">
        <v>177</v>
      </c>
      <c r="F32" s="7" t="s">
        <v>180</v>
      </c>
      <c r="G32" s="5" t="s">
        <v>197</v>
      </c>
      <c r="H32" s="5" t="s">
        <v>191</v>
      </c>
      <c r="I32" s="8">
        <f t="shared" si="0"/>
        <v>32796</v>
      </c>
      <c r="J32" s="9">
        <v>32780</v>
      </c>
      <c r="K32" s="8">
        <f t="shared" si="6"/>
        <v>16</v>
      </c>
      <c r="L32" s="10">
        <f t="shared" si="2"/>
        <v>4.8786437370411026E-4</v>
      </c>
      <c r="M32" s="11"/>
      <c r="N32" s="11"/>
      <c r="O32" s="11"/>
      <c r="P32" s="11"/>
      <c r="Q32" s="11">
        <v>16</v>
      </c>
      <c r="R32" s="11"/>
      <c r="S32" s="11"/>
      <c r="T32" s="11"/>
      <c r="U32" s="11"/>
      <c r="V32" s="12">
        <v>20200522</v>
      </c>
      <c r="W32" s="12">
        <v>6</v>
      </c>
      <c r="X32" s="6" t="s">
        <v>170</v>
      </c>
      <c r="Y32" s="12" t="str">
        <f t="shared" si="5"/>
        <v>하선동</v>
      </c>
      <c r="Z32" s="5" t="s">
        <v>57</v>
      </c>
      <c r="AA32" s="13"/>
    </row>
    <row r="33" spans="1:27" s="14" customFormat="1" ht="19.149999999999999" customHeight="1" x14ac:dyDescent="0.3">
      <c r="A33" s="5">
        <v>29</v>
      </c>
      <c r="B33" s="6" t="str">
        <f t="shared" si="3"/>
        <v>5</v>
      </c>
      <c r="C33" s="6" t="str">
        <f t="shared" si="4"/>
        <v>28</v>
      </c>
      <c r="D33" s="7" t="s">
        <v>32</v>
      </c>
      <c r="E33" s="7" t="s">
        <v>177</v>
      </c>
      <c r="F33" s="7" t="s">
        <v>180</v>
      </c>
      <c r="G33" s="5" t="s">
        <v>197</v>
      </c>
      <c r="H33" s="5" t="s">
        <v>191</v>
      </c>
      <c r="I33" s="8">
        <f t="shared" si="0"/>
        <v>5000</v>
      </c>
      <c r="J33" s="9">
        <v>5000</v>
      </c>
      <c r="K33" s="8">
        <f t="shared" si="6"/>
        <v>0</v>
      </c>
      <c r="L33" s="10">
        <f t="shared" si="2"/>
        <v>0</v>
      </c>
      <c r="M33" s="11"/>
      <c r="N33" s="11"/>
      <c r="O33" s="11"/>
      <c r="P33" s="11"/>
      <c r="Q33" s="11"/>
      <c r="R33" s="11"/>
      <c r="S33" s="11"/>
      <c r="T33" s="11"/>
      <c r="U33" s="11"/>
      <c r="V33" s="12">
        <v>20200527</v>
      </c>
      <c r="W33" s="12">
        <v>6</v>
      </c>
      <c r="X33" s="6" t="s">
        <v>168</v>
      </c>
      <c r="Y33" s="12" t="str">
        <f t="shared" si="5"/>
        <v>이형준</v>
      </c>
      <c r="Z33" s="5" t="s">
        <v>57</v>
      </c>
      <c r="AA33" s="13"/>
    </row>
    <row r="34" spans="1:27" s="14" customFormat="1" ht="19.149999999999999" customHeight="1" x14ac:dyDescent="0.3">
      <c r="A34" s="15">
        <v>30</v>
      </c>
      <c r="B34" s="6" t="str">
        <f t="shared" si="3"/>
        <v>5</v>
      </c>
      <c r="C34" s="6" t="str">
        <f t="shared" si="4"/>
        <v>28</v>
      </c>
      <c r="D34" s="7" t="s">
        <v>32</v>
      </c>
      <c r="E34" s="7" t="s">
        <v>177</v>
      </c>
      <c r="F34" s="7" t="s">
        <v>180</v>
      </c>
      <c r="G34" s="5" t="s">
        <v>197</v>
      </c>
      <c r="H34" s="5" t="s">
        <v>191</v>
      </c>
      <c r="I34" s="8">
        <f t="shared" si="0"/>
        <v>28540</v>
      </c>
      <c r="J34" s="9">
        <v>28530</v>
      </c>
      <c r="K34" s="8">
        <f t="shared" si="6"/>
        <v>10</v>
      </c>
      <c r="L34" s="10">
        <f t="shared" si="2"/>
        <v>3.5038542396636298E-4</v>
      </c>
      <c r="M34" s="11"/>
      <c r="N34" s="11"/>
      <c r="O34" s="11"/>
      <c r="P34" s="11"/>
      <c r="Q34" s="11">
        <v>10</v>
      </c>
      <c r="R34" s="11"/>
      <c r="S34" s="11"/>
      <c r="T34" s="11"/>
      <c r="U34" s="11"/>
      <c r="V34" s="12">
        <v>20200528</v>
      </c>
      <c r="W34" s="12">
        <v>6</v>
      </c>
      <c r="X34" s="6" t="s">
        <v>170</v>
      </c>
      <c r="Y34" s="12" t="str">
        <f t="shared" si="5"/>
        <v>하선동</v>
      </c>
      <c r="Z34" s="5" t="s">
        <v>57</v>
      </c>
      <c r="AA34" s="13"/>
    </row>
    <row r="35" spans="1:27" s="14" customFormat="1" ht="19.149999999999999" customHeight="1" x14ac:dyDescent="0.3">
      <c r="A35" s="5">
        <v>31</v>
      </c>
      <c r="B35" s="6" t="str">
        <f t="shared" si="3"/>
        <v>5</v>
      </c>
      <c r="C35" s="6" t="str">
        <f t="shared" si="4"/>
        <v>28</v>
      </c>
      <c r="D35" s="7" t="s">
        <v>32</v>
      </c>
      <c r="E35" s="7" t="s">
        <v>162</v>
      </c>
      <c r="F35" s="7" t="s">
        <v>175</v>
      </c>
      <c r="G35" s="5">
        <v>7301</v>
      </c>
      <c r="H35" s="5" t="s">
        <v>191</v>
      </c>
      <c r="I35" s="8">
        <f t="shared" si="0"/>
        <v>699</v>
      </c>
      <c r="J35" s="9">
        <v>699</v>
      </c>
      <c r="K35" s="8">
        <f t="shared" si="6"/>
        <v>0</v>
      </c>
      <c r="L35" s="10">
        <f t="shared" si="2"/>
        <v>0</v>
      </c>
      <c r="M35" s="11"/>
      <c r="N35" s="11"/>
      <c r="O35" s="11"/>
      <c r="P35" s="11"/>
      <c r="Q35" s="11"/>
      <c r="R35" s="11"/>
      <c r="S35" s="11"/>
      <c r="T35" s="11"/>
      <c r="U35" s="11"/>
      <c r="V35" s="12">
        <v>20200528</v>
      </c>
      <c r="W35" s="12">
        <v>13</v>
      </c>
      <c r="X35" s="6" t="s">
        <v>170</v>
      </c>
      <c r="Y35" s="12" t="str">
        <f t="shared" si="5"/>
        <v>하선동</v>
      </c>
      <c r="Z35" s="5" t="s">
        <v>57</v>
      </c>
      <c r="AA35" s="13"/>
    </row>
    <row r="36" spans="1:27" s="14" customFormat="1" ht="19.149999999999999" customHeight="1" x14ac:dyDescent="0.3">
      <c r="A36" s="5">
        <v>32</v>
      </c>
      <c r="B36" s="6" t="str">
        <f t="shared" si="3"/>
        <v>5</v>
      </c>
      <c r="C36" s="6" t="str">
        <f t="shared" si="4"/>
        <v>28</v>
      </c>
      <c r="D36" s="7" t="s">
        <v>36</v>
      </c>
      <c r="E36" s="7" t="s">
        <v>162</v>
      </c>
      <c r="F36" s="5" t="s">
        <v>199</v>
      </c>
      <c r="G36" s="5" t="s">
        <v>190</v>
      </c>
      <c r="H36" s="5" t="s">
        <v>191</v>
      </c>
      <c r="I36" s="8">
        <f t="shared" si="0"/>
        <v>500</v>
      </c>
      <c r="J36" s="9">
        <v>413</v>
      </c>
      <c r="K36" s="8">
        <f t="shared" si="6"/>
        <v>87</v>
      </c>
      <c r="L36" s="10">
        <f t="shared" si="2"/>
        <v>0.17399999999999999</v>
      </c>
      <c r="M36" s="11"/>
      <c r="N36" s="11"/>
      <c r="O36" s="11"/>
      <c r="P36" s="11">
        <v>19</v>
      </c>
      <c r="Q36" s="11"/>
      <c r="R36" s="11"/>
      <c r="S36" s="11"/>
      <c r="T36" s="11"/>
      <c r="U36" s="11">
        <v>68</v>
      </c>
      <c r="V36" s="12">
        <v>20200501</v>
      </c>
      <c r="W36" s="12">
        <v>13</v>
      </c>
      <c r="X36" s="6" t="s">
        <v>170</v>
      </c>
      <c r="Y36" s="12" t="str">
        <f t="shared" si="5"/>
        <v>하선동</v>
      </c>
      <c r="Z36" s="5" t="s">
        <v>57</v>
      </c>
      <c r="AA36" s="13"/>
    </row>
    <row r="37" spans="1:27" s="14" customFormat="1" ht="19.149999999999999" customHeight="1" x14ac:dyDescent="0.3">
      <c r="A37" s="5">
        <v>33</v>
      </c>
      <c r="B37" s="6" t="str">
        <f t="shared" si="3"/>
        <v>5</v>
      </c>
      <c r="C37" s="6" t="str">
        <f t="shared" si="4"/>
        <v>28</v>
      </c>
      <c r="D37" s="7" t="s">
        <v>32</v>
      </c>
      <c r="E37" s="7" t="s">
        <v>177</v>
      </c>
      <c r="F37" s="5" t="s">
        <v>184</v>
      </c>
      <c r="G37" s="5" t="s">
        <v>200</v>
      </c>
      <c r="H37" s="5" t="s">
        <v>191</v>
      </c>
      <c r="I37" s="8">
        <f t="shared" si="0"/>
        <v>8030</v>
      </c>
      <c r="J37" s="9">
        <v>5610</v>
      </c>
      <c r="K37" s="8">
        <f t="shared" si="6"/>
        <v>2420</v>
      </c>
      <c r="L37" s="10">
        <f t="shared" si="2"/>
        <v>0.30136986301369861</v>
      </c>
      <c r="M37" s="11">
        <v>2420</v>
      </c>
      <c r="N37" s="11"/>
      <c r="O37" s="11"/>
      <c r="P37" s="11"/>
      <c r="Q37" s="11"/>
      <c r="R37" s="11"/>
      <c r="S37" s="11"/>
      <c r="T37" s="11"/>
      <c r="U37" s="11"/>
      <c r="V37" s="12">
        <v>20200303</v>
      </c>
      <c r="W37" s="12">
        <v>6</v>
      </c>
      <c r="X37" s="6" t="s">
        <v>170</v>
      </c>
      <c r="Y37" s="12" t="str">
        <f t="shared" si="5"/>
        <v>하선동</v>
      </c>
      <c r="Z37" s="5" t="s">
        <v>58</v>
      </c>
      <c r="AA37" s="13"/>
    </row>
    <row r="38" spans="1:27" s="14" customFormat="1" ht="19.149999999999999" customHeight="1" x14ac:dyDescent="0.3">
      <c r="A38" s="15">
        <v>34</v>
      </c>
      <c r="B38" s="6" t="str">
        <f t="shared" si="3"/>
        <v>5</v>
      </c>
      <c r="C38" s="6" t="str">
        <f t="shared" si="4"/>
        <v>28</v>
      </c>
      <c r="D38" s="7" t="s">
        <v>34</v>
      </c>
      <c r="E38" s="7" t="s">
        <v>162</v>
      </c>
      <c r="F38" s="7" t="s">
        <v>166</v>
      </c>
      <c r="G38" s="5" t="s">
        <v>196</v>
      </c>
      <c r="H38" s="5" t="s">
        <v>191</v>
      </c>
      <c r="I38" s="8">
        <f t="shared" si="0"/>
        <v>1754</v>
      </c>
      <c r="J38" s="9">
        <v>1750</v>
      </c>
      <c r="K38" s="8">
        <f t="shared" si="6"/>
        <v>4</v>
      </c>
      <c r="L38" s="10">
        <f t="shared" si="2"/>
        <v>2.2805017103762829E-3</v>
      </c>
      <c r="M38" s="11"/>
      <c r="N38" s="11"/>
      <c r="O38" s="11"/>
      <c r="P38" s="11"/>
      <c r="Q38" s="11">
        <v>4</v>
      </c>
      <c r="R38" s="11"/>
      <c r="S38" s="11"/>
      <c r="T38" s="11"/>
      <c r="U38" s="11"/>
      <c r="V38" s="12">
        <v>20200528</v>
      </c>
      <c r="W38" s="12">
        <v>15</v>
      </c>
      <c r="X38" s="6" t="s">
        <v>170</v>
      </c>
      <c r="Y38" s="12" t="str">
        <f t="shared" si="5"/>
        <v>하선동</v>
      </c>
      <c r="Z38" s="5" t="s">
        <v>59</v>
      </c>
      <c r="AA38" s="13"/>
    </row>
    <row r="39" spans="1:27" s="14" customFormat="1" ht="19.149999999999999" customHeight="1" x14ac:dyDescent="0.3">
      <c r="A39" s="5">
        <v>35</v>
      </c>
      <c r="B39" s="6" t="str">
        <f t="shared" si="3"/>
        <v>5</v>
      </c>
      <c r="C39" s="6" t="str">
        <f t="shared" si="4"/>
        <v>28</v>
      </c>
      <c r="D39" s="7" t="s">
        <v>203</v>
      </c>
      <c r="E39" s="5" t="s">
        <v>188</v>
      </c>
      <c r="F39" s="5" t="s">
        <v>189</v>
      </c>
      <c r="G39" s="5" t="s">
        <v>187</v>
      </c>
      <c r="H39" s="5" t="s">
        <v>186</v>
      </c>
      <c r="I39" s="8">
        <f t="shared" si="0"/>
        <v>2983</v>
      </c>
      <c r="J39" s="9">
        <v>2980</v>
      </c>
      <c r="K39" s="8">
        <f t="shared" si="6"/>
        <v>3</v>
      </c>
      <c r="L39" s="10">
        <f t="shared" si="2"/>
        <v>1.0056989607777405E-3</v>
      </c>
      <c r="M39" s="11"/>
      <c r="N39" s="11"/>
      <c r="O39" s="11"/>
      <c r="P39" s="11"/>
      <c r="Q39" s="11">
        <v>3</v>
      </c>
      <c r="R39" s="11"/>
      <c r="S39" s="11"/>
      <c r="T39" s="11"/>
      <c r="U39" s="11"/>
      <c r="V39" s="12">
        <v>20191016</v>
      </c>
      <c r="W39" s="12">
        <v>10</v>
      </c>
      <c r="X39" s="6" t="s">
        <v>170</v>
      </c>
      <c r="Y39" s="12" t="str">
        <f t="shared" si="5"/>
        <v>하선동</v>
      </c>
      <c r="Z39" s="5" t="s">
        <v>59</v>
      </c>
      <c r="AA39" s="13"/>
    </row>
    <row r="40" spans="1:27" s="14" customFormat="1" ht="19.149999999999999" customHeight="1" x14ac:dyDescent="0.3">
      <c r="A40" s="5">
        <v>36</v>
      </c>
      <c r="B40" s="6" t="str">
        <f t="shared" si="3"/>
        <v>5</v>
      </c>
      <c r="C40" s="6" t="str">
        <f t="shared" si="4"/>
        <v>28</v>
      </c>
      <c r="D40" s="7" t="s">
        <v>32</v>
      </c>
      <c r="E40" s="5" t="s">
        <v>163</v>
      </c>
      <c r="F40" s="5" t="s">
        <v>167</v>
      </c>
      <c r="G40" s="5">
        <v>7301</v>
      </c>
      <c r="H40" s="5" t="s">
        <v>191</v>
      </c>
      <c r="I40" s="8">
        <f t="shared" si="0"/>
        <v>4000</v>
      </c>
      <c r="J40" s="9">
        <v>4000</v>
      </c>
      <c r="K40" s="8">
        <f t="shared" si="6"/>
        <v>0</v>
      </c>
      <c r="L40" s="10">
        <f t="shared" si="2"/>
        <v>0</v>
      </c>
      <c r="M40" s="11"/>
      <c r="N40" s="11"/>
      <c r="O40" s="11"/>
      <c r="P40" s="11"/>
      <c r="Q40" s="11"/>
      <c r="R40" s="11"/>
      <c r="S40" s="11"/>
      <c r="T40" s="11"/>
      <c r="U40" s="11"/>
      <c r="V40" s="12">
        <v>20200528</v>
      </c>
      <c r="W40" s="12">
        <v>14</v>
      </c>
      <c r="X40" s="6" t="s">
        <v>170</v>
      </c>
      <c r="Y40" s="12" t="str">
        <f t="shared" si="5"/>
        <v>하선동</v>
      </c>
      <c r="Z40" s="5" t="s">
        <v>59</v>
      </c>
      <c r="AA40" s="13"/>
    </row>
    <row r="41" spans="1:27" s="14" customFormat="1" ht="19.149999999999999" customHeight="1" x14ac:dyDescent="0.3">
      <c r="A41" s="5">
        <v>37</v>
      </c>
      <c r="B41" s="6" t="str">
        <f t="shared" si="3"/>
        <v>5</v>
      </c>
      <c r="C41" s="6" t="str">
        <f t="shared" si="4"/>
        <v>28</v>
      </c>
      <c r="D41" s="7" t="s">
        <v>239</v>
      </c>
      <c r="E41" s="7"/>
      <c r="F41" s="7" t="s">
        <v>185</v>
      </c>
      <c r="G41" s="5" t="s">
        <v>187</v>
      </c>
      <c r="H41" s="5" t="s">
        <v>186</v>
      </c>
      <c r="I41" s="8">
        <f t="shared" si="0"/>
        <v>5000</v>
      </c>
      <c r="J41" s="9">
        <v>5000</v>
      </c>
      <c r="K41" s="8">
        <f t="shared" si="6"/>
        <v>0</v>
      </c>
      <c r="L41" s="10">
        <f t="shared" si="2"/>
        <v>0</v>
      </c>
      <c r="M41" s="11"/>
      <c r="N41" s="11"/>
      <c r="O41" s="11"/>
      <c r="P41" s="11"/>
      <c r="Q41" s="11"/>
      <c r="R41" s="11"/>
      <c r="S41" s="11"/>
      <c r="T41" s="11"/>
      <c r="U41" s="11"/>
      <c r="V41" s="12">
        <v>20191231</v>
      </c>
      <c r="W41" s="12">
        <v>10</v>
      </c>
      <c r="X41" s="6" t="s">
        <v>170</v>
      </c>
      <c r="Y41" s="12" t="str">
        <f t="shared" si="5"/>
        <v>하선동</v>
      </c>
      <c r="Z41" s="5" t="s">
        <v>59</v>
      </c>
      <c r="AA41" s="13"/>
    </row>
    <row r="42" spans="1:27" s="14" customFormat="1" ht="19.149999999999999" customHeight="1" x14ac:dyDescent="0.3">
      <c r="A42" s="15">
        <v>38</v>
      </c>
      <c r="B42" s="6" t="str">
        <f t="shared" si="3"/>
        <v>5</v>
      </c>
      <c r="C42" s="6" t="str">
        <f t="shared" si="4"/>
        <v>28</v>
      </c>
      <c r="D42" s="7"/>
      <c r="E42" s="7"/>
      <c r="F42" s="7"/>
      <c r="G42" s="5"/>
      <c r="H42" s="5"/>
      <c r="I42" s="8">
        <f t="shared" si="0"/>
        <v>0</v>
      </c>
      <c r="J42" s="9"/>
      <c r="K42" s="8">
        <f t="shared" si="6"/>
        <v>0</v>
      </c>
      <c r="L42" s="10" t="e">
        <f t="shared" si="2"/>
        <v>#DIV/0!</v>
      </c>
      <c r="M42" s="11"/>
      <c r="N42" s="11"/>
      <c r="O42" s="11"/>
      <c r="P42" s="11"/>
      <c r="Q42" s="11"/>
      <c r="R42" s="11"/>
      <c r="S42" s="11"/>
      <c r="T42" s="11"/>
      <c r="U42" s="11"/>
      <c r="V42" s="12"/>
      <c r="W42" s="12"/>
      <c r="X42" s="6"/>
      <c r="Y42" s="12" t="str">
        <f t="shared" si="5"/>
        <v/>
      </c>
      <c r="Z42" s="5"/>
      <c r="AA42" s="13"/>
    </row>
    <row r="43" spans="1:27" s="14" customFormat="1" ht="19.149999999999999" customHeight="1" x14ac:dyDescent="0.3">
      <c r="A43" s="5">
        <v>39</v>
      </c>
      <c r="B43" s="6" t="str">
        <f t="shared" si="3"/>
        <v>5</v>
      </c>
      <c r="C43" s="6" t="str">
        <f t="shared" si="4"/>
        <v>28</v>
      </c>
      <c r="D43" s="7"/>
      <c r="E43" s="7"/>
      <c r="F43" s="7"/>
      <c r="G43" s="5"/>
      <c r="H43" s="5"/>
      <c r="I43" s="8">
        <f t="shared" si="0"/>
        <v>0</v>
      </c>
      <c r="J43" s="9"/>
      <c r="K43" s="8">
        <f t="shared" si="6"/>
        <v>0</v>
      </c>
      <c r="L43" s="10" t="e">
        <f t="shared" si="2"/>
        <v>#DIV/0!</v>
      </c>
      <c r="M43" s="11"/>
      <c r="N43" s="11"/>
      <c r="O43" s="11"/>
      <c r="P43" s="11"/>
      <c r="Q43" s="11"/>
      <c r="R43" s="11"/>
      <c r="S43" s="11"/>
      <c r="T43" s="11"/>
      <c r="U43" s="11"/>
      <c r="V43" s="12"/>
      <c r="W43" s="12"/>
      <c r="X43" s="6"/>
      <c r="Y43" s="12" t="str">
        <f t="shared" si="5"/>
        <v/>
      </c>
      <c r="Z43" s="5"/>
      <c r="AA43" s="13"/>
    </row>
    <row r="44" spans="1:27" s="14" customFormat="1" ht="19.149999999999999" hidden="1" customHeight="1" x14ac:dyDescent="0.3">
      <c r="A44" s="5">
        <v>40</v>
      </c>
      <c r="B44" s="6" t="str">
        <f t="shared" si="3"/>
        <v>5</v>
      </c>
      <c r="C44" s="6" t="str">
        <f t="shared" si="4"/>
        <v>28</v>
      </c>
      <c r="D44" s="7"/>
      <c r="E44" s="5"/>
      <c r="F44" s="7"/>
      <c r="G44" s="5"/>
      <c r="H44" s="5"/>
      <c r="I44" s="8">
        <f t="shared" si="0"/>
        <v>0</v>
      </c>
      <c r="J44" s="9"/>
      <c r="K44" s="8">
        <f t="shared" si="6"/>
        <v>0</v>
      </c>
      <c r="L44" s="10" t="e">
        <f t="shared" si="2"/>
        <v>#DIV/0!</v>
      </c>
      <c r="M44" s="11"/>
      <c r="N44" s="11"/>
      <c r="O44" s="11"/>
      <c r="P44" s="11"/>
      <c r="Q44" s="11"/>
      <c r="R44" s="11"/>
      <c r="S44" s="11"/>
      <c r="T44" s="11"/>
      <c r="U44" s="11"/>
      <c r="V44" s="12"/>
      <c r="W44" s="12"/>
      <c r="X44" s="6"/>
      <c r="Y44" s="12" t="str">
        <f>IF($X44="A","하선동",IF($X44="B","이형준",""))</f>
        <v/>
      </c>
      <c r="Z44" s="5"/>
      <c r="AA44" s="13"/>
    </row>
    <row r="45" spans="1:27" s="14" customFormat="1" ht="19.149999999999999" hidden="1" customHeight="1" x14ac:dyDescent="0.3">
      <c r="A45" s="5">
        <v>41</v>
      </c>
      <c r="B45" s="6" t="str">
        <f t="shared" si="3"/>
        <v>5</v>
      </c>
      <c r="C45" s="6" t="str">
        <f t="shared" si="4"/>
        <v>28</v>
      </c>
      <c r="D45" s="7"/>
      <c r="E45" s="7"/>
      <c r="F45" s="7"/>
      <c r="G45" s="5"/>
      <c r="H45" s="5"/>
      <c r="I45" s="8">
        <f t="shared" si="0"/>
        <v>0</v>
      </c>
      <c r="J45" s="9"/>
      <c r="K45" s="8">
        <f t="shared" si="6"/>
        <v>0</v>
      </c>
      <c r="L45" s="10" t="e">
        <f t="shared" si="2"/>
        <v>#DIV/0!</v>
      </c>
      <c r="M45" s="11"/>
      <c r="N45" s="11"/>
      <c r="O45" s="11"/>
      <c r="P45" s="11"/>
      <c r="Q45" s="11"/>
      <c r="R45" s="11"/>
      <c r="S45" s="11"/>
      <c r="T45" s="20"/>
      <c r="U45" s="11"/>
      <c r="V45" s="12"/>
      <c r="W45" s="12"/>
      <c r="X45" s="6"/>
      <c r="Y45" s="12" t="str">
        <f t="shared" si="5"/>
        <v/>
      </c>
      <c r="Z45" s="5"/>
      <c r="AA45" s="13"/>
    </row>
    <row r="46" spans="1:27" s="14" customFormat="1" ht="19.149999999999999" hidden="1" customHeight="1" x14ac:dyDescent="0.3">
      <c r="A46" s="15">
        <v>42</v>
      </c>
      <c r="B46" s="6" t="str">
        <f t="shared" si="3"/>
        <v>5</v>
      </c>
      <c r="C46" s="6" t="str">
        <f t="shared" si="4"/>
        <v>28</v>
      </c>
      <c r="D46" s="7"/>
      <c r="E46" s="5"/>
      <c r="F46" s="7"/>
      <c r="G46" s="5"/>
      <c r="H46" s="5"/>
      <c r="I46" s="8">
        <f t="shared" si="0"/>
        <v>0</v>
      </c>
      <c r="J46" s="9"/>
      <c r="K46" s="8">
        <f t="shared" si="6"/>
        <v>0</v>
      </c>
      <c r="L46" s="10" t="e">
        <f t="shared" si="2"/>
        <v>#DIV/0!</v>
      </c>
      <c r="M46" s="11"/>
      <c r="N46" s="11"/>
      <c r="O46" s="11"/>
      <c r="P46" s="11"/>
      <c r="Q46" s="11"/>
      <c r="R46" s="11"/>
      <c r="S46" s="11"/>
      <c r="T46" s="20"/>
      <c r="U46" s="11"/>
      <c r="V46" s="12"/>
      <c r="W46" s="12"/>
      <c r="X46" s="6"/>
      <c r="Y46" s="12" t="str">
        <f t="shared" si="5"/>
        <v/>
      </c>
      <c r="Z46" s="5"/>
      <c r="AA46" s="13"/>
    </row>
    <row r="47" spans="1:27" s="14" customFormat="1" ht="19.149999999999999" hidden="1" customHeight="1" x14ac:dyDescent="0.3">
      <c r="A47" s="5">
        <v>43</v>
      </c>
      <c r="B47" s="6" t="str">
        <f t="shared" si="3"/>
        <v>5</v>
      </c>
      <c r="C47" s="6" t="str">
        <f t="shared" si="4"/>
        <v>28</v>
      </c>
      <c r="D47" s="7"/>
      <c r="E47" s="5"/>
      <c r="F47" s="5"/>
      <c r="G47" s="5"/>
      <c r="H47" s="5"/>
      <c r="I47" s="8">
        <f t="shared" si="0"/>
        <v>0</v>
      </c>
      <c r="J47" s="9"/>
      <c r="K47" s="8">
        <f t="shared" si="6"/>
        <v>0</v>
      </c>
      <c r="L47" s="10" t="e">
        <f t="shared" si="2"/>
        <v>#DIV/0!</v>
      </c>
      <c r="M47" s="11"/>
      <c r="N47" s="11"/>
      <c r="O47" s="11"/>
      <c r="P47" s="11"/>
      <c r="Q47" s="11"/>
      <c r="R47" s="11"/>
      <c r="S47" s="11"/>
      <c r="T47" s="20"/>
      <c r="U47" s="11"/>
      <c r="V47" s="12"/>
      <c r="W47" s="12"/>
      <c r="X47" s="6"/>
      <c r="Y47" s="12" t="str">
        <f t="shared" si="5"/>
        <v/>
      </c>
      <c r="Z47" s="5"/>
      <c r="AA47" s="13"/>
    </row>
    <row r="48" spans="1:27" s="14" customFormat="1" ht="19.149999999999999" hidden="1" customHeight="1" x14ac:dyDescent="0.3">
      <c r="A48" s="5">
        <v>44</v>
      </c>
      <c r="B48" s="6" t="str">
        <f t="shared" si="3"/>
        <v>5</v>
      </c>
      <c r="C48" s="6" t="str">
        <f t="shared" si="4"/>
        <v>28</v>
      </c>
      <c r="D48" s="7"/>
      <c r="E48" s="5"/>
      <c r="F48" s="5"/>
      <c r="G48" s="5"/>
      <c r="H48" s="5"/>
      <c r="I48" s="8">
        <f t="shared" si="0"/>
        <v>0</v>
      </c>
      <c r="J48" s="9"/>
      <c r="K48" s="8">
        <f t="shared" si="6"/>
        <v>0</v>
      </c>
      <c r="L48" s="10" t="e">
        <f t="shared" si="2"/>
        <v>#DIV/0!</v>
      </c>
      <c r="M48" s="11"/>
      <c r="N48" s="11"/>
      <c r="O48" s="11"/>
      <c r="P48" s="11"/>
      <c r="Q48" s="11"/>
      <c r="R48" s="11"/>
      <c r="S48" s="11"/>
      <c r="T48" s="11"/>
      <c r="U48" s="11"/>
      <c r="V48" s="12"/>
      <c r="W48" s="12"/>
      <c r="X48" s="6"/>
      <c r="Y48" s="12" t="str">
        <f t="shared" si="5"/>
        <v/>
      </c>
      <c r="Z48" s="5"/>
      <c r="AA48" s="13"/>
    </row>
    <row r="49" spans="1:27" s="14" customFormat="1" ht="19.149999999999999" hidden="1" customHeight="1" x14ac:dyDescent="0.3">
      <c r="A49" s="5">
        <v>45</v>
      </c>
      <c r="B49" s="6" t="str">
        <f t="shared" si="3"/>
        <v>5</v>
      </c>
      <c r="C49" s="6" t="str">
        <f t="shared" si="4"/>
        <v>28</v>
      </c>
      <c r="D49" s="7"/>
      <c r="E49" s="5"/>
      <c r="F49" s="7"/>
      <c r="G49" s="5"/>
      <c r="H49" s="5"/>
      <c r="I49" s="8">
        <f t="shared" si="0"/>
        <v>0</v>
      </c>
      <c r="J49" s="9"/>
      <c r="K49" s="8">
        <f t="shared" si="6"/>
        <v>0</v>
      </c>
      <c r="L49" s="10" t="e">
        <f t="shared" si="2"/>
        <v>#DIV/0!</v>
      </c>
      <c r="M49" s="11"/>
      <c r="N49" s="11"/>
      <c r="O49" s="11"/>
      <c r="P49" s="11"/>
      <c r="Q49" s="11"/>
      <c r="R49" s="11"/>
      <c r="S49" s="11"/>
      <c r="T49" s="11"/>
      <c r="U49" s="11"/>
      <c r="V49" s="12"/>
      <c r="W49" s="12"/>
      <c r="X49" s="6"/>
      <c r="Y49" s="12" t="str">
        <f>IF($X49="A","하선동",IF($X49="B","이형준",""))</f>
        <v/>
      </c>
      <c r="Z49" s="5"/>
      <c r="AA49" s="13"/>
    </row>
    <row r="50" spans="1:27" s="14" customFormat="1" ht="19.149999999999999" hidden="1" customHeight="1" x14ac:dyDescent="0.3">
      <c r="A50" s="5">
        <v>46</v>
      </c>
      <c r="B50" s="6" t="str">
        <f t="shared" si="3"/>
        <v>5</v>
      </c>
      <c r="C50" s="6" t="str">
        <f t="shared" si="4"/>
        <v>28</v>
      </c>
      <c r="D50" s="7"/>
      <c r="E50" s="5"/>
      <c r="F50" s="5"/>
      <c r="G50" s="5"/>
      <c r="H50" s="5"/>
      <c r="I50" s="8">
        <f t="shared" si="0"/>
        <v>0</v>
      </c>
      <c r="J50" s="9"/>
      <c r="K50" s="8">
        <f t="shared" si="6"/>
        <v>0</v>
      </c>
      <c r="L50" s="10" t="e">
        <f t="shared" si="2"/>
        <v>#DIV/0!</v>
      </c>
      <c r="M50" s="11"/>
      <c r="N50" s="11"/>
      <c r="O50" s="11"/>
      <c r="P50" s="11"/>
      <c r="Q50" s="11"/>
      <c r="R50" s="11"/>
      <c r="S50" s="11"/>
      <c r="T50" s="11"/>
      <c r="U50" s="11"/>
      <c r="V50" s="12"/>
      <c r="W50" s="12"/>
      <c r="X50" s="6"/>
      <c r="Y50" s="12" t="str">
        <f t="shared" si="5"/>
        <v/>
      </c>
      <c r="Z50" s="5"/>
      <c r="AA50" s="13"/>
    </row>
    <row r="51" spans="1:27" s="14" customFormat="1" ht="19.149999999999999" hidden="1" customHeight="1" x14ac:dyDescent="0.3">
      <c r="A51" s="5">
        <v>47</v>
      </c>
      <c r="B51" s="6" t="str">
        <f t="shared" si="3"/>
        <v>5</v>
      </c>
      <c r="C51" s="6" t="str">
        <f t="shared" si="4"/>
        <v>28</v>
      </c>
      <c r="D51" s="7"/>
      <c r="E51" s="5"/>
      <c r="F51" s="5"/>
      <c r="G51" s="5"/>
      <c r="H51" s="5"/>
      <c r="I51" s="8">
        <f t="shared" si="0"/>
        <v>0</v>
      </c>
      <c r="J51" s="9"/>
      <c r="K51" s="8">
        <f t="shared" si="6"/>
        <v>0</v>
      </c>
      <c r="L51" s="10" t="e">
        <f t="shared" si="2"/>
        <v>#DIV/0!</v>
      </c>
      <c r="M51" s="11"/>
      <c r="N51" s="11"/>
      <c r="O51" s="11"/>
      <c r="P51" s="11"/>
      <c r="Q51" s="11"/>
      <c r="R51" s="11"/>
      <c r="S51" s="11"/>
      <c r="T51" s="11"/>
      <c r="U51" s="11"/>
      <c r="V51" s="12"/>
      <c r="W51" s="12"/>
      <c r="X51" s="6"/>
      <c r="Y51" s="12" t="str">
        <f t="shared" si="5"/>
        <v/>
      </c>
      <c r="Z51" s="5"/>
      <c r="AA51" s="13"/>
    </row>
    <row r="52" spans="1:27" s="14" customFormat="1" ht="19.149999999999999" hidden="1" customHeight="1" x14ac:dyDescent="0.3">
      <c r="A52" s="5">
        <v>48</v>
      </c>
      <c r="B52" s="6" t="str">
        <f t="shared" si="3"/>
        <v>5</v>
      </c>
      <c r="C52" s="6" t="str">
        <f t="shared" si="4"/>
        <v>28</v>
      </c>
      <c r="D52" s="7"/>
      <c r="E52" s="5"/>
      <c r="F52" s="5"/>
      <c r="G52" s="5"/>
      <c r="H52" s="5"/>
      <c r="I52" s="8">
        <f t="shared" si="0"/>
        <v>0</v>
      </c>
      <c r="J52" s="9"/>
      <c r="K52" s="8">
        <f t="shared" si="6"/>
        <v>0</v>
      </c>
      <c r="L52" s="10" t="e">
        <f t="shared" si="2"/>
        <v>#DIV/0!</v>
      </c>
      <c r="M52" s="11"/>
      <c r="N52" s="11"/>
      <c r="O52" s="11"/>
      <c r="P52" s="11"/>
      <c r="Q52" s="11"/>
      <c r="R52" s="11"/>
      <c r="S52" s="11"/>
      <c r="T52" s="11"/>
      <c r="U52" s="11"/>
      <c r="V52" s="12"/>
      <c r="W52" s="12"/>
      <c r="X52" s="6"/>
      <c r="Y52" s="12" t="str">
        <f t="shared" si="5"/>
        <v/>
      </c>
      <c r="Z52" s="5"/>
      <c r="AA52" s="13"/>
    </row>
    <row r="53" spans="1:27" s="14" customFormat="1" ht="19.149999999999999" hidden="1" customHeight="1" x14ac:dyDescent="0.3">
      <c r="A53" s="5">
        <v>49</v>
      </c>
      <c r="B53" s="6" t="str">
        <f t="shared" si="3"/>
        <v>5</v>
      </c>
      <c r="C53" s="6" t="str">
        <f t="shared" si="4"/>
        <v>28</v>
      </c>
      <c r="D53" s="7"/>
      <c r="E53" s="5"/>
      <c r="F53" s="5"/>
      <c r="G53" s="5"/>
      <c r="H53" s="5"/>
      <c r="I53" s="8">
        <f t="shared" si="0"/>
        <v>0</v>
      </c>
      <c r="J53" s="9"/>
      <c r="K53" s="8">
        <f t="shared" si="6"/>
        <v>0</v>
      </c>
      <c r="L53" s="10" t="e">
        <f t="shared" si="2"/>
        <v>#DIV/0!</v>
      </c>
      <c r="M53" s="11"/>
      <c r="N53" s="11"/>
      <c r="O53" s="11"/>
      <c r="P53" s="11"/>
      <c r="Q53" s="11"/>
      <c r="R53" s="11"/>
      <c r="S53" s="11"/>
      <c r="T53" s="11"/>
      <c r="U53" s="11"/>
      <c r="V53" s="12"/>
      <c r="W53" s="12"/>
      <c r="X53" s="6"/>
      <c r="Y53" s="12" t="str">
        <f t="shared" si="5"/>
        <v/>
      </c>
      <c r="Z53" s="5"/>
      <c r="AA53" s="13"/>
    </row>
    <row r="54" spans="1:27" s="14" customFormat="1" ht="19.149999999999999" hidden="1" customHeight="1" x14ac:dyDescent="0.3">
      <c r="A54" s="5">
        <v>50</v>
      </c>
      <c r="B54" s="6" t="str">
        <f t="shared" si="3"/>
        <v>5</v>
      </c>
      <c r="C54" s="6" t="str">
        <f t="shared" si="4"/>
        <v>28</v>
      </c>
      <c r="D54" s="7"/>
      <c r="E54" s="5"/>
      <c r="F54" s="5"/>
      <c r="G54" s="5"/>
      <c r="H54" s="5"/>
      <c r="I54" s="8">
        <f t="shared" si="0"/>
        <v>0</v>
      </c>
      <c r="J54" s="9"/>
      <c r="K54" s="8">
        <f t="shared" si="6"/>
        <v>0</v>
      </c>
      <c r="L54" s="10" t="e">
        <f t="shared" si="2"/>
        <v>#DIV/0!</v>
      </c>
      <c r="M54" s="11"/>
      <c r="N54" s="11"/>
      <c r="O54" s="11"/>
      <c r="P54" s="11"/>
      <c r="Q54" s="11"/>
      <c r="R54" s="11"/>
      <c r="S54" s="11"/>
      <c r="T54" s="11"/>
      <c r="U54" s="11"/>
      <c r="V54" s="12"/>
      <c r="W54" s="12"/>
      <c r="X54" s="6"/>
      <c r="Y54" s="12" t="str">
        <f t="shared" si="5"/>
        <v/>
      </c>
      <c r="Z54" s="5"/>
      <c r="AA54" s="13"/>
    </row>
    <row r="55" spans="1:27" s="23" customFormat="1" x14ac:dyDescent="0.3">
      <c r="A55" s="44"/>
      <c r="B55" s="45"/>
      <c r="C55" s="45"/>
      <c r="D55" s="45"/>
      <c r="E55" s="45"/>
      <c r="F55" s="45"/>
      <c r="G55" s="45"/>
      <c r="H55" s="45"/>
      <c r="I55" s="46">
        <f>SUM(I7:I54)</f>
        <v>261394</v>
      </c>
      <c r="J55" s="46">
        <f t="shared" ref="J55:K55" si="7">SUM(J7:J54)</f>
        <v>257730</v>
      </c>
      <c r="K55" s="46">
        <f t="shared" si="7"/>
        <v>3664</v>
      </c>
      <c r="L55" s="47"/>
      <c r="M55" s="21"/>
      <c r="N55" s="21"/>
      <c r="O55" s="21"/>
      <c r="P55" s="21"/>
      <c r="Q55" s="21"/>
      <c r="R55" s="21"/>
      <c r="S55" s="21"/>
      <c r="T55" s="21"/>
      <c r="U55" s="22"/>
      <c r="V55" s="36"/>
      <c r="W55" s="37"/>
      <c r="X55" s="37"/>
      <c r="Y55" s="37"/>
      <c r="Z55" s="37"/>
      <c r="AA55" s="37"/>
    </row>
    <row r="56" spans="1:27" s="23" customFormat="1" x14ac:dyDescent="0.3">
      <c r="A56" s="44"/>
      <c r="B56" s="45"/>
      <c r="C56" s="45"/>
      <c r="D56" s="45"/>
      <c r="E56" s="45"/>
      <c r="F56" s="45"/>
      <c r="G56" s="45"/>
      <c r="H56" s="45"/>
      <c r="I56" s="46"/>
      <c r="J56" s="46"/>
      <c r="K56" s="46"/>
      <c r="L56" s="47"/>
      <c r="M56" s="29"/>
      <c r="N56" s="29"/>
      <c r="O56" s="29"/>
      <c r="P56" s="29"/>
      <c r="Q56" s="29"/>
      <c r="R56" s="29"/>
      <c r="S56" s="29"/>
      <c r="T56" s="29"/>
      <c r="U56" s="25"/>
      <c r="V56" s="37"/>
      <c r="W56" s="37"/>
      <c r="X56" s="37"/>
      <c r="Y56" s="37"/>
      <c r="Z56" s="37"/>
      <c r="AA56" s="37"/>
    </row>
  </sheetData>
  <dataConsolidate/>
  <mergeCells count="26">
    <mergeCell ref="A1:D3"/>
    <mergeCell ref="E1:AA3"/>
    <mergeCell ref="A4:AA4"/>
    <mergeCell ref="A5:A6"/>
    <mergeCell ref="B5:B6"/>
    <mergeCell ref="C5:C6"/>
    <mergeCell ref="D5:D6"/>
    <mergeCell ref="E5:E6"/>
    <mergeCell ref="F5:F6"/>
    <mergeCell ref="G5:G6"/>
    <mergeCell ref="V5:X5"/>
    <mergeCell ref="Y5:Y6"/>
    <mergeCell ref="Z5:Z6"/>
    <mergeCell ref="AA5:AA6"/>
    <mergeCell ref="V55:AA56"/>
    <mergeCell ref="H5:H6"/>
    <mergeCell ref="I5:I6"/>
    <mergeCell ref="J5:J6"/>
    <mergeCell ref="K5:K6"/>
    <mergeCell ref="L5:L6"/>
    <mergeCell ref="M5:U5"/>
    <mergeCell ref="A55:H56"/>
    <mergeCell ref="I55:I56"/>
    <mergeCell ref="J55:J56"/>
    <mergeCell ref="K55:K56"/>
    <mergeCell ref="L55:L56"/>
  </mergeCells>
  <phoneticPr fontId="4" type="noConversion"/>
  <conditionalFormatting sqref="K27:AA28 A27:I27 E29:AA35 E28:I28 A28:D35 A7:AA26 A36:AA54">
    <cfRule type="expression" dxfId="5" priority="3">
      <formula>$L7&gt;0.15</formula>
    </cfRule>
    <cfRule type="expression" dxfId="4" priority="4">
      <formula>AND($L7&gt;0.08,$L7&lt;0.15)</formula>
    </cfRule>
  </conditionalFormatting>
  <conditionalFormatting sqref="J27:J28">
    <cfRule type="expression" dxfId="3" priority="1">
      <formula>$L27&gt;0.15</formula>
    </cfRule>
    <cfRule type="expression" dxfId="2" priority="2">
      <formula>AND($L27&gt;0.08,$L27&lt;0.15)</formula>
    </cfRule>
  </conditionalFormatting>
  <dataValidations count="3">
    <dataValidation allowBlank="1" showInputMessage="1" showErrorMessage="1" prompt="수식 계산_x000a_수치 입력 금지" sqref="K7:K54" xr:uid="{392BA7A4-5202-4E61-80BA-D9A27A170D91}"/>
    <dataValidation type="whole" allowBlank="1" showInputMessage="1" showErrorMessage="1" errorTitle="입력값이 올바르지 않습니다." error="숫자만 쓰세요!" sqref="J29:J30 M7:U54 J25:J26" xr:uid="{B549357D-7B7F-49CD-BD0B-250ABC30E44D}">
      <formula1>0</formula1>
      <formula2>20000</formula2>
    </dataValidation>
    <dataValidation type="list" allowBlank="1" showInputMessage="1" showErrorMessage="1" sqref="X7:X54" xr:uid="{76D3B710-02BE-4562-961C-E4806C7092B9}">
      <formula1>"A, B"</formula1>
    </dataValidation>
  </dataValidations>
  <pageMargins left="0.7" right="0.7" top="0.75" bottom="0.75" header="0.3" footer="0.3"/>
  <pageSetup paperSize="9" scale="46" orientation="landscape" r:id="rId1"/>
  <rowBreaks count="1" manualBreakCount="1">
    <brk id="37" max="26" man="1"/>
  </rowBreaks>
  <colBreaks count="2" manualBreakCount="2">
    <brk id="7" max="55" man="1"/>
    <brk id="19" max="55" man="1"/>
  </colBreaks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929A7CE-12C6-4A7C-A8F9-925FC3A50BC5}">
          <x14:formula1>
            <xm:f>데이터!$C$4:$C$11</xm:f>
          </x14:formula1>
          <xm:sqref>Z7:Z54</xm:sqref>
        </x14:dataValidation>
        <x14:dataValidation type="list" allowBlank="1" showInputMessage="1" showErrorMessage="1" xr:uid="{9C4A1812-A600-4966-ACE2-228A8BA2C779}">
          <x14:formula1>
            <xm:f>데이터!$B$4:$B$16</xm:f>
          </x14:formula1>
          <xm:sqref>D7:D54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61C0F7-C19A-4C30-BFE9-3FCC0EACD749}">
  <dimension ref="A1:AA56"/>
  <sheetViews>
    <sheetView zoomScale="85" zoomScaleNormal="85" workbookViewId="0">
      <pane ySplit="6" topLeftCell="A7" activePane="bottomLeft" state="frozen"/>
      <selection activeCell="A5" sqref="A5:A6"/>
      <selection pane="bottomLeft" activeCell="G22" sqref="G22"/>
    </sheetView>
  </sheetViews>
  <sheetFormatPr defaultRowHeight="16.5" x14ac:dyDescent="0.3"/>
  <cols>
    <col min="1" max="1" width="6.75" style="26" customWidth="1"/>
    <col min="2" max="2" width="6.25" style="26" customWidth="1"/>
    <col min="3" max="3" width="6.75" style="26" customWidth="1"/>
    <col min="4" max="4" width="8.125" style="26" customWidth="1"/>
    <col min="5" max="5" width="19" style="26" customWidth="1"/>
    <col min="6" max="6" width="22.75" style="26" customWidth="1"/>
    <col min="7" max="8" width="7.875" style="26" customWidth="1"/>
    <col min="9" max="9" width="6.625" style="26" customWidth="1"/>
    <col min="10" max="10" width="7.5" style="26" bestFit="1" customWidth="1"/>
    <col min="11" max="11" width="6.625" style="26" customWidth="1"/>
    <col min="12" max="12" width="7.875" style="27" customWidth="1"/>
    <col min="13" max="21" width="5.875" style="26" customWidth="1"/>
    <col min="22" max="22" width="9.875" style="26" customWidth="1"/>
    <col min="23" max="24" width="5.375" style="26" customWidth="1"/>
    <col min="25" max="25" width="9" style="26" customWidth="1"/>
    <col min="26" max="26" width="10.25" style="26" customWidth="1"/>
    <col min="27" max="27" width="33.75" style="26" bestFit="1" customWidth="1"/>
    <col min="28" max="16384" width="9" style="26"/>
  </cols>
  <sheetData>
    <row r="1" spans="1:27" s="1" customFormat="1" ht="13.5" customHeight="1" x14ac:dyDescent="0.3">
      <c r="A1" s="48" t="s">
        <v>206</v>
      </c>
      <c r="B1" s="49"/>
      <c r="C1" s="49"/>
      <c r="D1" s="49"/>
      <c r="E1" s="54" t="s">
        <v>0</v>
      </c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55"/>
    </row>
    <row r="2" spans="1:27" s="1" customFormat="1" ht="13.5" customHeight="1" x14ac:dyDescent="0.3">
      <c r="A2" s="50"/>
      <c r="B2" s="51"/>
      <c r="C2" s="51"/>
      <c r="D2" s="51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7"/>
    </row>
    <row r="3" spans="1:27" s="1" customFormat="1" ht="13.5" customHeight="1" x14ac:dyDescent="0.3">
      <c r="A3" s="52"/>
      <c r="B3" s="53"/>
      <c r="C3" s="53"/>
      <c r="D3" s="53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  <c r="P3" s="58"/>
      <c r="Q3" s="58"/>
      <c r="R3" s="58"/>
      <c r="S3" s="58"/>
      <c r="T3" s="58"/>
      <c r="U3" s="58"/>
      <c r="V3" s="58"/>
      <c r="W3" s="58"/>
      <c r="X3" s="58"/>
      <c r="Y3" s="58"/>
      <c r="Z3" s="58"/>
      <c r="AA3" s="59"/>
    </row>
    <row r="4" spans="1:27" s="1" customFormat="1" ht="9.9499999999999993" customHeight="1" thickBot="1" x14ac:dyDescent="0.35">
      <c r="A4" s="60"/>
      <c r="B4" s="61"/>
      <c r="C4" s="61"/>
      <c r="D4" s="61"/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61"/>
      <c r="W4" s="61"/>
      <c r="X4" s="61"/>
      <c r="Y4" s="61"/>
      <c r="Z4" s="61"/>
      <c r="AA4" s="62"/>
    </row>
    <row r="5" spans="1:27" s="2" customFormat="1" ht="17.25" thickTop="1" x14ac:dyDescent="0.3">
      <c r="A5" s="40" t="s">
        <v>1</v>
      </c>
      <c r="B5" s="63" t="str">
        <f>MID($A$1,2,1)</f>
        <v>월</v>
      </c>
      <c r="C5" s="63" t="str">
        <f>RIGHT($A$1,1)</f>
        <v>일</v>
      </c>
      <c r="D5" s="40" t="s">
        <v>2</v>
      </c>
      <c r="E5" s="40" t="s">
        <v>3</v>
      </c>
      <c r="F5" s="40" t="s">
        <v>4</v>
      </c>
      <c r="G5" s="40" t="s">
        <v>5</v>
      </c>
      <c r="H5" s="38" t="s">
        <v>6</v>
      </c>
      <c r="I5" s="40" t="s">
        <v>7</v>
      </c>
      <c r="J5" s="40" t="s">
        <v>8</v>
      </c>
      <c r="K5" s="40" t="s">
        <v>9</v>
      </c>
      <c r="L5" s="41" t="s">
        <v>10</v>
      </c>
      <c r="M5" s="43" t="s">
        <v>11</v>
      </c>
      <c r="N5" s="43"/>
      <c r="O5" s="43"/>
      <c r="P5" s="43"/>
      <c r="Q5" s="43"/>
      <c r="R5" s="43"/>
      <c r="S5" s="43"/>
      <c r="T5" s="43"/>
      <c r="U5" s="43"/>
      <c r="V5" s="43" t="s">
        <v>12</v>
      </c>
      <c r="W5" s="43"/>
      <c r="X5" s="43"/>
      <c r="Y5" s="43" t="s">
        <v>13</v>
      </c>
      <c r="Z5" s="43" t="s">
        <v>14</v>
      </c>
      <c r="AA5" s="66" t="s">
        <v>15</v>
      </c>
    </row>
    <row r="6" spans="1:27" s="2" customFormat="1" ht="17.25" thickBot="1" x14ac:dyDescent="0.35">
      <c r="A6" s="39"/>
      <c r="B6" s="64"/>
      <c r="C6" s="64"/>
      <c r="D6" s="39"/>
      <c r="E6" s="39"/>
      <c r="F6" s="39"/>
      <c r="G6" s="39"/>
      <c r="H6" s="39"/>
      <c r="I6" s="39"/>
      <c r="J6" s="39"/>
      <c r="K6" s="39"/>
      <c r="L6" s="42"/>
      <c r="M6" s="28" t="s">
        <v>16</v>
      </c>
      <c r="N6" s="28" t="s">
        <v>17</v>
      </c>
      <c r="O6" s="28" t="s">
        <v>18</v>
      </c>
      <c r="P6" s="28" t="s">
        <v>19</v>
      </c>
      <c r="Q6" s="28" t="s">
        <v>20</v>
      </c>
      <c r="R6" s="4" t="s">
        <v>21</v>
      </c>
      <c r="S6" s="28" t="s">
        <v>22</v>
      </c>
      <c r="T6" s="4" t="s">
        <v>23</v>
      </c>
      <c r="U6" s="28" t="s">
        <v>24</v>
      </c>
      <c r="V6" s="28" t="s">
        <v>25</v>
      </c>
      <c r="W6" s="28" t="s">
        <v>26</v>
      </c>
      <c r="X6" s="28" t="s">
        <v>27</v>
      </c>
      <c r="Y6" s="65"/>
      <c r="Z6" s="65"/>
      <c r="AA6" s="65"/>
    </row>
    <row r="7" spans="1:27" s="14" customFormat="1" ht="19.5" customHeight="1" thickTop="1" x14ac:dyDescent="0.3">
      <c r="A7" s="5">
        <v>1</v>
      </c>
      <c r="B7" s="6" t="str">
        <f>LEFT($A$1,1)</f>
        <v>5</v>
      </c>
      <c r="C7" s="6" t="str">
        <f>MID($A$1,4,2)</f>
        <v>29</v>
      </c>
      <c r="D7" s="7" t="s">
        <v>32</v>
      </c>
      <c r="E7" s="7" t="s">
        <v>207</v>
      </c>
      <c r="F7" s="7">
        <v>3160001</v>
      </c>
      <c r="G7" s="5">
        <v>7301</v>
      </c>
      <c r="H7" s="5" t="s">
        <v>227</v>
      </c>
      <c r="I7" s="8">
        <f t="shared" ref="I7:I54" si="0">J7+K7</f>
        <v>1042</v>
      </c>
      <c r="J7" s="9">
        <v>1030</v>
      </c>
      <c r="K7" s="8">
        <f t="shared" ref="K7:K29" si="1">SUM(M7:U7)</f>
        <v>12</v>
      </c>
      <c r="L7" s="10">
        <f t="shared" ref="L7:L54" si="2">K7/I7</f>
        <v>1.1516314779270634E-2</v>
      </c>
      <c r="M7" s="11"/>
      <c r="N7" s="11"/>
      <c r="O7" s="11"/>
      <c r="P7" s="11"/>
      <c r="Q7" s="11">
        <v>12</v>
      </c>
      <c r="R7" s="11"/>
      <c r="S7" s="11"/>
      <c r="T7" s="11"/>
      <c r="U7" s="11"/>
      <c r="V7" s="12">
        <v>20200520</v>
      </c>
      <c r="W7" s="12">
        <v>15</v>
      </c>
      <c r="X7" s="6" t="s">
        <v>211</v>
      </c>
      <c r="Y7" s="12" t="str">
        <f>IF($X7="A","하선동",IF($X7="B","이형준",""))</f>
        <v>이형준</v>
      </c>
      <c r="Z7" s="5" t="s">
        <v>54</v>
      </c>
      <c r="AA7" s="13"/>
    </row>
    <row r="8" spans="1:27" s="14" customFormat="1" ht="19.5" customHeight="1" x14ac:dyDescent="0.3">
      <c r="A8" s="15">
        <v>2</v>
      </c>
      <c r="B8" s="6" t="str">
        <f t="shared" ref="B8:B54" si="3">LEFT($A$1,1)</f>
        <v>5</v>
      </c>
      <c r="C8" s="6" t="str">
        <f t="shared" ref="C8:C54" si="4">MID($A$1,4,2)</f>
        <v>29</v>
      </c>
      <c r="D8" s="7" t="s">
        <v>34</v>
      </c>
      <c r="E8" s="7" t="s">
        <v>208</v>
      </c>
      <c r="F8" s="7" t="s">
        <v>228</v>
      </c>
      <c r="G8" s="5" t="s">
        <v>232</v>
      </c>
      <c r="H8" s="5" t="s">
        <v>227</v>
      </c>
      <c r="I8" s="8">
        <f t="shared" si="0"/>
        <v>800</v>
      </c>
      <c r="J8" s="9">
        <v>800</v>
      </c>
      <c r="K8" s="8">
        <f t="shared" si="1"/>
        <v>0</v>
      </c>
      <c r="L8" s="10">
        <f t="shared" si="2"/>
        <v>0</v>
      </c>
      <c r="M8" s="11"/>
      <c r="N8" s="11"/>
      <c r="O8" s="11"/>
      <c r="P8" s="11"/>
      <c r="Q8" s="11"/>
      <c r="R8" s="11"/>
      <c r="S8" s="11"/>
      <c r="T8" s="11"/>
      <c r="U8" s="11"/>
      <c r="V8" s="12">
        <v>20200529</v>
      </c>
      <c r="W8" s="12">
        <v>14</v>
      </c>
      <c r="X8" s="6" t="s">
        <v>212</v>
      </c>
      <c r="Y8" s="12" t="str">
        <f t="shared" ref="Y8:Y54" si="5">IF($X8="A","하선동",IF($X8="B","이형준",""))</f>
        <v>하선동</v>
      </c>
      <c r="Z8" s="5" t="s">
        <v>54</v>
      </c>
      <c r="AA8" s="13"/>
    </row>
    <row r="9" spans="1:27" s="14" customFormat="1" ht="19.5" customHeight="1" x14ac:dyDescent="0.3">
      <c r="A9" s="5">
        <v>3</v>
      </c>
      <c r="B9" s="6" t="str">
        <f t="shared" si="3"/>
        <v>5</v>
      </c>
      <c r="C9" s="6" t="str">
        <f t="shared" si="4"/>
        <v>29</v>
      </c>
      <c r="D9" s="7" t="s">
        <v>34</v>
      </c>
      <c r="E9" s="7" t="s">
        <v>208</v>
      </c>
      <c r="F9" s="7" t="s">
        <v>229</v>
      </c>
      <c r="G9" s="5" t="s">
        <v>232</v>
      </c>
      <c r="H9" s="5" t="s">
        <v>227</v>
      </c>
      <c r="I9" s="8">
        <f t="shared" si="0"/>
        <v>820</v>
      </c>
      <c r="J9" s="9">
        <v>820</v>
      </c>
      <c r="K9" s="8">
        <f t="shared" si="1"/>
        <v>0</v>
      </c>
      <c r="L9" s="10">
        <f t="shared" si="2"/>
        <v>0</v>
      </c>
      <c r="M9" s="11"/>
      <c r="N9" s="11"/>
      <c r="O9" s="11"/>
      <c r="P9" s="11"/>
      <c r="Q9" s="11"/>
      <c r="R9" s="11"/>
      <c r="S9" s="11"/>
      <c r="T9" s="11"/>
      <c r="U9" s="11"/>
      <c r="V9" s="12">
        <v>20200529</v>
      </c>
      <c r="W9" s="12">
        <v>14</v>
      </c>
      <c r="X9" s="6" t="s">
        <v>212</v>
      </c>
      <c r="Y9" s="12" t="str">
        <f t="shared" si="5"/>
        <v>하선동</v>
      </c>
      <c r="Z9" s="5" t="s">
        <v>54</v>
      </c>
      <c r="AA9" s="13"/>
    </row>
    <row r="10" spans="1:27" s="14" customFormat="1" ht="19.5" customHeight="1" x14ac:dyDescent="0.3">
      <c r="A10" s="15">
        <v>4</v>
      </c>
      <c r="B10" s="6" t="str">
        <f t="shared" si="3"/>
        <v>5</v>
      </c>
      <c r="C10" s="6" t="str">
        <f t="shared" si="4"/>
        <v>29</v>
      </c>
      <c r="D10" s="7" t="s">
        <v>34</v>
      </c>
      <c r="E10" s="7" t="s">
        <v>208</v>
      </c>
      <c r="F10" s="7" t="s">
        <v>231</v>
      </c>
      <c r="G10" s="5" t="s">
        <v>232</v>
      </c>
      <c r="H10" s="5" t="s">
        <v>227</v>
      </c>
      <c r="I10" s="8">
        <f t="shared" si="0"/>
        <v>120</v>
      </c>
      <c r="J10" s="9">
        <v>120</v>
      </c>
      <c r="K10" s="8">
        <f t="shared" si="1"/>
        <v>0</v>
      </c>
      <c r="L10" s="10">
        <f t="shared" si="2"/>
        <v>0</v>
      </c>
      <c r="M10" s="11"/>
      <c r="N10" s="11"/>
      <c r="O10" s="11"/>
      <c r="P10" s="11"/>
      <c r="Q10" s="11"/>
      <c r="R10" s="11"/>
      <c r="S10" s="11"/>
      <c r="T10" s="11"/>
      <c r="U10" s="11"/>
      <c r="V10" s="12">
        <v>20200529</v>
      </c>
      <c r="W10" s="12">
        <v>14</v>
      </c>
      <c r="X10" s="6" t="s">
        <v>212</v>
      </c>
      <c r="Y10" s="12" t="str">
        <f t="shared" si="5"/>
        <v>하선동</v>
      </c>
      <c r="Z10" s="5" t="s">
        <v>54</v>
      </c>
      <c r="AA10" s="13"/>
    </row>
    <row r="11" spans="1:27" s="14" customFormat="1" ht="19.5" customHeight="1" x14ac:dyDescent="0.3">
      <c r="A11" s="5">
        <v>5</v>
      </c>
      <c r="B11" s="6" t="str">
        <f t="shared" si="3"/>
        <v>5</v>
      </c>
      <c r="C11" s="6" t="str">
        <f t="shared" si="4"/>
        <v>29</v>
      </c>
      <c r="D11" s="7" t="s">
        <v>34</v>
      </c>
      <c r="E11" s="7" t="s">
        <v>209</v>
      </c>
      <c r="F11" s="7" t="s">
        <v>230</v>
      </c>
      <c r="G11" s="5" t="s">
        <v>232</v>
      </c>
      <c r="H11" s="5" t="s">
        <v>227</v>
      </c>
      <c r="I11" s="8">
        <f t="shared" si="0"/>
        <v>120</v>
      </c>
      <c r="J11" s="9">
        <v>120</v>
      </c>
      <c r="K11" s="8">
        <f t="shared" si="1"/>
        <v>0</v>
      </c>
      <c r="L11" s="10">
        <f t="shared" si="2"/>
        <v>0</v>
      </c>
      <c r="M11" s="11"/>
      <c r="N11" s="11"/>
      <c r="O11" s="11"/>
      <c r="P11" s="11"/>
      <c r="Q11" s="11"/>
      <c r="R11" s="11"/>
      <c r="S11" s="11"/>
      <c r="T11" s="11"/>
      <c r="U11" s="11"/>
      <c r="V11" s="12">
        <v>20200529</v>
      </c>
      <c r="W11" s="12">
        <v>14</v>
      </c>
      <c r="X11" s="6" t="s">
        <v>212</v>
      </c>
      <c r="Y11" s="12" t="str">
        <f t="shared" si="5"/>
        <v>하선동</v>
      </c>
      <c r="Z11" s="5" t="s">
        <v>54</v>
      </c>
      <c r="AA11" s="13"/>
    </row>
    <row r="12" spans="1:27" s="14" customFormat="1" ht="19.5" customHeight="1" x14ac:dyDescent="0.3">
      <c r="A12" s="5">
        <v>6</v>
      </c>
      <c r="B12" s="6" t="str">
        <f t="shared" si="3"/>
        <v>5</v>
      </c>
      <c r="C12" s="6" t="str">
        <f t="shared" si="4"/>
        <v>29</v>
      </c>
      <c r="D12" s="7" t="s">
        <v>84</v>
      </c>
      <c r="E12" s="7" t="s">
        <v>213</v>
      </c>
      <c r="F12" s="7" t="s">
        <v>217</v>
      </c>
      <c r="G12" s="5" t="s">
        <v>233</v>
      </c>
      <c r="H12" s="5" t="s">
        <v>227</v>
      </c>
      <c r="I12" s="8">
        <f t="shared" si="0"/>
        <v>2964</v>
      </c>
      <c r="J12" s="9">
        <v>2779</v>
      </c>
      <c r="K12" s="8">
        <f t="shared" si="1"/>
        <v>185</v>
      </c>
      <c r="L12" s="10">
        <f t="shared" si="2"/>
        <v>6.2415654520917678E-2</v>
      </c>
      <c r="M12" s="11"/>
      <c r="N12" s="11"/>
      <c r="O12" s="11"/>
      <c r="P12" s="11"/>
      <c r="Q12" s="11"/>
      <c r="R12" s="11">
        <v>185</v>
      </c>
      <c r="S12" s="11"/>
      <c r="T12" s="11"/>
      <c r="U12" s="11"/>
      <c r="V12" s="12">
        <v>20200529</v>
      </c>
      <c r="W12" s="12">
        <v>7</v>
      </c>
      <c r="X12" s="6" t="s">
        <v>211</v>
      </c>
      <c r="Y12" s="12" t="str">
        <f t="shared" si="5"/>
        <v>이형준</v>
      </c>
      <c r="Z12" s="5" t="s">
        <v>56</v>
      </c>
      <c r="AA12" s="13"/>
    </row>
    <row r="13" spans="1:27" s="14" customFormat="1" ht="19.5" customHeight="1" x14ac:dyDescent="0.3">
      <c r="A13" s="15">
        <v>7</v>
      </c>
      <c r="B13" s="6" t="str">
        <f t="shared" si="3"/>
        <v>5</v>
      </c>
      <c r="C13" s="6" t="str">
        <f t="shared" si="4"/>
        <v>29</v>
      </c>
      <c r="D13" s="7" t="s">
        <v>36</v>
      </c>
      <c r="E13" s="7" t="s">
        <v>215</v>
      </c>
      <c r="F13" s="7" t="s">
        <v>218</v>
      </c>
      <c r="G13" s="5" t="s">
        <v>234</v>
      </c>
      <c r="H13" s="5" t="s">
        <v>235</v>
      </c>
      <c r="I13" s="8">
        <f t="shared" si="0"/>
        <v>1489</v>
      </c>
      <c r="J13" s="16">
        <v>1469</v>
      </c>
      <c r="K13" s="8">
        <f t="shared" si="1"/>
        <v>20</v>
      </c>
      <c r="L13" s="10">
        <f t="shared" si="2"/>
        <v>1.3431833445265278E-2</v>
      </c>
      <c r="M13" s="11"/>
      <c r="N13" s="11"/>
      <c r="O13" s="11"/>
      <c r="P13" s="11"/>
      <c r="Q13" s="11">
        <v>8</v>
      </c>
      <c r="R13" s="11">
        <v>5</v>
      </c>
      <c r="S13" s="11"/>
      <c r="T13" s="11">
        <v>7</v>
      </c>
      <c r="U13" s="11"/>
      <c r="V13" s="12">
        <v>20200529</v>
      </c>
      <c r="W13" s="12">
        <v>10</v>
      </c>
      <c r="X13" s="6" t="s">
        <v>211</v>
      </c>
      <c r="Y13" s="12" t="str">
        <f t="shared" si="5"/>
        <v>이형준</v>
      </c>
      <c r="Z13" s="5" t="s">
        <v>56</v>
      </c>
      <c r="AA13" s="13"/>
    </row>
    <row r="14" spans="1:27" s="14" customFormat="1" ht="19.5" customHeight="1" x14ac:dyDescent="0.3">
      <c r="A14" s="5">
        <v>10</v>
      </c>
      <c r="B14" s="6" t="str">
        <f t="shared" si="3"/>
        <v>5</v>
      </c>
      <c r="C14" s="6" t="str">
        <f t="shared" si="4"/>
        <v>29</v>
      </c>
      <c r="D14" s="7" t="s">
        <v>84</v>
      </c>
      <c r="E14" s="7" t="s">
        <v>216</v>
      </c>
      <c r="F14" s="7" t="s">
        <v>219</v>
      </c>
      <c r="G14" s="5">
        <v>7301</v>
      </c>
      <c r="H14" s="5" t="s">
        <v>227</v>
      </c>
      <c r="I14" s="8">
        <f t="shared" si="0"/>
        <v>2777</v>
      </c>
      <c r="J14" s="9">
        <v>2777</v>
      </c>
      <c r="K14" s="8">
        <f t="shared" si="1"/>
        <v>0</v>
      </c>
      <c r="L14" s="10">
        <f t="shared" si="2"/>
        <v>0</v>
      </c>
      <c r="M14" s="11"/>
      <c r="N14" s="11"/>
      <c r="O14" s="11"/>
      <c r="P14" s="11"/>
      <c r="Q14" s="11"/>
      <c r="R14" s="11"/>
      <c r="S14" s="11"/>
      <c r="T14" s="11"/>
      <c r="U14" s="11"/>
      <c r="V14" s="12">
        <v>20200529</v>
      </c>
      <c r="W14" s="12">
        <v>4</v>
      </c>
      <c r="X14" s="6" t="s">
        <v>211</v>
      </c>
      <c r="Y14" s="12" t="str">
        <f t="shared" si="5"/>
        <v>이형준</v>
      </c>
      <c r="Z14" s="5" t="s">
        <v>56</v>
      </c>
      <c r="AA14" s="13"/>
    </row>
    <row r="15" spans="1:27" s="14" customFormat="1" ht="19.5" customHeight="1" x14ac:dyDescent="0.3">
      <c r="A15" s="5">
        <v>11</v>
      </c>
      <c r="B15" s="6" t="str">
        <f t="shared" si="3"/>
        <v>5</v>
      </c>
      <c r="C15" s="6" t="str">
        <f t="shared" si="4"/>
        <v>29</v>
      </c>
      <c r="D15" s="7"/>
      <c r="E15" s="7" t="s">
        <v>208</v>
      </c>
      <c r="F15" s="7" t="s">
        <v>236</v>
      </c>
      <c r="G15" s="5">
        <v>8301</v>
      </c>
      <c r="H15" s="5">
        <v>8301</v>
      </c>
      <c r="I15" s="8">
        <f t="shared" si="0"/>
        <v>847</v>
      </c>
      <c r="J15" s="9">
        <v>727</v>
      </c>
      <c r="K15" s="8">
        <f t="shared" si="1"/>
        <v>120</v>
      </c>
      <c r="L15" s="10">
        <f t="shared" si="2"/>
        <v>0.14167650531286896</v>
      </c>
      <c r="M15" s="11">
        <v>80</v>
      </c>
      <c r="N15" s="11"/>
      <c r="O15" s="11"/>
      <c r="P15" s="11"/>
      <c r="Q15" s="11">
        <v>15</v>
      </c>
      <c r="R15" s="11"/>
      <c r="S15" s="11">
        <v>25</v>
      </c>
      <c r="T15" s="11"/>
      <c r="U15" s="11"/>
      <c r="V15" s="12">
        <v>20190910</v>
      </c>
      <c r="W15" s="12">
        <v>12</v>
      </c>
      <c r="X15" s="6" t="s">
        <v>211</v>
      </c>
      <c r="Y15" s="12" t="str">
        <f t="shared" si="5"/>
        <v>이형준</v>
      </c>
      <c r="Z15" s="5" t="s">
        <v>57</v>
      </c>
      <c r="AA15" s="13"/>
    </row>
    <row r="16" spans="1:27" s="14" customFormat="1" ht="19.5" customHeight="1" x14ac:dyDescent="0.3">
      <c r="A16" s="15">
        <v>12</v>
      </c>
      <c r="B16" s="6" t="str">
        <f t="shared" si="3"/>
        <v>5</v>
      </c>
      <c r="C16" s="6" t="str">
        <f t="shared" si="4"/>
        <v>29</v>
      </c>
      <c r="D16" s="7" t="s">
        <v>32</v>
      </c>
      <c r="E16" s="7" t="s">
        <v>223</v>
      </c>
      <c r="F16" s="7" t="s">
        <v>220</v>
      </c>
      <c r="G16" s="5" t="s">
        <v>233</v>
      </c>
      <c r="H16" s="5" t="s">
        <v>227</v>
      </c>
      <c r="I16" s="8">
        <f t="shared" si="0"/>
        <v>40451</v>
      </c>
      <c r="J16" s="9">
        <v>40440</v>
      </c>
      <c r="K16" s="8">
        <f t="shared" si="1"/>
        <v>11</v>
      </c>
      <c r="L16" s="10">
        <f t="shared" si="2"/>
        <v>2.7193394477268795E-4</v>
      </c>
      <c r="M16" s="11">
        <v>1</v>
      </c>
      <c r="N16" s="11"/>
      <c r="O16" s="11"/>
      <c r="P16" s="11"/>
      <c r="Q16" s="11">
        <v>10</v>
      </c>
      <c r="R16" s="11"/>
      <c r="S16" s="11"/>
      <c r="T16" s="11"/>
      <c r="U16" s="11"/>
      <c r="V16" s="12">
        <v>20200529</v>
      </c>
      <c r="W16" s="12">
        <v>6</v>
      </c>
      <c r="X16" s="6" t="s">
        <v>212</v>
      </c>
      <c r="Y16" s="12" t="str">
        <f t="shared" si="5"/>
        <v>하선동</v>
      </c>
      <c r="Z16" s="5" t="s">
        <v>57</v>
      </c>
      <c r="AA16" s="13"/>
    </row>
    <row r="17" spans="1:27" s="14" customFormat="1" ht="19.5" customHeight="1" x14ac:dyDescent="0.3">
      <c r="A17" s="5">
        <v>13</v>
      </c>
      <c r="B17" s="6" t="str">
        <f t="shared" si="3"/>
        <v>5</v>
      </c>
      <c r="C17" s="6" t="str">
        <f t="shared" si="4"/>
        <v>29</v>
      </c>
      <c r="D17" s="7" t="s">
        <v>34</v>
      </c>
      <c r="E17" s="7" t="s">
        <v>216</v>
      </c>
      <c r="F17" s="7" t="s">
        <v>221</v>
      </c>
      <c r="G17" s="5" t="s">
        <v>237</v>
      </c>
      <c r="H17" s="5" t="s">
        <v>227</v>
      </c>
      <c r="I17" s="8">
        <f t="shared" si="0"/>
        <v>797</v>
      </c>
      <c r="J17" s="9">
        <v>791</v>
      </c>
      <c r="K17" s="8">
        <f t="shared" si="1"/>
        <v>6</v>
      </c>
      <c r="L17" s="10">
        <f t="shared" si="2"/>
        <v>7.5282308657465494E-3</v>
      </c>
      <c r="M17" s="11"/>
      <c r="N17" s="11"/>
      <c r="O17" s="11"/>
      <c r="P17" s="11">
        <v>3</v>
      </c>
      <c r="Q17" s="11">
        <v>3</v>
      </c>
      <c r="R17" s="11"/>
      <c r="S17" s="11"/>
      <c r="T17" s="11"/>
      <c r="U17" s="11"/>
      <c r="V17" s="12">
        <v>20200529</v>
      </c>
      <c r="W17" s="12">
        <v>8</v>
      </c>
      <c r="X17" s="6" t="s">
        <v>212</v>
      </c>
      <c r="Y17" s="12" t="str">
        <f t="shared" si="5"/>
        <v>하선동</v>
      </c>
      <c r="Z17" s="5" t="s">
        <v>57</v>
      </c>
      <c r="AA17" s="13"/>
    </row>
    <row r="18" spans="1:27" s="14" customFormat="1" ht="19.5" customHeight="1" x14ac:dyDescent="0.3">
      <c r="A18" s="15">
        <v>14</v>
      </c>
      <c r="B18" s="6" t="str">
        <f t="shared" si="3"/>
        <v>5</v>
      </c>
      <c r="C18" s="6" t="str">
        <f t="shared" si="4"/>
        <v>29</v>
      </c>
      <c r="D18" s="7" t="s">
        <v>32</v>
      </c>
      <c r="E18" s="7" t="s">
        <v>216</v>
      </c>
      <c r="F18" s="7" t="s">
        <v>222</v>
      </c>
      <c r="G18" s="5">
        <v>7301</v>
      </c>
      <c r="H18" s="5" t="s">
        <v>227</v>
      </c>
      <c r="I18" s="8">
        <f t="shared" si="0"/>
        <v>2576</v>
      </c>
      <c r="J18" s="9">
        <v>2574</v>
      </c>
      <c r="K18" s="8">
        <f t="shared" si="1"/>
        <v>2</v>
      </c>
      <c r="L18" s="10">
        <f t="shared" si="2"/>
        <v>7.7639751552795026E-4</v>
      </c>
      <c r="M18" s="11"/>
      <c r="N18" s="11">
        <v>2</v>
      </c>
      <c r="O18" s="11"/>
      <c r="P18" s="11"/>
      <c r="Q18" s="11"/>
      <c r="R18" s="11"/>
      <c r="S18" s="11"/>
      <c r="T18" s="11"/>
      <c r="U18" s="11"/>
      <c r="V18" s="12">
        <v>20200529</v>
      </c>
      <c r="W18" s="12">
        <v>13</v>
      </c>
      <c r="X18" s="6" t="s">
        <v>212</v>
      </c>
      <c r="Y18" s="12" t="str">
        <f t="shared" si="5"/>
        <v>하선동</v>
      </c>
      <c r="Z18" s="5" t="s">
        <v>57</v>
      </c>
      <c r="AA18" s="13"/>
    </row>
    <row r="19" spans="1:27" s="14" customFormat="1" ht="19.5" customHeight="1" x14ac:dyDescent="0.3">
      <c r="A19" s="5">
        <v>15</v>
      </c>
      <c r="B19" s="6" t="str">
        <f t="shared" si="3"/>
        <v>5</v>
      </c>
      <c r="C19" s="6" t="str">
        <f t="shared" si="4"/>
        <v>29</v>
      </c>
      <c r="D19" s="7" t="s">
        <v>34</v>
      </c>
      <c r="E19" s="7" t="s">
        <v>216</v>
      </c>
      <c r="F19" s="7" t="s">
        <v>221</v>
      </c>
      <c r="G19" s="5" t="s">
        <v>237</v>
      </c>
      <c r="H19" s="5" t="s">
        <v>227</v>
      </c>
      <c r="I19" s="8">
        <f t="shared" si="0"/>
        <v>4137</v>
      </c>
      <c r="J19" s="9">
        <v>4132</v>
      </c>
      <c r="K19" s="8">
        <f t="shared" si="1"/>
        <v>5</v>
      </c>
      <c r="L19" s="10">
        <f t="shared" si="2"/>
        <v>1.208605269518975E-3</v>
      </c>
      <c r="M19" s="11">
        <v>3</v>
      </c>
      <c r="N19" s="11"/>
      <c r="O19" s="11"/>
      <c r="P19" s="11"/>
      <c r="Q19" s="11">
        <v>2</v>
      </c>
      <c r="R19" s="11"/>
      <c r="S19" s="11"/>
      <c r="T19" s="11"/>
      <c r="U19" s="11"/>
      <c r="V19" s="12">
        <v>20200529</v>
      </c>
      <c r="W19" s="12">
        <v>8</v>
      </c>
      <c r="X19" s="6" t="s">
        <v>210</v>
      </c>
      <c r="Y19" s="12" t="str">
        <f t="shared" si="5"/>
        <v>이형준</v>
      </c>
      <c r="Z19" s="5" t="s">
        <v>121</v>
      </c>
      <c r="AA19" s="13"/>
    </row>
    <row r="20" spans="1:27" s="14" customFormat="1" ht="19.5" customHeight="1" x14ac:dyDescent="0.3">
      <c r="A20" s="5">
        <v>16</v>
      </c>
      <c r="B20" s="6" t="str">
        <f t="shared" si="3"/>
        <v>5</v>
      </c>
      <c r="C20" s="6" t="str">
        <f t="shared" si="4"/>
        <v>29</v>
      </c>
      <c r="D20" s="7" t="s">
        <v>34</v>
      </c>
      <c r="E20" s="7" t="s">
        <v>209</v>
      </c>
      <c r="F20" s="7" t="s">
        <v>224</v>
      </c>
      <c r="G20" s="5" t="s">
        <v>232</v>
      </c>
      <c r="H20" s="5" t="s">
        <v>227</v>
      </c>
      <c r="I20" s="8">
        <f t="shared" si="0"/>
        <v>926</v>
      </c>
      <c r="J20" s="9">
        <v>924</v>
      </c>
      <c r="K20" s="8">
        <f t="shared" si="1"/>
        <v>2</v>
      </c>
      <c r="L20" s="10">
        <f t="shared" si="2"/>
        <v>2.1598272138228943E-3</v>
      </c>
      <c r="M20" s="11"/>
      <c r="N20" s="11"/>
      <c r="O20" s="11"/>
      <c r="P20" s="11">
        <v>2</v>
      </c>
      <c r="Q20" s="11"/>
      <c r="R20" s="11"/>
      <c r="S20" s="11"/>
      <c r="T20" s="11"/>
      <c r="U20" s="11"/>
      <c r="V20" s="12">
        <v>20200529</v>
      </c>
      <c r="W20" s="12">
        <v>14</v>
      </c>
      <c r="X20" s="6" t="s">
        <v>211</v>
      </c>
      <c r="Y20" s="12" t="str">
        <f t="shared" si="5"/>
        <v>이형준</v>
      </c>
      <c r="Z20" s="5" t="s">
        <v>121</v>
      </c>
      <c r="AA20" s="13"/>
    </row>
    <row r="21" spans="1:27" s="14" customFormat="1" ht="19.5" customHeight="1" x14ac:dyDescent="0.3">
      <c r="A21" s="15">
        <v>17</v>
      </c>
      <c r="B21" s="6" t="str">
        <f t="shared" si="3"/>
        <v>5</v>
      </c>
      <c r="C21" s="6" t="str">
        <f t="shared" si="4"/>
        <v>29</v>
      </c>
      <c r="D21" s="7" t="s">
        <v>34</v>
      </c>
      <c r="E21" s="7" t="s">
        <v>208</v>
      </c>
      <c r="F21" s="7" t="s">
        <v>225</v>
      </c>
      <c r="G21" s="5" t="s">
        <v>232</v>
      </c>
      <c r="H21" s="5" t="s">
        <v>227</v>
      </c>
      <c r="I21" s="8">
        <f t="shared" si="0"/>
        <v>924</v>
      </c>
      <c r="J21" s="9">
        <v>924</v>
      </c>
      <c r="K21" s="8">
        <f t="shared" si="1"/>
        <v>0</v>
      </c>
      <c r="L21" s="10">
        <f t="shared" si="2"/>
        <v>0</v>
      </c>
      <c r="M21" s="11"/>
      <c r="N21" s="11"/>
      <c r="O21" s="11"/>
      <c r="P21" s="11"/>
      <c r="Q21" s="11"/>
      <c r="R21" s="11"/>
      <c r="S21" s="11"/>
      <c r="T21" s="11"/>
      <c r="U21" s="11"/>
      <c r="V21" s="12">
        <v>20200529</v>
      </c>
      <c r="W21" s="12">
        <v>14</v>
      </c>
      <c r="X21" s="6" t="s">
        <v>212</v>
      </c>
      <c r="Y21" s="12" t="str">
        <f t="shared" si="5"/>
        <v>하선동</v>
      </c>
      <c r="Z21" s="5" t="s">
        <v>121</v>
      </c>
      <c r="AA21" s="13"/>
    </row>
    <row r="22" spans="1:27" s="14" customFormat="1" ht="19.5" customHeight="1" x14ac:dyDescent="0.3">
      <c r="A22" s="5">
        <v>18</v>
      </c>
      <c r="B22" s="6" t="str">
        <f t="shared" si="3"/>
        <v>5</v>
      </c>
      <c r="C22" s="6" t="str">
        <f t="shared" si="4"/>
        <v>29</v>
      </c>
      <c r="D22" s="7" t="s">
        <v>32</v>
      </c>
      <c r="E22" s="7" t="s">
        <v>216</v>
      </c>
      <c r="F22" s="7" t="s">
        <v>222</v>
      </c>
      <c r="G22" s="5">
        <v>7301</v>
      </c>
      <c r="H22" s="5" t="s">
        <v>227</v>
      </c>
      <c r="I22" s="8">
        <f t="shared" si="0"/>
        <v>2877</v>
      </c>
      <c r="J22" s="9">
        <v>2877</v>
      </c>
      <c r="K22" s="8">
        <f t="shared" si="1"/>
        <v>0</v>
      </c>
      <c r="L22" s="10">
        <f t="shared" si="2"/>
        <v>0</v>
      </c>
      <c r="M22" s="11"/>
      <c r="N22" s="11"/>
      <c r="O22" s="11"/>
      <c r="P22" s="11"/>
      <c r="Q22" s="11"/>
      <c r="R22" s="11"/>
      <c r="S22" s="11"/>
      <c r="T22" s="11"/>
      <c r="U22" s="11"/>
      <c r="V22" s="12">
        <v>20200529</v>
      </c>
      <c r="W22" s="12">
        <v>4</v>
      </c>
      <c r="X22" s="6" t="s">
        <v>211</v>
      </c>
      <c r="Y22" s="12" t="str">
        <f t="shared" si="5"/>
        <v>이형준</v>
      </c>
      <c r="Z22" s="5" t="s">
        <v>121</v>
      </c>
      <c r="AA22" s="13"/>
    </row>
    <row r="23" spans="1:27" s="14" customFormat="1" ht="19.5" customHeight="1" x14ac:dyDescent="0.3">
      <c r="A23" s="15">
        <v>19</v>
      </c>
      <c r="B23" s="6" t="str">
        <f t="shared" si="3"/>
        <v>5</v>
      </c>
      <c r="C23" s="6" t="str">
        <f t="shared" si="4"/>
        <v>29</v>
      </c>
      <c r="D23" s="7" t="s">
        <v>32</v>
      </c>
      <c r="E23" s="7" t="s">
        <v>215</v>
      </c>
      <c r="F23" s="7" t="s">
        <v>226</v>
      </c>
      <c r="G23" s="5" t="s">
        <v>232</v>
      </c>
      <c r="H23" s="5" t="s">
        <v>238</v>
      </c>
      <c r="I23" s="8">
        <f t="shared" si="0"/>
        <v>2043</v>
      </c>
      <c r="J23" s="9">
        <v>2000</v>
      </c>
      <c r="K23" s="8">
        <f t="shared" si="1"/>
        <v>43</v>
      </c>
      <c r="L23" s="10">
        <f t="shared" si="2"/>
        <v>2.1047479197258932E-2</v>
      </c>
      <c r="M23" s="11"/>
      <c r="N23" s="11"/>
      <c r="O23" s="11"/>
      <c r="P23" s="11">
        <v>28</v>
      </c>
      <c r="Q23" s="11">
        <v>9</v>
      </c>
      <c r="R23" s="11"/>
      <c r="S23" s="11">
        <v>6</v>
      </c>
      <c r="T23" s="11"/>
      <c r="U23" s="11"/>
      <c r="V23" s="12">
        <v>20200529</v>
      </c>
      <c r="W23" s="12">
        <v>13</v>
      </c>
      <c r="X23" s="6" t="s">
        <v>211</v>
      </c>
      <c r="Y23" s="12" t="str">
        <f t="shared" si="5"/>
        <v>이형준</v>
      </c>
      <c r="Z23" s="5" t="s">
        <v>121</v>
      </c>
      <c r="AA23" s="13"/>
    </row>
    <row r="24" spans="1:27" s="14" customFormat="1" ht="19.5" customHeight="1" x14ac:dyDescent="0.3">
      <c r="A24" s="5">
        <v>20</v>
      </c>
      <c r="B24" s="6" t="str">
        <f t="shared" si="3"/>
        <v>5</v>
      </c>
      <c r="C24" s="6" t="str">
        <f t="shared" si="4"/>
        <v>29</v>
      </c>
      <c r="D24" s="7" t="s">
        <v>84</v>
      </c>
      <c r="E24" s="7" t="s">
        <v>213</v>
      </c>
      <c r="F24" s="7" t="s">
        <v>217</v>
      </c>
      <c r="G24" s="5" t="s">
        <v>233</v>
      </c>
      <c r="H24" s="5" t="s">
        <v>227</v>
      </c>
      <c r="I24" s="8">
        <f t="shared" si="0"/>
        <v>502</v>
      </c>
      <c r="J24" s="9">
        <v>460</v>
      </c>
      <c r="K24" s="8">
        <f t="shared" si="1"/>
        <v>42</v>
      </c>
      <c r="L24" s="10">
        <f t="shared" si="2"/>
        <v>8.3665338645418322E-2</v>
      </c>
      <c r="M24" s="11">
        <v>42</v>
      </c>
      <c r="N24" s="11"/>
      <c r="O24" s="11"/>
      <c r="P24" s="11"/>
      <c r="Q24" s="11"/>
      <c r="R24" s="11"/>
      <c r="S24" s="11"/>
      <c r="T24" s="11"/>
      <c r="U24" s="11"/>
      <c r="V24" s="12">
        <v>20200529</v>
      </c>
      <c r="W24" s="12">
        <v>1</v>
      </c>
      <c r="X24" s="6" t="s">
        <v>211</v>
      </c>
      <c r="Y24" s="12" t="str">
        <f t="shared" si="5"/>
        <v>이형준</v>
      </c>
      <c r="Z24" s="5" t="s">
        <v>121</v>
      </c>
      <c r="AA24" s="13"/>
    </row>
    <row r="25" spans="1:27" s="14" customFormat="1" ht="19.149999999999999" customHeight="1" x14ac:dyDescent="0.3">
      <c r="A25" s="5">
        <v>21</v>
      </c>
      <c r="B25" s="6" t="str">
        <f t="shared" si="3"/>
        <v>5</v>
      </c>
      <c r="C25" s="6" t="str">
        <f t="shared" si="4"/>
        <v>29</v>
      </c>
      <c r="D25" s="7"/>
      <c r="E25" s="7"/>
      <c r="F25" s="7"/>
      <c r="G25" s="5"/>
      <c r="H25" s="5"/>
      <c r="I25" s="8">
        <f t="shared" si="0"/>
        <v>0</v>
      </c>
      <c r="J25" s="11"/>
      <c r="K25" s="8">
        <f t="shared" si="1"/>
        <v>0</v>
      </c>
      <c r="L25" s="10" t="e">
        <f t="shared" si="2"/>
        <v>#DIV/0!</v>
      </c>
      <c r="M25" s="11"/>
      <c r="N25" s="11"/>
      <c r="O25" s="11"/>
      <c r="P25" s="11"/>
      <c r="Q25" s="11"/>
      <c r="R25" s="11"/>
      <c r="S25" s="11"/>
      <c r="T25" s="11"/>
      <c r="U25" s="11"/>
      <c r="V25" s="12"/>
      <c r="W25" s="12"/>
      <c r="X25" s="6"/>
      <c r="Y25" s="12" t="str">
        <f t="shared" si="5"/>
        <v/>
      </c>
      <c r="Z25" s="5"/>
      <c r="AA25" s="13"/>
    </row>
    <row r="26" spans="1:27" s="14" customFormat="1" ht="19.149999999999999" customHeight="1" x14ac:dyDescent="0.3">
      <c r="A26" s="15">
        <v>22</v>
      </c>
      <c r="B26" s="6" t="str">
        <f t="shared" si="3"/>
        <v>5</v>
      </c>
      <c r="C26" s="6" t="str">
        <f t="shared" si="4"/>
        <v>29</v>
      </c>
      <c r="D26" s="7"/>
      <c r="E26" s="7"/>
      <c r="F26" s="7"/>
      <c r="G26" s="5"/>
      <c r="H26" s="5"/>
      <c r="I26" s="8">
        <f t="shared" si="0"/>
        <v>0</v>
      </c>
      <c r="J26" s="11"/>
      <c r="K26" s="8">
        <f t="shared" si="1"/>
        <v>0</v>
      </c>
      <c r="L26" s="10" t="e">
        <f t="shared" si="2"/>
        <v>#DIV/0!</v>
      </c>
      <c r="M26" s="11"/>
      <c r="N26" s="11"/>
      <c r="O26" s="11"/>
      <c r="P26" s="11"/>
      <c r="Q26" s="11"/>
      <c r="R26" s="11"/>
      <c r="S26" s="11"/>
      <c r="T26" s="11"/>
      <c r="U26" s="11"/>
      <c r="V26" s="12"/>
      <c r="W26" s="12"/>
      <c r="X26" s="6"/>
      <c r="Y26" s="12" t="str">
        <f t="shared" si="5"/>
        <v/>
      </c>
      <c r="Z26" s="5"/>
      <c r="AA26" s="13"/>
    </row>
    <row r="27" spans="1:27" s="14" customFormat="1" ht="19.149999999999999" customHeight="1" x14ac:dyDescent="0.3">
      <c r="A27" s="5">
        <v>23</v>
      </c>
      <c r="B27" s="6" t="str">
        <f t="shared" si="3"/>
        <v>5</v>
      </c>
      <c r="C27" s="6" t="str">
        <f t="shared" si="4"/>
        <v>29</v>
      </c>
      <c r="D27" s="7"/>
      <c r="E27" s="5"/>
      <c r="F27" s="7"/>
      <c r="G27" s="5"/>
      <c r="H27" s="5"/>
      <c r="I27" s="8">
        <f t="shared" si="0"/>
        <v>0</v>
      </c>
      <c r="J27" s="11"/>
      <c r="K27" s="8">
        <f t="shared" si="1"/>
        <v>0</v>
      </c>
      <c r="L27" s="10" t="e">
        <f t="shared" si="2"/>
        <v>#DIV/0!</v>
      </c>
      <c r="M27" s="11"/>
      <c r="N27" s="11"/>
      <c r="O27" s="11"/>
      <c r="P27" s="11"/>
      <c r="Q27" s="11"/>
      <c r="R27" s="11"/>
      <c r="S27" s="11"/>
      <c r="T27" s="11"/>
      <c r="U27" s="11"/>
      <c r="V27" s="12"/>
      <c r="W27" s="12"/>
      <c r="X27" s="6"/>
      <c r="Y27" s="12" t="str">
        <f t="shared" si="5"/>
        <v/>
      </c>
      <c r="Z27" s="5"/>
      <c r="AA27" s="13"/>
    </row>
    <row r="28" spans="1:27" s="14" customFormat="1" ht="19.149999999999999" customHeight="1" x14ac:dyDescent="0.3">
      <c r="A28" s="5">
        <v>24</v>
      </c>
      <c r="B28" s="6" t="str">
        <f t="shared" si="3"/>
        <v>5</v>
      </c>
      <c r="C28" s="6" t="str">
        <f t="shared" si="4"/>
        <v>29</v>
      </c>
      <c r="D28" s="7"/>
      <c r="E28" s="7"/>
      <c r="F28" s="7"/>
      <c r="G28" s="5"/>
      <c r="H28" s="5"/>
      <c r="I28" s="8">
        <f t="shared" si="0"/>
        <v>0</v>
      </c>
      <c r="J28" s="17"/>
      <c r="K28" s="8">
        <f t="shared" si="1"/>
        <v>0</v>
      </c>
      <c r="L28" s="10" t="e">
        <f t="shared" si="2"/>
        <v>#DIV/0!</v>
      </c>
      <c r="M28" s="11"/>
      <c r="N28" s="11"/>
      <c r="O28" s="11"/>
      <c r="P28" s="11"/>
      <c r="Q28" s="11"/>
      <c r="R28" s="11"/>
      <c r="S28" s="11"/>
      <c r="T28" s="11"/>
      <c r="U28" s="11"/>
      <c r="V28" s="12"/>
      <c r="W28" s="12"/>
      <c r="X28" s="6"/>
      <c r="Y28" s="12" t="str">
        <f t="shared" si="5"/>
        <v/>
      </c>
      <c r="Z28" s="5"/>
      <c r="AA28" s="13"/>
    </row>
    <row r="29" spans="1:27" s="14" customFormat="1" ht="19.149999999999999" customHeight="1" x14ac:dyDescent="0.3">
      <c r="A29" s="5">
        <v>25</v>
      </c>
      <c r="B29" s="6" t="str">
        <f t="shared" si="3"/>
        <v>5</v>
      </c>
      <c r="C29" s="6" t="str">
        <f t="shared" si="4"/>
        <v>29</v>
      </c>
      <c r="D29" s="7"/>
      <c r="E29" s="7"/>
      <c r="F29" s="7"/>
      <c r="G29" s="5"/>
      <c r="H29" s="5"/>
      <c r="I29" s="8">
        <f t="shared" si="0"/>
        <v>0</v>
      </c>
      <c r="J29" s="11"/>
      <c r="K29" s="8">
        <f t="shared" si="1"/>
        <v>0</v>
      </c>
      <c r="L29" s="10" t="e">
        <f t="shared" si="2"/>
        <v>#DIV/0!</v>
      </c>
      <c r="M29" s="11"/>
      <c r="N29" s="11"/>
      <c r="O29" s="11"/>
      <c r="P29" s="11"/>
      <c r="Q29" s="11"/>
      <c r="R29" s="11"/>
      <c r="S29" s="11"/>
      <c r="T29" s="11"/>
      <c r="U29" s="11"/>
      <c r="V29" s="12"/>
      <c r="W29" s="12"/>
      <c r="X29" s="6"/>
      <c r="Y29" s="12" t="str">
        <f t="shared" si="5"/>
        <v/>
      </c>
      <c r="Z29" s="5"/>
      <c r="AA29" s="13"/>
    </row>
    <row r="30" spans="1:27" s="14" customFormat="1" ht="19.149999999999999" hidden="1" customHeight="1" x14ac:dyDescent="0.3">
      <c r="A30" s="15">
        <v>26</v>
      </c>
      <c r="B30" s="6" t="str">
        <f t="shared" si="3"/>
        <v>5</v>
      </c>
      <c r="C30" s="6" t="str">
        <f t="shared" si="4"/>
        <v>29</v>
      </c>
      <c r="D30" s="7"/>
      <c r="E30" s="7"/>
      <c r="F30" s="7"/>
      <c r="G30" s="5"/>
      <c r="H30" s="5"/>
      <c r="I30" s="8">
        <f t="shared" si="0"/>
        <v>0</v>
      </c>
      <c r="J30" s="11"/>
      <c r="K30" s="8">
        <f t="shared" ref="K30:K54" si="6">SUM(M30:U30)</f>
        <v>0</v>
      </c>
      <c r="L30" s="10" t="e">
        <f t="shared" si="2"/>
        <v>#DIV/0!</v>
      </c>
      <c r="M30" s="11"/>
      <c r="N30" s="11"/>
      <c r="O30" s="11"/>
      <c r="P30" s="11"/>
      <c r="Q30" s="11"/>
      <c r="R30" s="11"/>
      <c r="S30" s="11"/>
      <c r="T30" s="11"/>
      <c r="U30" s="11"/>
      <c r="V30" s="12"/>
      <c r="W30" s="12"/>
      <c r="X30" s="6"/>
      <c r="Y30" s="12" t="str">
        <f t="shared" si="5"/>
        <v/>
      </c>
      <c r="Z30" s="5"/>
      <c r="AA30" s="13"/>
    </row>
    <row r="31" spans="1:27" s="14" customFormat="1" ht="19.149999999999999" hidden="1" customHeight="1" x14ac:dyDescent="0.3">
      <c r="A31" s="5">
        <v>27</v>
      </c>
      <c r="B31" s="6" t="str">
        <f t="shared" si="3"/>
        <v>5</v>
      </c>
      <c r="C31" s="6" t="str">
        <f t="shared" si="4"/>
        <v>29</v>
      </c>
      <c r="D31" s="7"/>
      <c r="E31" s="5"/>
      <c r="F31" s="7"/>
      <c r="G31" s="5"/>
      <c r="H31" s="5"/>
      <c r="I31" s="8">
        <f t="shared" si="0"/>
        <v>0</v>
      </c>
      <c r="J31" s="9"/>
      <c r="K31" s="8">
        <f t="shared" si="6"/>
        <v>0</v>
      </c>
      <c r="L31" s="10" t="e">
        <f t="shared" si="2"/>
        <v>#DIV/0!</v>
      </c>
      <c r="M31" s="11"/>
      <c r="N31" s="11"/>
      <c r="O31" s="11"/>
      <c r="P31" s="11"/>
      <c r="Q31" s="11"/>
      <c r="R31" s="11"/>
      <c r="S31" s="11"/>
      <c r="T31" s="11"/>
      <c r="U31" s="11"/>
      <c r="V31" s="12"/>
      <c r="W31" s="12"/>
      <c r="X31" s="6"/>
      <c r="Y31" s="12" t="str">
        <f t="shared" si="5"/>
        <v/>
      </c>
      <c r="Z31" s="5"/>
      <c r="AA31" s="18"/>
    </row>
    <row r="32" spans="1:27" s="14" customFormat="1" ht="19.149999999999999" hidden="1" customHeight="1" x14ac:dyDescent="0.3">
      <c r="A32" s="5">
        <v>28</v>
      </c>
      <c r="B32" s="6" t="str">
        <f t="shared" si="3"/>
        <v>5</v>
      </c>
      <c r="C32" s="6" t="str">
        <f t="shared" si="4"/>
        <v>29</v>
      </c>
      <c r="D32" s="7"/>
      <c r="E32" s="7"/>
      <c r="F32" s="7"/>
      <c r="G32" s="5"/>
      <c r="H32" s="5"/>
      <c r="I32" s="8">
        <f t="shared" si="0"/>
        <v>0</v>
      </c>
      <c r="J32" s="9"/>
      <c r="K32" s="8">
        <f t="shared" si="6"/>
        <v>0</v>
      </c>
      <c r="L32" s="10" t="e">
        <f t="shared" si="2"/>
        <v>#DIV/0!</v>
      </c>
      <c r="M32" s="11"/>
      <c r="N32" s="11"/>
      <c r="O32" s="11"/>
      <c r="P32" s="11"/>
      <c r="Q32" s="11"/>
      <c r="R32" s="11"/>
      <c r="S32" s="11"/>
      <c r="T32" s="11"/>
      <c r="U32" s="11"/>
      <c r="V32" s="12"/>
      <c r="W32" s="12"/>
      <c r="X32" s="6"/>
      <c r="Y32" s="12" t="str">
        <f t="shared" si="5"/>
        <v/>
      </c>
      <c r="Z32" s="5"/>
      <c r="AA32" s="13"/>
    </row>
    <row r="33" spans="1:27" s="14" customFormat="1" ht="19.149999999999999" hidden="1" customHeight="1" x14ac:dyDescent="0.3">
      <c r="A33" s="5">
        <v>29</v>
      </c>
      <c r="B33" s="6" t="str">
        <f t="shared" si="3"/>
        <v>5</v>
      </c>
      <c r="C33" s="6" t="str">
        <f t="shared" si="4"/>
        <v>29</v>
      </c>
      <c r="D33" s="7"/>
      <c r="E33" s="7"/>
      <c r="F33" s="7"/>
      <c r="G33" s="5"/>
      <c r="H33" s="5"/>
      <c r="I33" s="8">
        <f t="shared" si="0"/>
        <v>0</v>
      </c>
      <c r="J33" s="9"/>
      <c r="K33" s="8">
        <f t="shared" si="6"/>
        <v>0</v>
      </c>
      <c r="L33" s="10" t="e">
        <f t="shared" si="2"/>
        <v>#DIV/0!</v>
      </c>
      <c r="M33" s="11"/>
      <c r="N33" s="11"/>
      <c r="O33" s="11"/>
      <c r="P33" s="11"/>
      <c r="Q33" s="11"/>
      <c r="R33" s="11"/>
      <c r="S33" s="11"/>
      <c r="T33" s="11"/>
      <c r="U33" s="11"/>
      <c r="V33" s="12"/>
      <c r="W33" s="12"/>
      <c r="X33" s="6"/>
      <c r="Y33" s="12" t="str">
        <f t="shared" si="5"/>
        <v/>
      </c>
      <c r="Z33" s="5"/>
      <c r="AA33" s="13"/>
    </row>
    <row r="34" spans="1:27" s="14" customFormat="1" ht="19.149999999999999" hidden="1" customHeight="1" x14ac:dyDescent="0.3">
      <c r="A34" s="15">
        <v>30</v>
      </c>
      <c r="B34" s="6" t="str">
        <f t="shared" si="3"/>
        <v>5</v>
      </c>
      <c r="C34" s="6" t="str">
        <f t="shared" si="4"/>
        <v>29</v>
      </c>
      <c r="D34" s="7"/>
      <c r="E34" s="7"/>
      <c r="F34" s="7"/>
      <c r="G34" s="5"/>
      <c r="H34" s="5"/>
      <c r="I34" s="8">
        <f t="shared" si="0"/>
        <v>0</v>
      </c>
      <c r="J34" s="9"/>
      <c r="K34" s="8">
        <f t="shared" si="6"/>
        <v>0</v>
      </c>
      <c r="L34" s="10" t="e">
        <f t="shared" si="2"/>
        <v>#DIV/0!</v>
      </c>
      <c r="M34" s="11"/>
      <c r="N34" s="11"/>
      <c r="O34" s="11"/>
      <c r="P34" s="11"/>
      <c r="Q34" s="11"/>
      <c r="R34" s="11"/>
      <c r="S34" s="11"/>
      <c r="T34" s="11"/>
      <c r="U34" s="11"/>
      <c r="V34" s="12"/>
      <c r="W34" s="12"/>
      <c r="X34" s="6"/>
      <c r="Y34" s="12" t="str">
        <f t="shared" si="5"/>
        <v/>
      </c>
      <c r="Z34" s="5"/>
      <c r="AA34" s="13"/>
    </row>
    <row r="35" spans="1:27" s="14" customFormat="1" ht="19.149999999999999" hidden="1" customHeight="1" x14ac:dyDescent="0.3">
      <c r="A35" s="5">
        <v>31</v>
      </c>
      <c r="B35" s="6" t="str">
        <f t="shared" si="3"/>
        <v>5</v>
      </c>
      <c r="C35" s="6" t="str">
        <f t="shared" si="4"/>
        <v>29</v>
      </c>
      <c r="D35" s="7"/>
      <c r="E35" s="7"/>
      <c r="F35" s="7"/>
      <c r="G35" s="5"/>
      <c r="H35" s="5"/>
      <c r="I35" s="8">
        <f t="shared" si="0"/>
        <v>0</v>
      </c>
      <c r="J35" s="9"/>
      <c r="K35" s="8">
        <f t="shared" si="6"/>
        <v>0</v>
      </c>
      <c r="L35" s="10" t="e">
        <f t="shared" si="2"/>
        <v>#DIV/0!</v>
      </c>
      <c r="M35" s="11"/>
      <c r="N35" s="11"/>
      <c r="O35" s="11"/>
      <c r="P35" s="11"/>
      <c r="Q35" s="11"/>
      <c r="R35" s="11"/>
      <c r="S35" s="11"/>
      <c r="T35" s="11"/>
      <c r="U35" s="11"/>
      <c r="V35" s="12"/>
      <c r="W35" s="12"/>
      <c r="X35" s="6"/>
      <c r="Y35" s="12" t="str">
        <f t="shared" si="5"/>
        <v/>
      </c>
      <c r="Z35" s="5"/>
      <c r="AA35" s="13"/>
    </row>
    <row r="36" spans="1:27" s="14" customFormat="1" ht="19.149999999999999" hidden="1" customHeight="1" x14ac:dyDescent="0.3">
      <c r="A36" s="5">
        <v>32</v>
      </c>
      <c r="B36" s="6" t="str">
        <f t="shared" si="3"/>
        <v>5</v>
      </c>
      <c r="C36" s="6" t="str">
        <f t="shared" si="4"/>
        <v>29</v>
      </c>
      <c r="D36" s="7"/>
      <c r="E36" s="19"/>
      <c r="F36" s="5"/>
      <c r="G36" s="5"/>
      <c r="H36" s="5"/>
      <c r="I36" s="8">
        <f t="shared" si="0"/>
        <v>0</v>
      </c>
      <c r="J36" s="9"/>
      <c r="K36" s="8">
        <f t="shared" si="6"/>
        <v>0</v>
      </c>
      <c r="L36" s="10" t="e">
        <f t="shared" si="2"/>
        <v>#DIV/0!</v>
      </c>
      <c r="M36" s="11"/>
      <c r="N36" s="11"/>
      <c r="O36" s="11"/>
      <c r="P36" s="11"/>
      <c r="Q36" s="11"/>
      <c r="R36" s="11"/>
      <c r="S36" s="11"/>
      <c r="T36" s="11"/>
      <c r="U36" s="11"/>
      <c r="V36" s="12"/>
      <c r="W36" s="12"/>
      <c r="X36" s="6"/>
      <c r="Y36" s="12" t="str">
        <f t="shared" si="5"/>
        <v/>
      </c>
      <c r="Z36" s="5"/>
      <c r="AA36" s="13"/>
    </row>
    <row r="37" spans="1:27" s="14" customFormat="1" ht="19.149999999999999" hidden="1" customHeight="1" x14ac:dyDescent="0.3">
      <c r="A37" s="5">
        <v>33</v>
      </c>
      <c r="B37" s="6" t="str">
        <f t="shared" si="3"/>
        <v>5</v>
      </c>
      <c r="C37" s="6" t="str">
        <f t="shared" si="4"/>
        <v>29</v>
      </c>
      <c r="D37" s="7"/>
      <c r="E37" s="7"/>
      <c r="F37" s="5"/>
      <c r="G37" s="5"/>
      <c r="H37" s="5"/>
      <c r="I37" s="8">
        <f t="shared" si="0"/>
        <v>0</v>
      </c>
      <c r="J37" s="9"/>
      <c r="K37" s="8">
        <f t="shared" si="6"/>
        <v>0</v>
      </c>
      <c r="L37" s="10" t="e">
        <f t="shared" si="2"/>
        <v>#DIV/0!</v>
      </c>
      <c r="M37" s="11"/>
      <c r="N37" s="11"/>
      <c r="O37" s="11"/>
      <c r="P37" s="11"/>
      <c r="Q37" s="11"/>
      <c r="R37" s="11"/>
      <c r="S37" s="11"/>
      <c r="T37" s="11"/>
      <c r="U37" s="11"/>
      <c r="V37" s="12"/>
      <c r="W37" s="12"/>
      <c r="X37" s="6"/>
      <c r="Y37" s="12" t="str">
        <f t="shared" si="5"/>
        <v/>
      </c>
      <c r="Z37" s="5"/>
      <c r="AA37" s="13"/>
    </row>
    <row r="38" spans="1:27" s="14" customFormat="1" ht="19.149999999999999" hidden="1" customHeight="1" x14ac:dyDescent="0.3">
      <c r="A38" s="15">
        <v>34</v>
      </c>
      <c r="B38" s="6" t="str">
        <f t="shared" si="3"/>
        <v>5</v>
      </c>
      <c r="C38" s="6" t="str">
        <f t="shared" si="4"/>
        <v>29</v>
      </c>
      <c r="D38" s="7"/>
      <c r="E38" s="7"/>
      <c r="F38" s="7"/>
      <c r="G38" s="5"/>
      <c r="H38" s="5"/>
      <c r="I38" s="8">
        <f t="shared" si="0"/>
        <v>0</v>
      </c>
      <c r="J38" s="9"/>
      <c r="K38" s="8">
        <f t="shared" si="6"/>
        <v>0</v>
      </c>
      <c r="L38" s="10" t="e">
        <f t="shared" si="2"/>
        <v>#DIV/0!</v>
      </c>
      <c r="M38" s="11"/>
      <c r="N38" s="11"/>
      <c r="O38" s="11"/>
      <c r="P38" s="11"/>
      <c r="Q38" s="11"/>
      <c r="R38" s="11"/>
      <c r="S38" s="11"/>
      <c r="T38" s="11"/>
      <c r="U38" s="11"/>
      <c r="V38" s="12"/>
      <c r="W38" s="12"/>
      <c r="X38" s="6"/>
      <c r="Y38" s="12" t="str">
        <f t="shared" si="5"/>
        <v/>
      </c>
      <c r="Z38" s="5"/>
      <c r="AA38" s="13"/>
    </row>
    <row r="39" spans="1:27" s="14" customFormat="1" ht="19.149999999999999" hidden="1" customHeight="1" x14ac:dyDescent="0.3">
      <c r="A39" s="5">
        <v>35</v>
      </c>
      <c r="B39" s="6" t="str">
        <f t="shared" si="3"/>
        <v>5</v>
      </c>
      <c r="C39" s="6" t="str">
        <f t="shared" si="4"/>
        <v>29</v>
      </c>
      <c r="D39" s="7"/>
      <c r="E39" s="5"/>
      <c r="F39" s="5"/>
      <c r="G39" s="5"/>
      <c r="H39" s="5"/>
      <c r="I39" s="8">
        <f t="shared" si="0"/>
        <v>0</v>
      </c>
      <c r="J39" s="9"/>
      <c r="K39" s="8">
        <f t="shared" si="6"/>
        <v>0</v>
      </c>
      <c r="L39" s="10" t="e">
        <f t="shared" si="2"/>
        <v>#DIV/0!</v>
      </c>
      <c r="M39" s="11"/>
      <c r="N39" s="11"/>
      <c r="O39" s="11"/>
      <c r="P39" s="11"/>
      <c r="Q39" s="11"/>
      <c r="R39" s="11"/>
      <c r="S39" s="11"/>
      <c r="T39" s="11"/>
      <c r="U39" s="11"/>
      <c r="V39" s="12"/>
      <c r="W39" s="12"/>
      <c r="X39" s="6"/>
      <c r="Y39" s="12" t="str">
        <f t="shared" si="5"/>
        <v/>
      </c>
      <c r="Z39" s="5"/>
      <c r="AA39" s="13"/>
    </row>
    <row r="40" spans="1:27" s="14" customFormat="1" ht="19.149999999999999" hidden="1" customHeight="1" x14ac:dyDescent="0.3">
      <c r="A40" s="5">
        <v>36</v>
      </c>
      <c r="B40" s="6" t="str">
        <f t="shared" si="3"/>
        <v>5</v>
      </c>
      <c r="C40" s="6" t="str">
        <f t="shared" si="4"/>
        <v>29</v>
      </c>
      <c r="D40" s="7"/>
      <c r="E40" s="5"/>
      <c r="F40" s="5"/>
      <c r="G40" s="5"/>
      <c r="H40" s="5"/>
      <c r="I40" s="8">
        <f t="shared" si="0"/>
        <v>0</v>
      </c>
      <c r="J40" s="9"/>
      <c r="K40" s="8">
        <f t="shared" si="6"/>
        <v>0</v>
      </c>
      <c r="L40" s="10" t="e">
        <f t="shared" si="2"/>
        <v>#DIV/0!</v>
      </c>
      <c r="M40" s="11"/>
      <c r="N40" s="11"/>
      <c r="O40" s="11"/>
      <c r="P40" s="11"/>
      <c r="Q40" s="11"/>
      <c r="R40" s="11"/>
      <c r="S40" s="11"/>
      <c r="T40" s="11"/>
      <c r="U40" s="11"/>
      <c r="V40" s="12"/>
      <c r="W40" s="12"/>
      <c r="X40" s="6"/>
      <c r="Y40" s="12" t="str">
        <f t="shared" si="5"/>
        <v/>
      </c>
      <c r="Z40" s="5"/>
      <c r="AA40" s="13"/>
    </row>
    <row r="41" spans="1:27" s="14" customFormat="1" ht="19.149999999999999" hidden="1" customHeight="1" x14ac:dyDescent="0.3">
      <c r="A41" s="5">
        <v>37</v>
      </c>
      <c r="B41" s="6" t="str">
        <f t="shared" si="3"/>
        <v>5</v>
      </c>
      <c r="C41" s="6" t="str">
        <f t="shared" si="4"/>
        <v>29</v>
      </c>
      <c r="D41" s="7"/>
      <c r="E41" s="7"/>
      <c r="F41" s="7"/>
      <c r="G41" s="5"/>
      <c r="H41" s="5"/>
      <c r="I41" s="8">
        <f t="shared" si="0"/>
        <v>0</v>
      </c>
      <c r="J41" s="9"/>
      <c r="K41" s="8">
        <f t="shared" si="6"/>
        <v>0</v>
      </c>
      <c r="L41" s="10" t="e">
        <f t="shared" si="2"/>
        <v>#DIV/0!</v>
      </c>
      <c r="M41" s="11"/>
      <c r="N41" s="11"/>
      <c r="O41" s="11"/>
      <c r="P41" s="11"/>
      <c r="Q41" s="11"/>
      <c r="R41" s="11"/>
      <c r="S41" s="11"/>
      <c r="T41" s="11"/>
      <c r="U41" s="11"/>
      <c r="V41" s="12"/>
      <c r="W41" s="12"/>
      <c r="X41" s="6"/>
      <c r="Y41" s="12" t="str">
        <f t="shared" si="5"/>
        <v/>
      </c>
      <c r="Z41" s="5"/>
      <c r="AA41" s="13"/>
    </row>
    <row r="42" spans="1:27" s="14" customFormat="1" ht="19.149999999999999" hidden="1" customHeight="1" x14ac:dyDescent="0.3">
      <c r="A42" s="15">
        <v>38</v>
      </c>
      <c r="B42" s="6" t="str">
        <f t="shared" si="3"/>
        <v>5</v>
      </c>
      <c r="C42" s="6" t="str">
        <f t="shared" si="4"/>
        <v>29</v>
      </c>
      <c r="D42" s="7"/>
      <c r="E42" s="7"/>
      <c r="F42" s="7"/>
      <c r="G42" s="5"/>
      <c r="H42" s="5"/>
      <c r="I42" s="8">
        <f t="shared" si="0"/>
        <v>0</v>
      </c>
      <c r="J42" s="9"/>
      <c r="K42" s="8">
        <f t="shared" si="6"/>
        <v>0</v>
      </c>
      <c r="L42" s="10" t="e">
        <f t="shared" si="2"/>
        <v>#DIV/0!</v>
      </c>
      <c r="M42" s="11"/>
      <c r="N42" s="11"/>
      <c r="O42" s="11"/>
      <c r="P42" s="11"/>
      <c r="Q42" s="11"/>
      <c r="R42" s="11"/>
      <c r="S42" s="11"/>
      <c r="T42" s="11"/>
      <c r="U42" s="11"/>
      <c r="V42" s="12"/>
      <c r="W42" s="12"/>
      <c r="X42" s="6"/>
      <c r="Y42" s="12" t="str">
        <f t="shared" si="5"/>
        <v/>
      </c>
      <c r="Z42" s="5"/>
      <c r="AA42" s="13"/>
    </row>
    <row r="43" spans="1:27" s="14" customFormat="1" ht="19.149999999999999" hidden="1" customHeight="1" x14ac:dyDescent="0.3">
      <c r="A43" s="5">
        <v>39</v>
      </c>
      <c r="B43" s="6" t="str">
        <f t="shared" si="3"/>
        <v>5</v>
      </c>
      <c r="C43" s="6" t="str">
        <f t="shared" si="4"/>
        <v>29</v>
      </c>
      <c r="D43" s="7"/>
      <c r="E43" s="7"/>
      <c r="F43" s="7"/>
      <c r="G43" s="5"/>
      <c r="H43" s="5"/>
      <c r="I43" s="8">
        <f t="shared" si="0"/>
        <v>0</v>
      </c>
      <c r="J43" s="9"/>
      <c r="K43" s="8">
        <f t="shared" si="6"/>
        <v>0</v>
      </c>
      <c r="L43" s="10" t="e">
        <f t="shared" si="2"/>
        <v>#DIV/0!</v>
      </c>
      <c r="M43" s="11"/>
      <c r="N43" s="11"/>
      <c r="O43" s="11"/>
      <c r="P43" s="11"/>
      <c r="Q43" s="11"/>
      <c r="R43" s="11"/>
      <c r="S43" s="11"/>
      <c r="T43" s="11"/>
      <c r="U43" s="11"/>
      <c r="V43" s="12"/>
      <c r="W43" s="12"/>
      <c r="X43" s="6"/>
      <c r="Y43" s="12" t="str">
        <f t="shared" si="5"/>
        <v/>
      </c>
      <c r="Z43" s="5"/>
      <c r="AA43" s="13"/>
    </row>
    <row r="44" spans="1:27" s="14" customFormat="1" ht="19.149999999999999" hidden="1" customHeight="1" x14ac:dyDescent="0.3">
      <c r="A44" s="5">
        <v>40</v>
      </c>
      <c r="B44" s="6" t="str">
        <f t="shared" si="3"/>
        <v>5</v>
      </c>
      <c r="C44" s="6" t="str">
        <f t="shared" si="4"/>
        <v>29</v>
      </c>
      <c r="D44" s="7"/>
      <c r="E44" s="5"/>
      <c r="F44" s="7"/>
      <c r="G44" s="5"/>
      <c r="H44" s="5"/>
      <c r="I44" s="8">
        <f t="shared" si="0"/>
        <v>0</v>
      </c>
      <c r="J44" s="9"/>
      <c r="K44" s="8">
        <f t="shared" si="6"/>
        <v>0</v>
      </c>
      <c r="L44" s="10" t="e">
        <f t="shared" si="2"/>
        <v>#DIV/0!</v>
      </c>
      <c r="M44" s="11"/>
      <c r="N44" s="11"/>
      <c r="O44" s="11"/>
      <c r="P44" s="11"/>
      <c r="Q44" s="11"/>
      <c r="R44" s="11"/>
      <c r="S44" s="11"/>
      <c r="T44" s="11"/>
      <c r="U44" s="11"/>
      <c r="V44" s="12"/>
      <c r="W44" s="12"/>
      <c r="X44" s="6"/>
      <c r="Y44" s="12" t="str">
        <f>IF($X44="A","하선동",IF($X44="B","이형준",""))</f>
        <v/>
      </c>
      <c r="Z44" s="5"/>
      <c r="AA44" s="13"/>
    </row>
    <row r="45" spans="1:27" s="14" customFormat="1" ht="19.149999999999999" hidden="1" customHeight="1" x14ac:dyDescent="0.3">
      <c r="A45" s="5">
        <v>41</v>
      </c>
      <c r="B45" s="6" t="str">
        <f t="shared" si="3"/>
        <v>5</v>
      </c>
      <c r="C45" s="6" t="str">
        <f t="shared" si="4"/>
        <v>29</v>
      </c>
      <c r="D45" s="7"/>
      <c r="E45" s="7"/>
      <c r="F45" s="7"/>
      <c r="G45" s="5"/>
      <c r="H45" s="5"/>
      <c r="I45" s="8">
        <f t="shared" si="0"/>
        <v>0</v>
      </c>
      <c r="J45" s="9"/>
      <c r="K45" s="8">
        <f t="shared" si="6"/>
        <v>0</v>
      </c>
      <c r="L45" s="10" t="e">
        <f t="shared" si="2"/>
        <v>#DIV/0!</v>
      </c>
      <c r="M45" s="11"/>
      <c r="N45" s="11"/>
      <c r="O45" s="11"/>
      <c r="P45" s="11"/>
      <c r="Q45" s="11"/>
      <c r="R45" s="11"/>
      <c r="S45" s="11"/>
      <c r="T45" s="20"/>
      <c r="U45" s="11"/>
      <c r="V45" s="12"/>
      <c r="W45" s="12"/>
      <c r="X45" s="6"/>
      <c r="Y45" s="12" t="str">
        <f t="shared" si="5"/>
        <v/>
      </c>
      <c r="Z45" s="5"/>
      <c r="AA45" s="13"/>
    </row>
    <row r="46" spans="1:27" s="14" customFormat="1" ht="19.149999999999999" hidden="1" customHeight="1" x14ac:dyDescent="0.3">
      <c r="A46" s="15">
        <v>42</v>
      </c>
      <c r="B46" s="6" t="str">
        <f t="shared" si="3"/>
        <v>5</v>
      </c>
      <c r="C46" s="6" t="str">
        <f t="shared" si="4"/>
        <v>29</v>
      </c>
      <c r="D46" s="7"/>
      <c r="E46" s="5"/>
      <c r="F46" s="7"/>
      <c r="G46" s="5"/>
      <c r="H46" s="5"/>
      <c r="I46" s="8">
        <f t="shared" si="0"/>
        <v>0</v>
      </c>
      <c r="J46" s="9"/>
      <c r="K46" s="8">
        <f t="shared" si="6"/>
        <v>0</v>
      </c>
      <c r="L46" s="10" t="e">
        <f t="shared" si="2"/>
        <v>#DIV/0!</v>
      </c>
      <c r="M46" s="11"/>
      <c r="N46" s="11"/>
      <c r="O46" s="11"/>
      <c r="P46" s="11"/>
      <c r="Q46" s="11"/>
      <c r="R46" s="11"/>
      <c r="S46" s="11"/>
      <c r="T46" s="20"/>
      <c r="U46" s="11"/>
      <c r="V46" s="12"/>
      <c r="W46" s="12"/>
      <c r="X46" s="6"/>
      <c r="Y46" s="12" t="str">
        <f t="shared" si="5"/>
        <v/>
      </c>
      <c r="Z46" s="5"/>
      <c r="AA46" s="13"/>
    </row>
    <row r="47" spans="1:27" s="14" customFormat="1" ht="19.149999999999999" hidden="1" customHeight="1" x14ac:dyDescent="0.3">
      <c r="A47" s="5">
        <v>43</v>
      </c>
      <c r="B47" s="6" t="str">
        <f t="shared" si="3"/>
        <v>5</v>
      </c>
      <c r="C47" s="6" t="str">
        <f t="shared" si="4"/>
        <v>29</v>
      </c>
      <c r="D47" s="7"/>
      <c r="E47" s="5"/>
      <c r="F47" s="5"/>
      <c r="G47" s="5"/>
      <c r="H47" s="5"/>
      <c r="I47" s="8">
        <f t="shared" si="0"/>
        <v>0</v>
      </c>
      <c r="J47" s="9"/>
      <c r="K47" s="8">
        <f t="shared" si="6"/>
        <v>0</v>
      </c>
      <c r="L47" s="10" t="e">
        <f t="shared" si="2"/>
        <v>#DIV/0!</v>
      </c>
      <c r="M47" s="11"/>
      <c r="N47" s="11"/>
      <c r="O47" s="11"/>
      <c r="P47" s="11"/>
      <c r="Q47" s="11"/>
      <c r="R47" s="11"/>
      <c r="S47" s="11"/>
      <c r="T47" s="20"/>
      <c r="U47" s="11"/>
      <c r="V47" s="12"/>
      <c r="W47" s="12"/>
      <c r="X47" s="6"/>
      <c r="Y47" s="12" t="str">
        <f t="shared" si="5"/>
        <v/>
      </c>
      <c r="Z47" s="5"/>
      <c r="AA47" s="13"/>
    </row>
    <row r="48" spans="1:27" s="14" customFormat="1" ht="19.149999999999999" hidden="1" customHeight="1" x14ac:dyDescent="0.3">
      <c r="A48" s="5">
        <v>44</v>
      </c>
      <c r="B48" s="6" t="str">
        <f t="shared" si="3"/>
        <v>5</v>
      </c>
      <c r="C48" s="6" t="str">
        <f t="shared" si="4"/>
        <v>29</v>
      </c>
      <c r="D48" s="7"/>
      <c r="E48" s="5"/>
      <c r="F48" s="5"/>
      <c r="G48" s="5"/>
      <c r="H48" s="5"/>
      <c r="I48" s="8">
        <f t="shared" si="0"/>
        <v>0</v>
      </c>
      <c r="J48" s="9"/>
      <c r="K48" s="8">
        <f t="shared" si="6"/>
        <v>0</v>
      </c>
      <c r="L48" s="10" t="e">
        <f t="shared" si="2"/>
        <v>#DIV/0!</v>
      </c>
      <c r="M48" s="11"/>
      <c r="N48" s="11"/>
      <c r="O48" s="11"/>
      <c r="P48" s="11"/>
      <c r="Q48" s="11"/>
      <c r="R48" s="11"/>
      <c r="S48" s="11"/>
      <c r="T48" s="11"/>
      <c r="U48" s="11"/>
      <c r="V48" s="12"/>
      <c r="W48" s="12"/>
      <c r="X48" s="6"/>
      <c r="Y48" s="12" t="str">
        <f t="shared" si="5"/>
        <v/>
      </c>
      <c r="Z48" s="5"/>
      <c r="AA48" s="13"/>
    </row>
    <row r="49" spans="1:27" s="14" customFormat="1" ht="19.149999999999999" hidden="1" customHeight="1" x14ac:dyDescent="0.3">
      <c r="A49" s="5">
        <v>45</v>
      </c>
      <c r="B49" s="6" t="str">
        <f t="shared" si="3"/>
        <v>5</v>
      </c>
      <c r="C49" s="6" t="str">
        <f t="shared" si="4"/>
        <v>29</v>
      </c>
      <c r="D49" s="7"/>
      <c r="E49" s="5"/>
      <c r="F49" s="7"/>
      <c r="G49" s="5"/>
      <c r="H49" s="5"/>
      <c r="I49" s="8">
        <f t="shared" si="0"/>
        <v>0</v>
      </c>
      <c r="J49" s="9"/>
      <c r="K49" s="8">
        <f t="shared" si="6"/>
        <v>0</v>
      </c>
      <c r="L49" s="10" t="e">
        <f t="shared" si="2"/>
        <v>#DIV/0!</v>
      </c>
      <c r="M49" s="11"/>
      <c r="N49" s="11"/>
      <c r="O49" s="11"/>
      <c r="P49" s="11"/>
      <c r="Q49" s="11"/>
      <c r="R49" s="11"/>
      <c r="S49" s="11"/>
      <c r="T49" s="11"/>
      <c r="U49" s="11"/>
      <c r="V49" s="12"/>
      <c r="W49" s="12"/>
      <c r="X49" s="6"/>
      <c r="Y49" s="12" t="str">
        <f>IF($X49="A","하선동",IF($X49="B","이형준",""))</f>
        <v/>
      </c>
      <c r="Z49" s="5"/>
      <c r="AA49" s="13"/>
    </row>
    <row r="50" spans="1:27" s="14" customFormat="1" ht="19.149999999999999" hidden="1" customHeight="1" x14ac:dyDescent="0.3">
      <c r="A50" s="5">
        <v>46</v>
      </c>
      <c r="B50" s="6" t="str">
        <f t="shared" si="3"/>
        <v>5</v>
      </c>
      <c r="C50" s="6" t="str">
        <f t="shared" si="4"/>
        <v>29</v>
      </c>
      <c r="D50" s="7"/>
      <c r="E50" s="5"/>
      <c r="F50" s="5"/>
      <c r="G50" s="5"/>
      <c r="H50" s="5"/>
      <c r="I50" s="8">
        <f t="shared" si="0"/>
        <v>0</v>
      </c>
      <c r="J50" s="9"/>
      <c r="K50" s="8">
        <f t="shared" si="6"/>
        <v>0</v>
      </c>
      <c r="L50" s="10" t="e">
        <f t="shared" si="2"/>
        <v>#DIV/0!</v>
      </c>
      <c r="M50" s="11"/>
      <c r="N50" s="11"/>
      <c r="O50" s="11"/>
      <c r="P50" s="11"/>
      <c r="Q50" s="11"/>
      <c r="R50" s="11"/>
      <c r="S50" s="11"/>
      <c r="T50" s="11"/>
      <c r="U50" s="11"/>
      <c r="V50" s="12"/>
      <c r="W50" s="12"/>
      <c r="X50" s="6"/>
      <c r="Y50" s="12" t="str">
        <f t="shared" si="5"/>
        <v/>
      </c>
      <c r="Z50" s="5"/>
      <c r="AA50" s="13"/>
    </row>
    <row r="51" spans="1:27" s="14" customFormat="1" ht="19.149999999999999" hidden="1" customHeight="1" x14ac:dyDescent="0.3">
      <c r="A51" s="5">
        <v>47</v>
      </c>
      <c r="B51" s="6" t="str">
        <f t="shared" si="3"/>
        <v>5</v>
      </c>
      <c r="C51" s="6" t="str">
        <f t="shared" si="4"/>
        <v>29</v>
      </c>
      <c r="D51" s="7"/>
      <c r="E51" s="5"/>
      <c r="F51" s="5"/>
      <c r="G51" s="5"/>
      <c r="H51" s="5"/>
      <c r="I51" s="8">
        <f t="shared" si="0"/>
        <v>0</v>
      </c>
      <c r="J51" s="9"/>
      <c r="K51" s="8">
        <f t="shared" si="6"/>
        <v>0</v>
      </c>
      <c r="L51" s="10" t="e">
        <f t="shared" si="2"/>
        <v>#DIV/0!</v>
      </c>
      <c r="M51" s="11"/>
      <c r="N51" s="11"/>
      <c r="O51" s="11"/>
      <c r="P51" s="11"/>
      <c r="Q51" s="11"/>
      <c r="R51" s="11"/>
      <c r="S51" s="11"/>
      <c r="T51" s="11"/>
      <c r="U51" s="11"/>
      <c r="V51" s="12"/>
      <c r="W51" s="12"/>
      <c r="X51" s="6"/>
      <c r="Y51" s="12" t="str">
        <f t="shared" si="5"/>
        <v/>
      </c>
      <c r="Z51" s="5"/>
      <c r="AA51" s="13"/>
    </row>
    <row r="52" spans="1:27" s="14" customFormat="1" ht="19.149999999999999" hidden="1" customHeight="1" x14ac:dyDescent="0.3">
      <c r="A52" s="5">
        <v>48</v>
      </c>
      <c r="B52" s="6" t="str">
        <f t="shared" si="3"/>
        <v>5</v>
      </c>
      <c r="C52" s="6" t="str">
        <f t="shared" si="4"/>
        <v>29</v>
      </c>
      <c r="D52" s="7"/>
      <c r="E52" s="5"/>
      <c r="F52" s="5"/>
      <c r="G52" s="5"/>
      <c r="H52" s="5"/>
      <c r="I52" s="8">
        <f t="shared" si="0"/>
        <v>0</v>
      </c>
      <c r="J52" s="9"/>
      <c r="K52" s="8">
        <f t="shared" si="6"/>
        <v>0</v>
      </c>
      <c r="L52" s="10" t="e">
        <f t="shared" si="2"/>
        <v>#DIV/0!</v>
      </c>
      <c r="M52" s="11"/>
      <c r="N52" s="11"/>
      <c r="O52" s="11"/>
      <c r="P52" s="11"/>
      <c r="Q52" s="11"/>
      <c r="R52" s="11"/>
      <c r="S52" s="11"/>
      <c r="T52" s="11"/>
      <c r="U52" s="11"/>
      <c r="V52" s="12"/>
      <c r="W52" s="12"/>
      <c r="X52" s="6"/>
      <c r="Y52" s="12" t="str">
        <f t="shared" si="5"/>
        <v/>
      </c>
      <c r="Z52" s="5"/>
      <c r="AA52" s="13"/>
    </row>
    <row r="53" spans="1:27" s="14" customFormat="1" ht="19.149999999999999" hidden="1" customHeight="1" x14ac:dyDescent="0.3">
      <c r="A53" s="5">
        <v>49</v>
      </c>
      <c r="B53" s="6" t="str">
        <f t="shared" si="3"/>
        <v>5</v>
      </c>
      <c r="C53" s="6" t="str">
        <f t="shared" si="4"/>
        <v>29</v>
      </c>
      <c r="D53" s="7"/>
      <c r="E53" s="5"/>
      <c r="F53" s="5"/>
      <c r="G53" s="5"/>
      <c r="H53" s="5"/>
      <c r="I53" s="8">
        <f t="shared" si="0"/>
        <v>0</v>
      </c>
      <c r="J53" s="9"/>
      <c r="K53" s="8">
        <f t="shared" si="6"/>
        <v>0</v>
      </c>
      <c r="L53" s="10" t="e">
        <f t="shared" si="2"/>
        <v>#DIV/0!</v>
      </c>
      <c r="M53" s="11"/>
      <c r="N53" s="11"/>
      <c r="O53" s="11"/>
      <c r="P53" s="11"/>
      <c r="Q53" s="11"/>
      <c r="R53" s="11"/>
      <c r="S53" s="11"/>
      <c r="T53" s="11"/>
      <c r="U53" s="11"/>
      <c r="V53" s="12"/>
      <c r="W53" s="12"/>
      <c r="X53" s="6"/>
      <c r="Y53" s="12" t="str">
        <f t="shared" si="5"/>
        <v/>
      </c>
      <c r="Z53" s="5"/>
      <c r="AA53" s="13"/>
    </row>
    <row r="54" spans="1:27" s="14" customFormat="1" ht="19.149999999999999" hidden="1" customHeight="1" x14ac:dyDescent="0.3">
      <c r="A54" s="5">
        <v>50</v>
      </c>
      <c r="B54" s="6" t="str">
        <f t="shared" si="3"/>
        <v>5</v>
      </c>
      <c r="C54" s="6" t="str">
        <f t="shared" si="4"/>
        <v>29</v>
      </c>
      <c r="D54" s="7"/>
      <c r="E54" s="5"/>
      <c r="F54" s="5"/>
      <c r="G54" s="5"/>
      <c r="H54" s="5"/>
      <c r="I54" s="8">
        <f t="shared" si="0"/>
        <v>0</v>
      </c>
      <c r="J54" s="9"/>
      <c r="K54" s="8">
        <f t="shared" si="6"/>
        <v>0</v>
      </c>
      <c r="L54" s="10" t="e">
        <f t="shared" si="2"/>
        <v>#DIV/0!</v>
      </c>
      <c r="M54" s="11"/>
      <c r="N54" s="11"/>
      <c r="O54" s="11"/>
      <c r="P54" s="11"/>
      <c r="Q54" s="11"/>
      <c r="R54" s="11"/>
      <c r="S54" s="11"/>
      <c r="T54" s="11"/>
      <c r="U54" s="11"/>
      <c r="V54" s="12"/>
      <c r="W54" s="12"/>
      <c r="X54" s="6"/>
      <c r="Y54" s="12" t="str">
        <f t="shared" si="5"/>
        <v/>
      </c>
      <c r="Z54" s="5"/>
      <c r="AA54" s="13"/>
    </row>
    <row r="55" spans="1:27" s="23" customFormat="1" x14ac:dyDescent="0.3">
      <c r="A55" s="44"/>
      <c r="B55" s="45"/>
      <c r="C55" s="45"/>
      <c r="D55" s="45"/>
      <c r="E55" s="45"/>
      <c r="F55" s="45"/>
      <c r="G55" s="45"/>
      <c r="H55" s="45"/>
      <c r="I55" s="46">
        <f>SUM(I7:I54)</f>
        <v>66212</v>
      </c>
      <c r="J55" s="46">
        <f t="shared" ref="J55:K55" si="7">SUM(J7:J54)</f>
        <v>65764</v>
      </c>
      <c r="K55" s="46">
        <f t="shared" si="7"/>
        <v>448</v>
      </c>
      <c r="L55" s="47"/>
      <c r="M55" s="21"/>
      <c r="N55" s="21"/>
      <c r="O55" s="21"/>
      <c r="P55" s="21"/>
      <c r="Q55" s="21"/>
      <c r="R55" s="21"/>
      <c r="S55" s="21"/>
      <c r="T55" s="21"/>
      <c r="U55" s="22"/>
      <c r="V55" s="36"/>
      <c r="W55" s="37"/>
      <c r="X55" s="37"/>
      <c r="Y55" s="37"/>
      <c r="Z55" s="37"/>
      <c r="AA55" s="37"/>
    </row>
    <row r="56" spans="1:27" s="23" customFormat="1" x14ac:dyDescent="0.3">
      <c r="A56" s="44"/>
      <c r="B56" s="45"/>
      <c r="C56" s="45"/>
      <c r="D56" s="45"/>
      <c r="E56" s="45"/>
      <c r="F56" s="45"/>
      <c r="G56" s="45"/>
      <c r="H56" s="45"/>
      <c r="I56" s="46"/>
      <c r="J56" s="46"/>
      <c r="K56" s="46"/>
      <c r="L56" s="47"/>
      <c r="M56" s="29"/>
      <c r="N56" s="29"/>
      <c r="O56" s="29"/>
      <c r="P56" s="29"/>
      <c r="Q56" s="29"/>
      <c r="R56" s="29"/>
      <c r="S56" s="29"/>
      <c r="T56" s="29"/>
      <c r="U56" s="25"/>
      <c r="V56" s="37"/>
      <c r="W56" s="37"/>
      <c r="X56" s="37"/>
      <c r="Y56" s="37"/>
      <c r="Z56" s="37"/>
      <c r="AA56" s="37"/>
    </row>
  </sheetData>
  <dataConsolidate/>
  <mergeCells count="26">
    <mergeCell ref="A1:D3"/>
    <mergeCell ref="E1:AA3"/>
    <mergeCell ref="A4:AA4"/>
    <mergeCell ref="A5:A6"/>
    <mergeCell ref="B5:B6"/>
    <mergeCell ref="C5:C6"/>
    <mergeCell ref="D5:D6"/>
    <mergeCell ref="E5:E6"/>
    <mergeCell ref="F5:F6"/>
    <mergeCell ref="G5:G6"/>
    <mergeCell ref="V5:X5"/>
    <mergeCell ref="Y5:Y6"/>
    <mergeCell ref="Z5:Z6"/>
    <mergeCell ref="AA5:AA6"/>
    <mergeCell ref="V55:AA56"/>
    <mergeCell ref="H5:H6"/>
    <mergeCell ref="I5:I6"/>
    <mergeCell ref="J5:J6"/>
    <mergeCell ref="K5:K6"/>
    <mergeCell ref="L5:L6"/>
    <mergeCell ref="M5:U5"/>
    <mergeCell ref="A55:H56"/>
    <mergeCell ref="I55:I56"/>
    <mergeCell ref="J55:J56"/>
    <mergeCell ref="K55:K56"/>
    <mergeCell ref="L55:L56"/>
  </mergeCells>
  <phoneticPr fontId="4" type="noConversion"/>
  <conditionalFormatting sqref="A7:AA54">
    <cfRule type="expression" dxfId="1" priority="1">
      <formula>$L7&gt;0.15</formula>
    </cfRule>
    <cfRule type="expression" dxfId="0" priority="2">
      <formula>AND($L7&gt;0.08,$L7&lt;0.15)</formula>
    </cfRule>
  </conditionalFormatting>
  <dataValidations count="3">
    <dataValidation allowBlank="1" showInputMessage="1" showErrorMessage="1" prompt="수식 계산_x000a_수치 입력 금지" sqref="K7:K54" xr:uid="{91C8DBED-FF77-45C4-BD39-2CD960B4F8A5}"/>
    <dataValidation type="whole" allowBlank="1" showInputMessage="1" showErrorMessage="1" errorTitle="입력값이 올바르지 않습니다." error="숫자만 쓰세요!" sqref="J29:J30 J25:J27 M7:U54" xr:uid="{0ED0651F-4B27-4FE0-A830-84F1DC6C046F}">
      <formula1>0</formula1>
      <formula2>20000</formula2>
    </dataValidation>
    <dataValidation type="list" allowBlank="1" showInputMessage="1" showErrorMessage="1" sqref="X7:X54" xr:uid="{17084E87-9385-463D-B183-F8D4FA5F2B9E}">
      <formula1>"A, B"</formula1>
    </dataValidation>
  </dataValidations>
  <pageMargins left="0.7" right="0.7" top="0.75" bottom="0.75" header="0.3" footer="0.3"/>
  <pageSetup paperSize="9" scale="46" orientation="landscape" r:id="rId1"/>
  <rowBreaks count="1" manualBreakCount="1">
    <brk id="37" max="26" man="1"/>
  </rowBreaks>
  <colBreaks count="2" manualBreakCount="2">
    <brk id="7" max="55" man="1"/>
    <brk id="19" max="55" man="1"/>
  </colBreaks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76A94441-57B7-466A-A435-E6BEE54D89F6}">
          <x14:formula1>
            <xm:f>데이터!$C$4:$C$11</xm:f>
          </x14:formula1>
          <xm:sqref>Z7:Z54</xm:sqref>
        </x14:dataValidation>
        <x14:dataValidation type="list" allowBlank="1" showInputMessage="1" showErrorMessage="1" xr:uid="{06FC4E52-F570-460C-B646-BF0DFC6EF402}">
          <x14:formula1>
            <xm:f>데이터!$B$4:$B$16</xm:f>
          </x14:formula1>
          <xm:sqref>D7:D54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6</vt:i4>
      </vt:variant>
      <vt:variant>
        <vt:lpstr>이름 지정된 범위</vt:lpstr>
      </vt:variant>
      <vt:variant>
        <vt:i4>5</vt:i4>
      </vt:variant>
    </vt:vector>
  </HeadingPairs>
  <TitlesOfParts>
    <vt:vector size="11" baseType="lpstr">
      <vt:lpstr>데이터</vt:lpstr>
      <vt:lpstr>5월 25일</vt:lpstr>
      <vt:lpstr>5월 26일</vt:lpstr>
      <vt:lpstr>5월 27일</vt:lpstr>
      <vt:lpstr>5월 28일</vt:lpstr>
      <vt:lpstr>5월 29일</vt:lpstr>
      <vt:lpstr>'5월 25일'!Print_Area</vt:lpstr>
      <vt:lpstr>'5월 26일'!Print_Area</vt:lpstr>
      <vt:lpstr>'5월 27일'!Print_Area</vt:lpstr>
      <vt:lpstr>'5월 28일'!Print_Area</vt:lpstr>
      <vt:lpstr>'5월 29일'!Print_Area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이여진</dc:creator>
  <cp:lastModifiedBy>이여진</cp:lastModifiedBy>
  <dcterms:created xsi:type="dcterms:W3CDTF">2020-05-22T07:35:31Z</dcterms:created>
  <dcterms:modified xsi:type="dcterms:W3CDTF">2020-07-16T06:18:41Z</dcterms:modified>
</cp:coreProperties>
</file>