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6월\"/>
    </mc:Choice>
  </mc:AlternateContent>
  <xr:revisionPtr revIDLastSave="0" documentId="13_ncr:1_{0F4F5CD0-01DA-4032-9A88-F2E8D9E43296}" xr6:coauthVersionLast="45" xr6:coauthVersionMax="45" xr10:uidLastSave="{00000000-0000-0000-0000-000000000000}"/>
  <bookViews>
    <workbookView xWindow="-120" yWindow="-120" windowWidth="29040" windowHeight="15840" firstSheet="2" activeTab="6" xr2:uid="{BD4EB5AE-10EB-483A-919C-3F380A3CAE8E}"/>
  </bookViews>
  <sheets>
    <sheet name="데이터" sheetId="4" state="hidden" r:id="rId1"/>
    <sheet name="6월 08일" sheetId="1" r:id="rId2"/>
    <sheet name="6월 09일" sheetId="5" r:id="rId3"/>
    <sheet name="6월 10일" sheetId="6" r:id="rId4"/>
    <sheet name="6월 11일" sheetId="7" r:id="rId5"/>
    <sheet name="6월 12일" sheetId="8" r:id="rId6"/>
    <sheet name="6월 13일" sheetId="9" r:id="rId7"/>
  </sheets>
  <definedNames>
    <definedName name="_xlnm.Print_Area" localSheetId="1">'6월 08일'!$A$1:$AC$56</definedName>
    <definedName name="_xlnm.Print_Area" localSheetId="2">'6월 09일'!$A$1:$AC$56</definedName>
    <definedName name="_xlnm.Print_Area" localSheetId="3">'6월 10일'!$A$1:$AC$56</definedName>
    <definedName name="_xlnm.Print_Area" localSheetId="4">'6월 11일'!$A$1:$AC$56</definedName>
    <definedName name="_xlnm.Print_Area" localSheetId="5">'6월 12일'!$A$1:$AC$56</definedName>
    <definedName name="_xlnm.Print_Area" localSheetId="6">'6월 13일'!$A$1:$AC$56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4" i="8" l="1"/>
  <c r="AA33" i="8"/>
  <c r="AA32" i="8"/>
  <c r="I40" i="7" l="1"/>
  <c r="L55" i="1" l="1"/>
  <c r="W55" i="9" l="1"/>
  <c r="V55" i="9"/>
  <c r="U55" i="9"/>
  <c r="T55" i="9"/>
  <c r="S55" i="9"/>
  <c r="R55" i="9"/>
  <c r="Q55" i="9"/>
  <c r="P55" i="9"/>
  <c r="O55" i="9"/>
  <c r="N55" i="9"/>
  <c r="M55" i="9"/>
  <c r="J55" i="9"/>
  <c r="AA54" i="9"/>
  <c r="K54" i="9"/>
  <c r="C54" i="9"/>
  <c r="B54" i="9"/>
  <c r="AA53" i="9"/>
  <c r="K53" i="9"/>
  <c r="I53" i="9" s="1"/>
  <c r="C53" i="9"/>
  <c r="B53" i="9"/>
  <c r="AA52" i="9"/>
  <c r="K52" i="9"/>
  <c r="C52" i="9"/>
  <c r="B52" i="9"/>
  <c r="AA51" i="9"/>
  <c r="K51" i="9"/>
  <c r="I51" i="9" s="1"/>
  <c r="C51" i="9"/>
  <c r="B51" i="9"/>
  <c r="AA50" i="9"/>
  <c r="K50" i="9"/>
  <c r="C50" i="9"/>
  <c r="B50" i="9"/>
  <c r="AA49" i="9"/>
  <c r="K49" i="9"/>
  <c r="I49" i="9" s="1"/>
  <c r="C49" i="9"/>
  <c r="B49" i="9"/>
  <c r="AA48" i="9"/>
  <c r="K48" i="9"/>
  <c r="C48" i="9"/>
  <c r="B48" i="9"/>
  <c r="AA47" i="9"/>
  <c r="K47" i="9"/>
  <c r="I47" i="9" s="1"/>
  <c r="C47" i="9"/>
  <c r="B47" i="9"/>
  <c r="AA46" i="9"/>
  <c r="K46" i="9"/>
  <c r="C46" i="9"/>
  <c r="B46" i="9"/>
  <c r="AA45" i="9"/>
  <c r="K45" i="9"/>
  <c r="I45" i="9" s="1"/>
  <c r="C45" i="9"/>
  <c r="B45" i="9"/>
  <c r="AA44" i="9"/>
  <c r="K44" i="9"/>
  <c r="C44" i="9"/>
  <c r="B44" i="9"/>
  <c r="AA43" i="9"/>
  <c r="K43" i="9"/>
  <c r="I43" i="9" s="1"/>
  <c r="C43" i="9"/>
  <c r="B43" i="9"/>
  <c r="AA42" i="9"/>
  <c r="K42" i="9"/>
  <c r="C42" i="9"/>
  <c r="B42" i="9"/>
  <c r="AA41" i="9"/>
  <c r="K41" i="9"/>
  <c r="I41" i="9" s="1"/>
  <c r="C41" i="9"/>
  <c r="B41" i="9"/>
  <c r="AA40" i="9"/>
  <c r="K40" i="9"/>
  <c r="C40" i="9"/>
  <c r="B40" i="9"/>
  <c r="AA39" i="9"/>
  <c r="K39" i="9"/>
  <c r="I39" i="9" s="1"/>
  <c r="C39" i="9"/>
  <c r="B39" i="9"/>
  <c r="AA38" i="9"/>
  <c r="K38" i="9"/>
  <c r="C38" i="9"/>
  <c r="B38" i="9"/>
  <c r="AA37" i="9"/>
  <c r="K37" i="9"/>
  <c r="I37" i="9" s="1"/>
  <c r="C37" i="9"/>
  <c r="B37" i="9"/>
  <c r="AA36" i="9"/>
  <c r="K36" i="9"/>
  <c r="C36" i="9"/>
  <c r="B36" i="9"/>
  <c r="AA35" i="9"/>
  <c r="K35" i="9"/>
  <c r="I35" i="9" s="1"/>
  <c r="C35" i="9"/>
  <c r="B35" i="9"/>
  <c r="AA34" i="9"/>
  <c r="K34" i="9"/>
  <c r="C34" i="9"/>
  <c r="B34" i="9"/>
  <c r="AA33" i="9"/>
  <c r="K33" i="9"/>
  <c r="I33" i="9" s="1"/>
  <c r="C33" i="9"/>
  <c r="B33" i="9"/>
  <c r="AA32" i="9"/>
  <c r="K32" i="9"/>
  <c r="C32" i="9"/>
  <c r="B32" i="9"/>
  <c r="AA31" i="9"/>
  <c r="K31" i="9"/>
  <c r="I31" i="9" s="1"/>
  <c r="C31" i="9"/>
  <c r="B31" i="9"/>
  <c r="AA30" i="9"/>
  <c r="K30" i="9"/>
  <c r="C30" i="9"/>
  <c r="B30" i="9"/>
  <c r="AA29" i="9"/>
  <c r="K29" i="9"/>
  <c r="I29" i="9" s="1"/>
  <c r="C29" i="9"/>
  <c r="B29" i="9"/>
  <c r="AA28" i="9"/>
  <c r="K28" i="9"/>
  <c r="C28" i="9"/>
  <c r="B28" i="9"/>
  <c r="AA27" i="9"/>
  <c r="K27" i="9"/>
  <c r="I27" i="9" s="1"/>
  <c r="C27" i="9"/>
  <c r="B27" i="9"/>
  <c r="AA26" i="9"/>
  <c r="K26" i="9"/>
  <c r="C26" i="9"/>
  <c r="B26" i="9"/>
  <c r="AA25" i="9"/>
  <c r="K25" i="9"/>
  <c r="I25" i="9" s="1"/>
  <c r="C25" i="9"/>
  <c r="B25" i="9"/>
  <c r="AA24" i="9"/>
  <c r="K24" i="9"/>
  <c r="C24" i="9"/>
  <c r="B24" i="9"/>
  <c r="AA23" i="9"/>
  <c r="K23" i="9"/>
  <c r="I23" i="9" s="1"/>
  <c r="C23" i="9"/>
  <c r="B23" i="9"/>
  <c r="AA22" i="9"/>
  <c r="K22" i="9"/>
  <c r="C22" i="9"/>
  <c r="B22" i="9"/>
  <c r="AA21" i="9"/>
  <c r="K21" i="9"/>
  <c r="I21" i="9" s="1"/>
  <c r="C21" i="9"/>
  <c r="B21" i="9"/>
  <c r="AA20" i="9"/>
  <c r="K20" i="9"/>
  <c r="C20" i="9"/>
  <c r="B20" i="9"/>
  <c r="AA19" i="9"/>
  <c r="K19" i="9"/>
  <c r="I19" i="9" s="1"/>
  <c r="C19" i="9"/>
  <c r="B19" i="9"/>
  <c r="AA18" i="9"/>
  <c r="K18" i="9"/>
  <c r="C18" i="9"/>
  <c r="B18" i="9"/>
  <c r="AA17" i="9"/>
  <c r="K17" i="9"/>
  <c r="I17" i="9" s="1"/>
  <c r="C17" i="9"/>
  <c r="B17" i="9"/>
  <c r="AA16" i="9"/>
  <c r="K16" i="9"/>
  <c r="C16" i="9"/>
  <c r="B16" i="9"/>
  <c r="AA15" i="9"/>
  <c r="K15" i="9"/>
  <c r="I15" i="9" s="1"/>
  <c r="C15" i="9"/>
  <c r="B15" i="9"/>
  <c r="AA14" i="9"/>
  <c r="K14" i="9"/>
  <c r="C14" i="9"/>
  <c r="B14" i="9"/>
  <c r="AA13" i="9"/>
  <c r="K13" i="9"/>
  <c r="I13" i="9" s="1"/>
  <c r="C13" i="9"/>
  <c r="B13" i="9"/>
  <c r="AA12" i="9"/>
  <c r="K12" i="9"/>
  <c r="C12" i="9"/>
  <c r="B12" i="9"/>
  <c r="AA11" i="9"/>
  <c r="K11" i="9"/>
  <c r="I11" i="9" s="1"/>
  <c r="C11" i="9"/>
  <c r="B11" i="9"/>
  <c r="AA10" i="9"/>
  <c r="K10" i="9"/>
  <c r="C10" i="9"/>
  <c r="B10" i="9"/>
  <c r="AA9" i="9"/>
  <c r="K9" i="9"/>
  <c r="I9" i="9" s="1"/>
  <c r="C9" i="9"/>
  <c r="B9" i="9"/>
  <c r="AA8" i="9"/>
  <c r="K8" i="9"/>
  <c r="C8" i="9"/>
  <c r="B8" i="9"/>
  <c r="AA7" i="9"/>
  <c r="K7" i="9"/>
  <c r="C7" i="9"/>
  <c r="B7" i="9"/>
  <c r="C5" i="9"/>
  <c r="B5" i="9"/>
  <c r="W55" i="8"/>
  <c r="V55" i="8"/>
  <c r="U55" i="8"/>
  <c r="T55" i="8"/>
  <c r="S55" i="8"/>
  <c r="R55" i="8"/>
  <c r="Q55" i="8"/>
  <c r="P55" i="8"/>
  <c r="O55" i="8"/>
  <c r="N55" i="8"/>
  <c r="M55" i="8"/>
  <c r="J55" i="8"/>
  <c r="AA54" i="8"/>
  <c r="K54" i="8"/>
  <c r="I54" i="8" s="1"/>
  <c r="L54" i="8" s="1"/>
  <c r="C54" i="8"/>
  <c r="B54" i="8"/>
  <c r="AA53" i="8"/>
  <c r="K53" i="8"/>
  <c r="I53" i="8"/>
  <c r="L53" i="8" s="1"/>
  <c r="C53" i="8"/>
  <c r="B53" i="8"/>
  <c r="AA52" i="8"/>
  <c r="K52" i="8"/>
  <c r="I52" i="8"/>
  <c r="L52" i="8" s="1"/>
  <c r="C52" i="8"/>
  <c r="B52" i="8"/>
  <c r="AA51" i="8"/>
  <c r="L51" i="8"/>
  <c r="K51" i="8"/>
  <c r="I51" i="8"/>
  <c r="C51" i="8"/>
  <c r="B51" i="8"/>
  <c r="AA50" i="8"/>
  <c r="K50" i="8"/>
  <c r="I50" i="8"/>
  <c r="L50" i="8" s="1"/>
  <c r="C50" i="8"/>
  <c r="B50" i="8"/>
  <c r="AA49" i="8"/>
  <c r="K49" i="8"/>
  <c r="I49" i="8" s="1"/>
  <c r="C49" i="8"/>
  <c r="B49" i="8"/>
  <c r="AA48" i="8"/>
  <c r="K48" i="8"/>
  <c r="I48" i="8"/>
  <c r="L48" i="8" s="1"/>
  <c r="C48" i="8"/>
  <c r="B48" i="8"/>
  <c r="AA47" i="8"/>
  <c r="K47" i="8"/>
  <c r="L47" i="8" s="1"/>
  <c r="I47" i="8"/>
  <c r="C47" i="8"/>
  <c r="B47" i="8"/>
  <c r="AA46" i="8"/>
  <c r="K46" i="8"/>
  <c r="I46" i="8" s="1"/>
  <c r="L46" i="8" s="1"/>
  <c r="C46" i="8"/>
  <c r="B46" i="8"/>
  <c r="AA45" i="8"/>
  <c r="K45" i="8"/>
  <c r="L45" i="8" s="1"/>
  <c r="I45" i="8"/>
  <c r="C45" i="8"/>
  <c r="B45" i="8"/>
  <c r="AA44" i="8"/>
  <c r="K44" i="8"/>
  <c r="I44" i="8"/>
  <c r="L44" i="8" s="1"/>
  <c r="C44" i="8"/>
  <c r="B44" i="8"/>
  <c r="AA43" i="8"/>
  <c r="L43" i="8"/>
  <c r="K43" i="8"/>
  <c r="I43" i="8"/>
  <c r="C43" i="8"/>
  <c r="B43" i="8"/>
  <c r="AA42" i="8"/>
  <c r="K42" i="8"/>
  <c r="I42" i="8"/>
  <c r="L42" i="8" s="1"/>
  <c r="C42" i="8"/>
  <c r="B42" i="8"/>
  <c r="AA41" i="8"/>
  <c r="K41" i="8"/>
  <c r="I41" i="8" s="1"/>
  <c r="C41" i="8"/>
  <c r="B41" i="8"/>
  <c r="AA40" i="8"/>
  <c r="K40" i="8"/>
  <c r="I40" i="8"/>
  <c r="L40" i="8" s="1"/>
  <c r="C40" i="8"/>
  <c r="B40" i="8"/>
  <c r="AA39" i="8"/>
  <c r="K39" i="8"/>
  <c r="L39" i="8" s="1"/>
  <c r="I39" i="8"/>
  <c r="C39" i="8"/>
  <c r="B39" i="8"/>
  <c r="AA38" i="8"/>
  <c r="K38" i="8"/>
  <c r="I38" i="8"/>
  <c r="L38" i="8" s="1"/>
  <c r="C38" i="8"/>
  <c r="B38" i="8"/>
  <c r="AA37" i="8"/>
  <c r="L37" i="8"/>
  <c r="K37" i="8"/>
  <c r="I37" i="8"/>
  <c r="C37" i="8"/>
  <c r="B37" i="8"/>
  <c r="AA36" i="8"/>
  <c r="K36" i="8"/>
  <c r="I36" i="8" s="1"/>
  <c r="L36" i="8" s="1"/>
  <c r="C36" i="8"/>
  <c r="B36" i="8"/>
  <c r="AA35" i="8"/>
  <c r="K35" i="8"/>
  <c r="I35" i="8" s="1"/>
  <c r="L35" i="8" s="1"/>
  <c r="C35" i="8"/>
  <c r="B35" i="8"/>
  <c r="K34" i="8"/>
  <c r="I34" i="8" s="1"/>
  <c r="L34" i="8" s="1"/>
  <c r="C34" i="8"/>
  <c r="B34" i="8"/>
  <c r="K33" i="8"/>
  <c r="I33" i="8"/>
  <c r="L33" i="8" s="1"/>
  <c r="C33" i="8"/>
  <c r="B33" i="8"/>
  <c r="K32" i="8"/>
  <c r="I32" i="8"/>
  <c r="L32" i="8" s="1"/>
  <c r="C32" i="8"/>
  <c r="B32" i="8"/>
  <c r="AA31" i="8"/>
  <c r="K31" i="8"/>
  <c r="I31" i="8"/>
  <c r="L31" i="8" s="1"/>
  <c r="C31" i="8"/>
  <c r="B31" i="8"/>
  <c r="AA30" i="8"/>
  <c r="K30" i="8"/>
  <c r="I30" i="8" s="1"/>
  <c r="L30" i="8" s="1"/>
  <c r="C30" i="8"/>
  <c r="B30" i="8"/>
  <c r="AA29" i="8"/>
  <c r="L29" i="8"/>
  <c r="K29" i="8"/>
  <c r="I29" i="8"/>
  <c r="C29" i="8"/>
  <c r="B29" i="8"/>
  <c r="AA28" i="8"/>
  <c r="K28" i="8"/>
  <c r="I28" i="8" s="1"/>
  <c r="L28" i="8" s="1"/>
  <c r="C28" i="8"/>
  <c r="B28" i="8"/>
  <c r="AA27" i="8"/>
  <c r="K27" i="8"/>
  <c r="I27" i="8" s="1"/>
  <c r="L27" i="8" s="1"/>
  <c r="C27" i="8"/>
  <c r="B27" i="8"/>
  <c r="AA26" i="8"/>
  <c r="K26" i="8"/>
  <c r="I26" i="8" s="1"/>
  <c r="L26" i="8" s="1"/>
  <c r="C26" i="8"/>
  <c r="B26" i="8"/>
  <c r="AA25" i="8"/>
  <c r="K25" i="8"/>
  <c r="I25" i="8" s="1"/>
  <c r="L25" i="8" s="1"/>
  <c r="C25" i="8"/>
  <c r="B25" i="8"/>
  <c r="AA24" i="8"/>
  <c r="K24" i="8"/>
  <c r="I24" i="8" s="1"/>
  <c r="L24" i="8" s="1"/>
  <c r="C24" i="8"/>
  <c r="B24" i="8"/>
  <c r="AA23" i="8"/>
  <c r="K23" i="8"/>
  <c r="I23" i="8"/>
  <c r="L23" i="8" s="1"/>
  <c r="C23" i="8"/>
  <c r="B23" i="8"/>
  <c r="AA22" i="8"/>
  <c r="K22" i="8"/>
  <c r="I22" i="8"/>
  <c r="L22" i="8" s="1"/>
  <c r="C22" i="8"/>
  <c r="B22" i="8"/>
  <c r="AA21" i="8"/>
  <c r="L21" i="8"/>
  <c r="K21" i="8"/>
  <c r="I21" i="8"/>
  <c r="C21" i="8"/>
  <c r="B21" i="8"/>
  <c r="AA20" i="8"/>
  <c r="K20" i="8"/>
  <c r="I20" i="8"/>
  <c r="L20" i="8" s="1"/>
  <c r="C20" i="8"/>
  <c r="B20" i="8"/>
  <c r="AA19" i="8"/>
  <c r="K19" i="8"/>
  <c r="I19" i="8"/>
  <c r="L19" i="8" s="1"/>
  <c r="C19" i="8"/>
  <c r="B19" i="8"/>
  <c r="AA18" i="8"/>
  <c r="K18" i="8"/>
  <c r="I18" i="8"/>
  <c r="L18" i="8" s="1"/>
  <c r="C18" i="8"/>
  <c r="B18" i="8"/>
  <c r="AA17" i="8"/>
  <c r="K17" i="8"/>
  <c r="I17" i="8" s="1"/>
  <c r="L17" i="8" s="1"/>
  <c r="C17" i="8"/>
  <c r="B17" i="8"/>
  <c r="AA16" i="8"/>
  <c r="K16" i="8"/>
  <c r="I16" i="8" s="1"/>
  <c r="L16" i="8" s="1"/>
  <c r="C16" i="8"/>
  <c r="B16" i="8"/>
  <c r="AA15" i="8"/>
  <c r="L15" i="8"/>
  <c r="K15" i="8"/>
  <c r="I15" i="8"/>
  <c r="C15" i="8"/>
  <c r="B15" i="8"/>
  <c r="AA14" i="8"/>
  <c r="K14" i="8"/>
  <c r="I14" i="8" s="1"/>
  <c r="L14" i="8" s="1"/>
  <c r="C14" i="8"/>
  <c r="B14" i="8"/>
  <c r="AA13" i="8"/>
  <c r="K13" i="8"/>
  <c r="I13" i="8" s="1"/>
  <c r="L13" i="8" s="1"/>
  <c r="C13" i="8"/>
  <c r="B13" i="8"/>
  <c r="AA12" i="8"/>
  <c r="K12" i="8"/>
  <c r="I12" i="8"/>
  <c r="L12" i="8" s="1"/>
  <c r="C12" i="8"/>
  <c r="B12" i="8"/>
  <c r="AA11" i="8"/>
  <c r="K11" i="8"/>
  <c r="I11" i="8"/>
  <c r="L11" i="8" s="1"/>
  <c r="C11" i="8"/>
  <c r="B11" i="8"/>
  <c r="AA10" i="8"/>
  <c r="K10" i="8"/>
  <c r="I10" i="8" s="1"/>
  <c r="L10" i="8" s="1"/>
  <c r="C10" i="8"/>
  <c r="B10" i="8"/>
  <c r="AA9" i="8"/>
  <c r="K9" i="8"/>
  <c r="I9" i="8"/>
  <c r="L9" i="8" s="1"/>
  <c r="C9" i="8"/>
  <c r="B9" i="8"/>
  <c r="AA8" i="8"/>
  <c r="K8" i="8"/>
  <c r="I8" i="8"/>
  <c r="L8" i="8" s="1"/>
  <c r="C8" i="8"/>
  <c r="B8" i="8"/>
  <c r="AA7" i="8"/>
  <c r="K7" i="8"/>
  <c r="I7" i="8"/>
  <c r="L7" i="8" s="1"/>
  <c r="C7" i="8"/>
  <c r="B7" i="8"/>
  <c r="C5" i="8"/>
  <c r="B5" i="8"/>
  <c r="W55" i="7"/>
  <c r="V55" i="7"/>
  <c r="U55" i="7"/>
  <c r="T55" i="7"/>
  <c r="S55" i="7"/>
  <c r="R55" i="7"/>
  <c r="Q55" i="7"/>
  <c r="P55" i="7"/>
  <c r="O55" i="7"/>
  <c r="N55" i="7"/>
  <c r="M55" i="7"/>
  <c r="J55" i="7"/>
  <c r="AA54" i="7"/>
  <c r="K54" i="7"/>
  <c r="C54" i="7"/>
  <c r="B54" i="7"/>
  <c r="AA53" i="7"/>
  <c r="K53" i="7"/>
  <c r="I53" i="7" s="1"/>
  <c r="C53" i="7"/>
  <c r="B53" i="7"/>
  <c r="AA52" i="7"/>
  <c r="K52" i="7"/>
  <c r="C52" i="7"/>
  <c r="B52" i="7"/>
  <c r="AA51" i="7"/>
  <c r="K51" i="7"/>
  <c r="I51" i="7" s="1"/>
  <c r="C51" i="7"/>
  <c r="B51" i="7"/>
  <c r="AA50" i="7"/>
  <c r="K50" i="7"/>
  <c r="C50" i="7"/>
  <c r="B50" i="7"/>
  <c r="AA49" i="7"/>
  <c r="K49" i="7"/>
  <c r="I49" i="7" s="1"/>
  <c r="C49" i="7"/>
  <c r="B49" i="7"/>
  <c r="AA48" i="7"/>
  <c r="K48" i="7"/>
  <c r="C48" i="7"/>
  <c r="B48" i="7"/>
  <c r="AA47" i="7"/>
  <c r="K47" i="7"/>
  <c r="I47" i="7" s="1"/>
  <c r="C47" i="7"/>
  <c r="B47" i="7"/>
  <c r="AA46" i="7"/>
  <c r="K46" i="7"/>
  <c r="C46" i="7"/>
  <c r="B46" i="7"/>
  <c r="AA45" i="7"/>
  <c r="K45" i="7"/>
  <c r="I45" i="7" s="1"/>
  <c r="C45" i="7"/>
  <c r="B45" i="7"/>
  <c r="AA44" i="7"/>
  <c r="K44" i="7"/>
  <c r="C44" i="7"/>
  <c r="B44" i="7"/>
  <c r="AA43" i="7"/>
  <c r="K43" i="7"/>
  <c r="I43" i="7" s="1"/>
  <c r="C43" i="7"/>
  <c r="B43" i="7"/>
  <c r="AA42" i="7"/>
  <c r="K42" i="7"/>
  <c r="C42" i="7"/>
  <c r="B42" i="7"/>
  <c r="AA41" i="7"/>
  <c r="K41" i="7"/>
  <c r="I41" i="7" s="1"/>
  <c r="C41" i="7"/>
  <c r="B41" i="7"/>
  <c r="AA40" i="7"/>
  <c r="K40" i="7"/>
  <c r="C40" i="7"/>
  <c r="B40" i="7"/>
  <c r="AA39" i="7"/>
  <c r="K39" i="7"/>
  <c r="I39" i="7" s="1"/>
  <c r="C39" i="7"/>
  <c r="B39" i="7"/>
  <c r="AA38" i="7"/>
  <c r="K38" i="7"/>
  <c r="C38" i="7"/>
  <c r="B38" i="7"/>
  <c r="AA37" i="7"/>
  <c r="K37" i="7"/>
  <c r="I37" i="7" s="1"/>
  <c r="C37" i="7"/>
  <c r="B37" i="7"/>
  <c r="AA36" i="7"/>
  <c r="K36" i="7"/>
  <c r="C36" i="7"/>
  <c r="B36" i="7"/>
  <c r="AA35" i="7"/>
  <c r="K35" i="7"/>
  <c r="I35" i="7" s="1"/>
  <c r="C35" i="7"/>
  <c r="B35" i="7"/>
  <c r="AA34" i="7"/>
  <c r="K34" i="7"/>
  <c r="C34" i="7"/>
  <c r="B34" i="7"/>
  <c r="AA33" i="7"/>
  <c r="K33" i="7"/>
  <c r="I33" i="7" s="1"/>
  <c r="C33" i="7"/>
  <c r="B33" i="7"/>
  <c r="AA32" i="7"/>
  <c r="K32" i="7"/>
  <c r="C32" i="7"/>
  <c r="B32" i="7"/>
  <c r="AA31" i="7"/>
  <c r="K31" i="7"/>
  <c r="I31" i="7" s="1"/>
  <c r="C31" i="7"/>
  <c r="B31" i="7"/>
  <c r="AA30" i="7"/>
  <c r="K30" i="7"/>
  <c r="C30" i="7"/>
  <c r="B30" i="7"/>
  <c r="AA29" i="7"/>
  <c r="K29" i="7"/>
  <c r="I29" i="7" s="1"/>
  <c r="C29" i="7"/>
  <c r="B29" i="7"/>
  <c r="AA28" i="7"/>
  <c r="K28" i="7"/>
  <c r="C28" i="7"/>
  <c r="B28" i="7"/>
  <c r="AA27" i="7"/>
  <c r="K27" i="7"/>
  <c r="I27" i="7" s="1"/>
  <c r="C27" i="7"/>
  <c r="B27" i="7"/>
  <c r="AA26" i="7"/>
  <c r="K26" i="7"/>
  <c r="C26" i="7"/>
  <c r="B26" i="7"/>
  <c r="AA25" i="7"/>
  <c r="K25" i="7"/>
  <c r="I25" i="7" s="1"/>
  <c r="C25" i="7"/>
  <c r="B25" i="7"/>
  <c r="AA24" i="7"/>
  <c r="K24" i="7"/>
  <c r="C24" i="7"/>
  <c r="B24" i="7"/>
  <c r="AA23" i="7"/>
  <c r="K23" i="7"/>
  <c r="I23" i="7" s="1"/>
  <c r="C23" i="7"/>
  <c r="B23" i="7"/>
  <c r="AA22" i="7"/>
  <c r="K22" i="7"/>
  <c r="C22" i="7"/>
  <c r="B22" i="7"/>
  <c r="AA21" i="7"/>
  <c r="K21" i="7"/>
  <c r="I21" i="7" s="1"/>
  <c r="C21" i="7"/>
  <c r="B21" i="7"/>
  <c r="AA20" i="7"/>
  <c r="K20" i="7"/>
  <c r="C20" i="7"/>
  <c r="B20" i="7"/>
  <c r="AA19" i="7"/>
  <c r="K19" i="7"/>
  <c r="I19" i="7" s="1"/>
  <c r="C19" i="7"/>
  <c r="B19" i="7"/>
  <c r="AA18" i="7"/>
  <c r="K18" i="7"/>
  <c r="C18" i="7"/>
  <c r="B18" i="7"/>
  <c r="AA17" i="7"/>
  <c r="K17" i="7"/>
  <c r="I17" i="7" s="1"/>
  <c r="C17" i="7"/>
  <c r="B17" i="7"/>
  <c r="AA16" i="7"/>
  <c r="K16" i="7"/>
  <c r="C16" i="7"/>
  <c r="B16" i="7"/>
  <c r="AA15" i="7"/>
  <c r="K15" i="7"/>
  <c r="I15" i="7" s="1"/>
  <c r="C15" i="7"/>
  <c r="B15" i="7"/>
  <c r="AA14" i="7"/>
  <c r="K14" i="7"/>
  <c r="C14" i="7"/>
  <c r="B14" i="7"/>
  <c r="AA13" i="7"/>
  <c r="K13" i="7"/>
  <c r="I13" i="7" s="1"/>
  <c r="C13" i="7"/>
  <c r="B13" i="7"/>
  <c r="AA12" i="7"/>
  <c r="K12" i="7"/>
  <c r="C12" i="7"/>
  <c r="B12" i="7"/>
  <c r="AA11" i="7"/>
  <c r="K11" i="7"/>
  <c r="I11" i="7" s="1"/>
  <c r="C11" i="7"/>
  <c r="B11" i="7"/>
  <c r="AA10" i="7"/>
  <c r="K10" i="7"/>
  <c r="C10" i="7"/>
  <c r="B10" i="7"/>
  <c r="AA9" i="7"/>
  <c r="K9" i="7"/>
  <c r="I9" i="7" s="1"/>
  <c r="C9" i="7"/>
  <c r="B9" i="7"/>
  <c r="AA8" i="7"/>
  <c r="K8" i="7"/>
  <c r="C8" i="7"/>
  <c r="B8" i="7"/>
  <c r="AA7" i="7"/>
  <c r="K7" i="7"/>
  <c r="C7" i="7"/>
  <c r="B7" i="7"/>
  <c r="C5" i="7"/>
  <c r="B5" i="7"/>
  <c r="W55" i="6"/>
  <c r="V55" i="6"/>
  <c r="U55" i="6"/>
  <c r="T55" i="6"/>
  <c r="S55" i="6"/>
  <c r="R55" i="6"/>
  <c r="Q55" i="6"/>
  <c r="P55" i="6"/>
  <c r="O55" i="6"/>
  <c r="N55" i="6"/>
  <c r="M55" i="6"/>
  <c r="J55" i="6"/>
  <c r="AA54" i="6"/>
  <c r="K54" i="6"/>
  <c r="I54" i="6" s="1"/>
  <c r="L54" i="6" s="1"/>
  <c r="C54" i="6"/>
  <c r="B54" i="6"/>
  <c r="AA53" i="6"/>
  <c r="K53" i="6"/>
  <c r="L53" i="6" s="1"/>
  <c r="I53" i="6"/>
  <c r="C53" i="6"/>
  <c r="B53" i="6"/>
  <c r="AA52" i="6"/>
  <c r="K52" i="6"/>
  <c r="I52" i="6"/>
  <c r="L52" i="6" s="1"/>
  <c r="C52" i="6"/>
  <c r="B52" i="6"/>
  <c r="AA51" i="6"/>
  <c r="L51" i="6"/>
  <c r="K51" i="6"/>
  <c r="I51" i="6"/>
  <c r="C51" i="6"/>
  <c r="B51" i="6"/>
  <c r="AA50" i="6"/>
  <c r="K50" i="6"/>
  <c r="I50" i="6"/>
  <c r="L50" i="6" s="1"/>
  <c r="C50" i="6"/>
  <c r="B50" i="6"/>
  <c r="AA49" i="6"/>
  <c r="K49" i="6"/>
  <c r="I49" i="6" s="1"/>
  <c r="C49" i="6"/>
  <c r="B49" i="6"/>
  <c r="AA48" i="6"/>
  <c r="K48" i="6"/>
  <c r="I48" i="6"/>
  <c r="L48" i="6" s="1"/>
  <c r="C48" i="6"/>
  <c r="B48" i="6"/>
  <c r="AA47" i="6"/>
  <c r="K47" i="6"/>
  <c r="L47" i="6" s="1"/>
  <c r="I47" i="6"/>
  <c r="C47" i="6"/>
  <c r="B47" i="6"/>
  <c r="AA46" i="6"/>
  <c r="K46" i="6"/>
  <c r="I46" i="6" s="1"/>
  <c r="L46" i="6" s="1"/>
  <c r="C46" i="6"/>
  <c r="B46" i="6"/>
  <c r="AA45" i="6"/>
  <c r="K45" i="6"/>
  <c r="L45" i="6" s="1"/>
  <c r="I45" i="6"/>
  <c r="C45" i="6"/>
  <c r="B45" i="6"/>
  <c r="AA44" i="6"/>
  <c r="K44" i="6"/>
  <c r="I44" i="6"/>
  <c r="L44" i="6" s="1"/>
  <c r="C44" i="6"/>
  <c r="B44" i="6"/>
  <c r="AA43" i="6"/>
  <c r="L43" i="6"/>
  <c r="K43" i="6"/>
  <c r="I43" i="6"/>
  <c r="C43" i="6"/>
  <c r="B43" i="6"/>
  <c r="AA42" i="6"/>
  <c r="K42" i="6"/>
  <c r="I42" i="6"/>
  <c r="L42" i="6" s="1"/>
  <c r="C42" i="6"/>
  <c r="B42" i="6"/>
  <c r="AA41" i="6"/>
  <c r="K41" i="6"/>
  <c r="I41" i="6" s="1"/>
  <c r="C41" i="6"/>
  <c r="B41" i="6"/>
  <c r="AA40" i="6"/>
  <c r="K40" i="6"/>
  <c r="I40" i="6"/>
  <c r="L40" i="6" s="1"/>
  <c r="C40" i="6"/>
  <c r="B40" i="6"/>
  <c r="AA39" i="6"/>
  <c r="K39" i="6"/>
  <c r="L39" i="6" s="1"/>
  <c r="I39" i="6"/>
  <c r="C39" i="6"/>
  <c r="B39" i="6"/>
  <c r="AA38" i="6"/>
  <c r="K38" i="6"/>
  <c r="I38" i="6"/>
  <c r="L38" i="6" s="1"/>
  <c r="C38" i="6"/>
  <c r="B38" i="6"/>
  <c r="AA37" i="6"/>
  <c r="L37" i="6"/>
  <c r="K37" i="6"/>
  <c r="I37" i="6"/>
  <c r="C37" i="6"/>
  <c r="B37" i="6"/>
  <c r="AA36" i="6"/>
  <c r="K36" i="6"/>
  <c r="I36" i="6"/>
  <c r="L36" i="6" s="1"/>
  <c r="C36" i="6"/>
  <c r="B36" i="6"/>
  <c r="AA35" i="6"/>
  <c r="L35" i="6"/>
  <c r="K35" i="6"/>
  <c r="I35" i="6"/>
  <c r="C35" i="6"/>
  <c r="B35" i="6"/>
  <c r="AA34" i="6"/>
  <c r="K34" i="6"/>
  <c r="I34" i="6"/>
  <c r="L34" i="6" s="1"/>
  <c r="C34" i="6"/>
  <c r="B34" i="6"/>
  <c r="AA33" i="6"/>
  <c r="K33" i="6"/>
  <c r="I33" i="6"/>
  <c r="L33" i="6" s="1"/>
  <c r="C33" i="6"/>
  <c r="B33" i="6"/>
  <c r="AA32" i="6"/>
  <c r="K32" i="6"/>
  <c r="I32" i="6" s="1"/>
  <c r="L32" i="6" s="1"/>
  <c r="C32" i="6"/>
  <c r="B32" i="6"/>
  <c r="AA31" i="6"/>
  <c r="K31" i="6"/>
  <c r="I31" i="6" s="1"/>
  <c r="L31" i="6" s="1"/>
  <c r="C31" i="6"/>
  <c r="B31" i="6"/>
  <c r="AA30" i="6"/>
  <c r="K30" i="6"/>
  <c r="I30" i="6"/>
  <c r="L30" i="6" s="1"/>
  <c r="C30" i="6"/>
  <c r="B30" i="6"/>
  <c r="AA29" i="6"/>
  <c r="K29" i="6"/>
  <c r="I29" i="6" s="1"/>
  <c r="L29" i="6" s="1"/>
  <c r="C29" i="6"/>
  <c r="B29" i="6"/>
  <c r="AA28" i="6"/>
  <c r="K28" i="6"/>
  <c r="I28" i="6"/>
  <c r="L28" i="6" s="1"/>
  <c r="C28" i="6"/>
  <c r="B28" i="6"/>
  <c r="AA27" i="6"/>
  <c r="L27" i="6"/>
  <c r="K27" i="6"/>
  <c r="I27" i="6"/>
  <c r="C27" i="6"/>
  <c r="B27" i="6"/>
  <c r="AA26" i="6"/>
  <c r="K26" i="6"/>
  <c r="I26" i="6"/>
  <c r="L26" i="6" s="1"/>
  <c r="C26" i="6"/>
  <c r="B26" i="6"/>
  <c r="AA25" i="6"/>
  <c r="K25" i="6"/>
  <c r="I25" i="6"/>
  <c r="L25" i="6" s="1"/>
  <c r="C25" i="6"/>
  <c r="B25" i="6"/>
  <c r="AA24" i="6"/>
  <c r="K24" i="6"/>
  <c r="I24" i="6" s="1"/>
  <c r="L24" i="6" s="1"/>
  <c r="C24" i="6"/>
  <c r="B24" i="6"/>
  <c r="AA23" i="6"/>
  <c r="K23" i="6"/>
  <c r="I23" i="6" s="1"/>
  <c r="L23" i="6" s="1"/>
  <c r="C23" i="6"/>
  <c r="B23" i="6"/>
  <c r="AA22" i="6"/>
  <c r="K22" i="6"/>
  <c r="I22" i="6" s="1"/>
  <c r="L22" i="6" s="1"/>
  <c r="C22" i="6"/>
  <c r="B22" i="6"/>
  <c r="AA21" i="6"/>
  <c r="K21" i="6"/>
  <c r="I21" i="6"/>
  <c r="L21" i="6" s="1"/>
  <c r="C21" i="6"/>
  <c r="B21" i="6"/>
  <c r="AA20" i="6"/>
  <c r="K20" i="6"/>
  <c r="I20" i="6" s="1"/>
  <c r="L20" i="6" s="1"/>
  <c r="C20" i="6"/>
  <c r="B20" i="6"/>
  <c r="AA19" i="6"/>
  <c r="K19" i="6"/>
  <c r="I19" i="6" s="1"/>
  <c r="C19" i="6"/>
  <c r="B19" i="6"/>
  <c r="AA18" i="6"/>
  <c r="K18" i="6"/>
  <c r="I18" i="6"/>
  <c r="L18" i="6" s="1"/>
  <c r="C18" i="6"/>
  <c r="B18" i="6"/>
  <c r="AA17" i="6"/>
  <c r="K17" i="6"/>
  <c r="I17" i="6" s="1"/>
  <c r="L17" i="6" s="1"/>
  <c r="C17" i="6"/>
  <c r="B17" i="6"/>
  <c r="AA16" i="6"/>
  <c r="K16" i="6"/>
  <c r="I16" i="6"/>
  <c r="L16" i="6" s="1"/>
  <c r="C16" i="6"/>
  <c r="B16" i="6"/>
  <c r="AA15" i="6"/>
  <c r="K15" i="6"/>
  <c r="I15" i="6"/>
  <c r="L15" i="6" s="1"/>
  <c r="C15" i="6"/>
  <c r="B15" i="6"/>
  <c r="AA14" i="6"/>
  <c r="K14" i="6"/>
  <c r="I14" i="6"/>
  <c r="L14" i="6" s="1"/>
  <c r="C14" i="6"/>
  <c r="B14" i="6"/>
  <c r="AA13" i="6"/>
  <c r="K13" i="6"/>
  <c r="C13" i="6"/>
  <c r="B13" i="6"/>
  <c r="AA12" i="6"/>
  <c r="K12" i="6"/>
  <c r="I12" i="6" s="1"/>
  <c r="L12" i="6" s="1"/>
  <c r="C12" i="6"/>
  <c r="B12" i="6"/>
  <c r="AA11" i="6"/>
  <c r="K11" i="6"/>
  <c r="I11" i="6" s="1"/>
  <c r="L11" i="6" s="1"/>
  <c r="C11" i="6"/>
  <c r="B11" i="6"/>
  <c r="AA10" i="6"/>
  <c r="K10" i="6"/>
  <c r="I10" i="6"/>
  <c r="L10" i="6" s="1"/>
  <c r="C10" i="6"/>
  <c r="B10" i="6"/>
  <c r="AA9" i="6"/>
  <c r="K9" i="6"/>
  <c r="I9" i="6"/>
  <c r="L9" i="6" s="1"/>
  <c r="C9" i="6"/>
  <c r="B9" i="6"/>
  <c r="AA8" i="6"/>
  <c r="K8" i="6"/>
  <c r="I8" i="6" s="1"/>
  <c r="L8" i="6" s="1"/>
  <c r="C8" i="6"/>
  <c r="B8" i="6"/>
  <c r="AA7" i="6"/>
  <c r="K7" i="6"/>
  <c r="I7" i="6" s="1"/>
  <c r="L7" i="6" s="1"/>
  <c r="C7" i="6"/>
  <c r="B7" i="6"/>
  <c r="C5" i="6"/>
  <c r="B5" i="6"/>
  <c r="W55" i="5"/>
  <c r="V55" i="5"/>
  <c r="U55" i="5"/>
  <c r="T55" i="5"/>
  <c r="S55" i="5"/>
  <c r="R55" i="5"/>
  <c r="Q55" i="5"/>
  <c r="P55" i="5"/>
  <c r="O55" i="5"/>
  <c r="N55" i="5"/>
  <c r="M55" i="5"/>
  <c r="J55" i="5"/>
  <c r="AA54" i="5"/>
  <c r="K54" i="5"/>
  <c r="I54" i="5" s="1"/>
  <c r="C54" i="5"/>
  <c r="B54" i="5"/>
  <c r="AA53" i="5"/>
  <c r="K53" i="5"/>
  <c r="I53" i="5" s="1"/>
  <c r="C53" i="5"/>
  <c r="B53" i="5"/>
  <c r="AA52" i="5"/>
  <c r="K52" i="5"/>
  <c r="C52" i="5"/>
  <c r="B52" i="5"/>
  <c r="AA51" i="5"/>
  <c r="K51" i="5"/>
  <c r="I51" i="5" s="1"/>
  <c r="C51" i="5"/>
  <c r="B51" i="5"/>
  <c r="AA50" i="5"/>
  <c r="K50" i="5"/>
  <c r="C50" i="5"/>
  <c r="B50" i="5"/>
  <c r="AA49" i="5"/>
  <c r="K49" i="5"/>
  <c r="I49" i="5" s="1"/>
  <c r="C49" i="5"/>
  <c r="B49" i="5"/>
  <c r="AA48" i="5"/>
  <c r="K48" i="5"/>
  <c r="C48" i="5"/>
  <c r="B48" i="5"/>
  <c r="AA47" i="5"/>
  <c r="K47" i="5"/>
  <c r="I47" i="5" s="1"/>
  <c r="C47" i="5"/>
  <c r="B47" i="5"/>
  <c r="AA46" i="5"/>
  <c r="K46" i="5"/>
  <c r="C46" i="5"/>
  <c r="B46" i="5"/>
  <c r="AA45" i="5"/>
  <c r="K45" i="5"/>
  <c r="I45" i="5" s="1"/>
  <c r="C45" i="5"/>
  <c r="B45" i="5"/>
  <c r="AA44" i="5"/>
  <c r="K44" i="5"/>
  <c r="C44" i="5"/>
  <c r="B44" i="5"/>
  <c r="AA43" i="5"/>
  <c r="K43" i="5"/>
  <c r="I43" i="5" s="1"/>
  <c r="C43" i="5"/>
  <c r="B43" i="5"/>
  <c r="AA42" i="5"/>
  <c r="K42" i="5"/>
  <c r="C42" i="5"/>
  <c r="B42" i="5"/>
  <c r="AA41" i="5"/>
  <c r="K41" i="5"/>
  <c r="I41" i="5" s="1"/>
  <c r="C41" i="5"/>
  <c r="B41" i="5"/>
  <c r="AA40" i="5"/>
  <c r="K40" i="5"/>
  <c r="C40" i="5"/>
  <c r="B40" i="5"/>
  <c r="AA39" i="5"/>
  <c r="K39" i="5"/>
  <c r="I39" i="5" s="1"/>
  <c r="C39" i="5"/>
  <c r="B39" i="5"/>
  <c r="AA38" i="5"/>
  <c r="K38" i="5"/>
  <c r="C38" i="5"/>
  <c r="B38" i="5"/>
  <c r="AA37" i="5"/>
  <c r="K37" i="5"/>
  <c r="I37" i="5" s="1"/>
  <c r="C37" i="5"/>
  <c r="B37" i="5"/>
  <c r="AA36" i="5"/>
  <c r="K36" i="5"/>
  <c r="C36" i="5"/>
  <c r="B36" i="5"/>
  <c r="AA35" i="5"/>
  <c r="K35" i="5"/>
  <c r="I35" i="5" s="1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C32" i="5"/>
  <c r="B32" i="5"/>
  <c r="AA31" i="5"/>
  <c r="K31" i="5"/>
  <c r="I31" i="5" s="1"/>
  <c r="C31" i="5"/>
  <c r="B31" i="5"/>
  <c r="AA30" i="5"/>
  <c r="K30" i="5"/>
  <c r="C30" i="5"/>
  <c r="B30" i="5"/>
  <c r="AA29" i="5"/>
  <c r="K29" i="5"/>
  <c r="I29" i="5" s="1"/>
  <c r="C29" i="5"/>
  <c r="B29" i="5"/>
  <c r="AA28" i="5"/>
  <c r="K28" i="5"/>
  <c r="C28" i="5"/>
  <c r="B28" i="5"/>
  <c r="AA27" i="5"/>
  <c r="K27" i="5"/>
  <c r="I27" i="5" s="1"/>
  <c r="C27" i="5"/>
  <c r="B27" i="5"/>
  <c r="AA26" i="5"/>
  <c r="K26" i="5"/>
  <c r="C26" i="5"/>
  <c r="B26" i="5"/>
  <c r="AA25" i="5"/>
  <c r="K25" i="5"/>
  <c r="I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K21" i="5"/>
  <c r="I21" i="5" s="1"/>
  <c r="C21" i="5"/>
  <c r="B21" i="5"/>
  <c r="AA20" i="5"/>
  <c r="K20" i="5"/>
  <c r="C20" i="5"/>
  <c r="B20" i="5"/>
  <c r="AA19" i="5"/>
  <c r="K19" i="5"/>
  <c r="I19" i="5" s="1"/>
  <c r="C19" i="5"/>
  <c r="B19" i="5"/>
  <c r="AA18" i="5"/>
  <c r="K18" i="5"/>
  <c r="C18" i="5"/>
  <c r="B18" i="5"/>
  <c r="AA17" i="5"/>
  <c r="K17" i="5"/>
  <c r="I17" i="5" s="1"/>
  <c r="C17" i="5"/>
  <c r="B17" i="5"/>
  <c r="AA16" i="5"/>
  <c r="K16" i="5"/>
  <c r="C16" i="5"/>
  <c r="B16" i="5"/>
  <c r="AA15" i="5"/>
  <c r="K15" i="5"/>
  <c r="I15" i="5" s="1"/>
  <c r="C15" i="5"/>
  <c r="B15" i="5"/>
  <c r="AA14" i="5"/>
  <c r="K14" i="5"/>
  <c r="C14" i="5"/>
  <c r="B14" i="5"/>
  <c r="AA13" i="5"/>
  <c r="K13" i="5"/>
  <c r="I13" i="5" s="1"/>
  <c r="C13" i="5"/>
  <c r="B13" i="5"/>
  <c r="AA12" i="5"/>
  <c r="K12" i="5"/>
  <c r="C12" i="5"/>
  <c r="B12" i="5"/>
  <c r="AA11" i="5"/>
  <c r="K11" i="5"/>
  <c r="I11" i="5" s="1"/>
  <c r="C11" i="5"/>
  <c r="B11" i="5"/>
  <c r="AA10" i="5"/>
  <c r="K10" i="5"/>
  <c r="C10" i="5"/>
  <c r="B10" i="5"/>
  <c r="AA9" i="5"/>
  <c r="K9" i="5"/>
  <c r="I9" i="5" s="1"/>
  <c r="C9" i="5"/>
  <c r="B9" i="5"/>
  <c r="AA8" i="5"/>
  <c r="K8" i="5"/>
  <c r="C8" i="5"/>
  <c r="B8" i="5"/>
  <c r="AA7" i="5"/>
  <c r="K7" i="5"/>
  <c r="C7" i="5"/>
  <c r="B7" i="5"/>
  <c r="C5" i="5"/>
  <c r="B5" i="5"/>
  <c r="K55" i="9" l="1"/>
  <c r="K55" i="8"/>
  <c r="L55" i="8"/>
  <c r="L49" i="8"/>
  <c r="L41" i="8"/>
  <c r="K55" i="7"/>
  <c r="L41" i="6"/>
  <c r="L49" i="6"/>
  <c r="L19" i="6"/>
  <c r="I13" i="6"/>
  <c r="L13" i="6" s="1"/>
  <c r="L55" i="6" s="1"/>
  <c r="K55" i="6"/>
  <c r="L54" i="5"/>
  <c r="K55" i="5"/>
  <c r="L8" i="9"/>
  <c r="L28" i="9"/>
  <c r="L32" i="9"/>
  <c r="I8" i="9"/>
  <c r="L9" i="9"/>
  <c r="I10" i="9"/>
  <c r="L10" i="9" s="1"/>
  <c r="L11" i="9"/>
  <c r="I12" i="9"/>
  <c r="L12" i="9" s="1"/>
  <c r="L13" i="9"/>
  <c r="I14" i="9"/>
  <c r="L14" i="9" s="1"/>
  <c r="L15" i="9"/>
  <c r="I16" i="9"/>
  <c r="L16" i="9" s="1"/>
  <c r="L17" i="9"/>
  <c r="I18" i="9"/>
  <c r="L18" i="9" s="1"/>
  <c r="L19" i="9"/>
  <c r="I20" i="9"/>
  <c r="L20" i="9" s="1"/>
  <c r="L21" i="9"/>
  <c r="I22" i="9"/>
  <c r="L22" i="9" s="1"/>
  <c r="L23" i="9"/>
  <c r="I24" i="9"/>
  <c r="L24" i="9" s="1"/>
  <c r="L25" i="9"/>
  <c r="I26" i="9"/>
  <c r="L26" i="9" s="1"/>
  <c r="L27" i="9"/>
  <c r="I28" i="9"/>
  <c r="L29" i="9"/>
  <c r="I30" i="9"/>
  <c r="L30" i="9" s="1"/>
  <c r="L31" i="9"/>
  <c r="I32" i="9"/>
  <c r="L33" i="9"/>
  <c r="I34" i="9"/>
  <c r="L34" i="9" s="1"/>
  <c r="L35" i="9"/>
  <c r="I36" i="9"/>
  <c r="L36" i="9" s="1"/>
  <c r="L37" i="9"/>
  <c r="I38" i="9"/>
  <c r="L38" i="9" s="1"/>
  <c r="L39" i="9"/>
  <c r="I40" i="9"/>
  <c r="L40" i="9" s="1"/>
  <c r="L41" i="9"/>
  <c r="I42" i="9"/>
  <c r="L42" i="9" s="1"/>
  <c r="L43" i="9"/>
  <c r="I44" i="9"/>
  <c r="L44" i="9" s="1"/>
  <c r="L45" i="9"/>
  <c r="I46" i="9"/>
  <c r="L46" i="9" s="1"/>
  <c r="L47" i="9"/>
  <c r="I48" i="9"/>
  <c r="L48" i="9" s="1"/>
  <c r="L49" i="9"/>
  <c r="I50" i="9"/>
  <c r="L50" i="9" s="1"/>
  <c r="L51" i="9"/>
  <c r="I52" i="9"/>
  <c r="L52" i="9" s="1"/>
  <c r="L53" i="9"/>
  <c r="I54" i="9"/>
  <c r="L54" i="9" s="1"/>
  <c r="I55" i="8"/>
  <c r="I7" i="9"/>
  <c r="L7" i="9" s="1"/>
  <c r="I8" i="7"/>
  <c r="L8" i="7" s="1"/>
  <c r="L9" i="7"/>
  <c r="I10" i="7"/>
  <c r="L10" i="7" s="1"/>
  <c r="L11" i="7"/>
  <c r="I12" i="7"/>
  <c r="L12" i="7" s="1"/>
  <c r="L13" i="7"/>
  <c r="I14" i="7"/>
  <c r="L14" i="7" s="1"/>
  <c r="L15" i="7"/>
  <c r="I16" i="7"/>
  <c r="L16" i="7" s="1"/>
  <c r="L17" i="7"/>
  <c r="I18" i="7"/>
  <c r="L18" i="7" s="1"/>
  <c r="L19" i="7"/>
  <c r="I20" i="7"/>
  <c r="L20" i="7" s="1"/>
  <c r="L21" i="7"/>
  <c r="I22" i="7"/>
  <c r="L22" i="7" s="1"/>
  <c r="L23" i="7"/>
  <c r="I24" i="7"/>
  <c r="L24" i="7" s="1"/>
  <c r="L25" i="7"/>
  <c r="I26" i="7"/>
  <c r="L26" i="7" s="1"/>
  <c r="L27" i="7"/>
  <c r="I28" i="7"/>
  <c r="L28" i="7" s="1"/>
  <c r="L29" i="7"/>
  <c r="I30" i="7"/>
  <c r="L30" i="7" s="1"/>
  <c r="L31" i="7"/>
  <c r="I32" i="7"/>
  <c r="L32" i="7" s="1"/>
  <c r="L33" i="7"/>
  <c r="I34" i="7"/>
  <c r="L34" i="7" s="1"/>
  <c r="L35" i="7"/>
  <c r="I36" i="7"/>
  <c r="L36" i="7" s="1"/>
  <c r="L37" i="7"/>
  <c r="I38" i="7"/>
  <c r="L38" i="7" s="1"/>
  <c r="L39" i="7"/>
  <c r="L40" i="7"/>
  <c r="L41" i="7"/>
  <c r="I42" i="7"/>
  <c r="L42" i="7" s="1"/>
  <c r="L43" i="7"/>
  <c r="I44" i="7"/>
  <c r="L44" i="7" s="1"/>
  <c r="L45" i="7"/>
  <c r="I46" i="7"/>
  <c r="L46" i="7" s="1"/>
  <c r="L47" i="7"/>
  <c r="I48" i="7"/>
  <c r="L48" i="7" s="1"/>
  <c r="L49" i="7"/>
  <c r="I50" i="7"/>
  <c r="L50" i="7" s="1"/>
  <c r="L51" i="7"/>
  <c r="I52" i="7"/>
  <c r="L52" i="7" s="1"/>
  <c r="L53" i="7"/>
  <c r="I54" i="7"/>
  <c r="L54" i="7" s="1"/>
  <c r="I55" i="6"/>
  <c r="I7" i="7"/>
  <c r="L26" i="5"/>
  <c r="L52" i="5"/>
  <c r="I8" i="5"/>
  <c r="L8" i="5" s="1"/>
  <c r="L9" i="5"/>
  <c r="I10" i="5"/>
  <c r="L10" i="5" s="1"/>
  <c r="L11" i="5"/>
  <c r="I12" i="5"/>
  <c r="L12" i="5" s="1"/>
  <c r="L13" i="5"/>
  <c r="I14" i="5"/>
  <c r="L14" i="5" s="1"/>
  <c r="L15" i="5"/>
  <c r="I16" i="5"/>
  <c r="L16" i="5" s="1"/>
  <c r="L17" i="5"/>
  <c r="I18" i="5"/>
  <c r="L18" i="5" s="1"/>
  <c r="L19" i="5"/>
  <c r="I20" i="5"/>
  <c r="L20" i="5" s="1"/>
  <c r="L21" i="5"/>
  <c r="I22" i="5"/>
  <c r="L22" i="5" s="1"/>
  <c r="L23" i="5"/>
  <c r="I24" i="5"/>
  <c r="L24" i="5" s="1"/>
  <c r="L25" i="5"/>
  <c r="I26" i="5"/>
  <c r="L27" i="5"/>
  <c r="I28" i="5"/>
  <c r="L28" i="5" s="1"/>
  <c r="L29" i="5"/>
  <c r="I30" i="5"/>
  <c r="L30" i="5" s="1"/>
  <c r="L31" i="5"/>
  <c r="I32" i="5"/>
  <c r="L32" i="5" s="1"/>
  <c r="L33" i="5"/>
  <c r="I34" i="5"/>
  <c r="L34" i="5" s="1"/>
  <c r="L35" i="5"/>
  <c r="I36" i="5"/>
  <c r="L36" i="5" s="1"/>
  <c r="L37" i="5"/>
  <c r="I38" i="5"/>
  <c r="L38" i="5" s="1"/>
  <c r="L39" i="5"/>
  <c r="I40" i="5"/>
  <c r="L40" i="5" s="1"/>
  <c r="L41" i="5"/>
  <c r="I42" i="5"/>
  <c r="L42" i="5" s="1"/>
  <c r="L43" i="5"/>
  <c r="I44" i="5"/>
  <c r="L44" i="5" s="1"/>
  <c r="L45" i="5"/>
  <c r="I46" i="5"/>
  <c r="L46" i="5" s="1"/>
  <c r="L47" i="5"/>
  <c r="I48" i="5"/>
  <c r="L48" i="5" s="1"/>
  <c r="L49" i="5"/>
  <c r="I50" i="5"/>
  <c r="L50" i="5" s="1"/>
  <c r="L51" i="5"/>
  <c r="I52" i="5"/>
  <c r="L53" i="5"/>
  <c r="I7" i="5"/>
  <c r="L7" i="5" s="1"/>
  <c r="W55" i="1"/>
  <c r="V55" i="1"/>
  <c r="U55" i="1"/>
  <c r="T55" i="1"/>
  <c r="S55" i="1"/>
  <c r="R55" i="1"/>
  <c r="Q55" i="1"/>
  <c r="P55" i="1"/>
  <c r="O55" i="1"/>
  <c r="N55" i="1"/>
  <c r="M55" i="1"/>
  <c r="L55" i="9" l="1"/>
  <c r="L55" i="5"/>
  <c r="I55" i="9"/>
  <c r="I55" i="7"/>
  <c r="L7" i="7"/>
  <c r="L55" i="7" s="1"/>
  <c r="I55" i="5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 s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55" i="1" l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L45" i="1"/>
  <c r="L47" i="1"/>
  <c r="L49" i="1"/>
  <c r="L51" i="1"/>
  <c r="L53" i="1"/>
  <c r="I54" i="1"/>
  <c r="L54" i="1" s="1"/>
  <c r="I7" i="1"/>
  <c r="L7" i="1" s="1"/>
  <c r="I5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W8" authorId="0" shapeId="0" xr:uid="{3A7ACC89-5717-4AB6-8A96-1CF825AB5023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Q16" authorId="0" shapeId="0" xr:uid="{ABBBC7D3-3BDF-49C9-BF56-87B21007B68A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기름</t>
        </r>
      </text>
    </comment>
    <comment ref="T22" authorId="0" shapeId="0" xr:uid="{52493DD3-23C4-4CA0-9539-FD01E6AF315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T23" authorId="0" shapeId="0" xr:uid="{9B9ED90D-13C8-4997-92FD-659C9B479128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크랙</t>
        </r>
      </text>
    </comment>
    <comment ref="T29" authorId="0" shapeId="0" xr:uid="{06AE84FC-88C6-4D86-9807-EEC74D5CB11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19" authorId="0" shapeId="0" xr:uid="{ACC202B8-DDC5-4885-882E-0B341EAFBA85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코어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N13" authorId="0" shapeId="0" xr:uid="{919A680A-F501-4B9E-B27D-A878E0AE875A}">
      <text>
        <r>
          <rPr>
            <b/>
            <sz val="9"/>
            <color indexed="81"/>
            <rFont val="돋움"/>
            <family val="3"/>
            <charset val="129"/>
          </rPr>
          <t>이여진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사상
</t>
        </r>
      </text>
    </comment>
  </commentList>
</comments>
</file>

<file path=xl/sharedStrings.xml><?xml version="1.0" encoding="utf-8"?>
<sst xmlns="http://schemas.openxmlformats.org/spreadsheetml/2006/main" count="1436" uniqueCount="221">
  <si>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</si>
  <si>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</si>
  <si>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</si>
  <si>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</si>
  <si>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</si>
  <si>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</si>
  <si>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</si>
  <si>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</si>
  <si>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</si>
  <si>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</si>
  <si>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</si>
  <si>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</si>
  <si>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</si>
  <si>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</si>
  <si>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</si>
  <si>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</si>
  <si>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</si>
  <si>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</si>
  <si>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</si>
  <si>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</si>
  <si>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</si>
  <si>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</si>
  <si>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</si>
  <si>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</si>
  <si>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</si>
  <si>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</si>
  <si>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</si>
  <si>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</si>
  <si>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</si>
  <si>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</si>
  <si>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</si>
  <si>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</si>
  <si>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</si>
  <si>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</si>
  <si>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</si>
  <si>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</si>
  <si>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</si>
  <si>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</si>
  <si>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</si>
  <si>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</si>
  <si>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</si>
  <si>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</si>
  <si>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</si>
  <si>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</si>
  <si>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</si>
  <si>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</si>
  <si>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</si>
  <si>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</si>
  <si>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</si>
  <si>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6월 08일</t>
    <phoneticPr fontId="4" type="noConversion"/>
  </si>
  <si>
    <t>6월 09일</t>
    <phoneticPr fontId="4" type="noConversion"/>
  </si>
  <si>
    <t>6월 10일</t>
    <phoneticPr fontId="4" type="noConversion"/>
  </si>
  <si>
    <t>6월 11일</t>
    <phoneticPr fontId="4" type="noConversion"/>
  </si>
  <si>
    <t>6월 12일</t>
    <phoneticPr fontId="4" type="noConversion"/>
  </si>
  <si>
    <t>6월 13일</t>
    <phoneticPr fontId="4" type="noConversion"/>
  </si>
  <si>
    <t>BASE</t>
  </si>
  <si>
    <t>BASE</t>
    <phoneticPr fontId="4" type="noConversion"/>
  </si>
  <si>
    <t>ADAPTER</t>
    <phoneticPr fontId="4" type="noConversion"/>
  </si>
  <si>
    <t>AMB0184A-KAA-R1</t>
  </si>
  <si>
    <t>AMB0184A-KAA-R1</t>
    <phoneticPr fontId="4" type="noConversion"/>
  </si>
  <si>
    <t>NP595-352-012#LB</t>
    <phoneticPr fontId="4" type="noConversion"/>
  </si>
  <si>
    <t>지아</t>
  </si>
  <si>
    <t>A</t>
  </si>
  <si>
    <t>A</t>
    <phoneticPr fontId="4" type="noConversion"/>
  </si>
  <si>
    <t>수연</t>
  </si>
  <si>
    <t>KR6166-GD200QB</t>
    <phoneticPr fontId="4" type="noConversion"/>
  </si>
  <si>
    <t>HDB08NL-78B1</t>
  </si>
  <si>
    <t>HDB08NL-78B1</t>
    <phoneticPr fontId="4" type="noConversion"/>
  </si>
  <si>
    <t>STOPPER</t>
    <phoneticPr fontId="4" type="noConversion"/>
  </si>
  <si>
    <t>김선화</t>
  </si>
  <si>
    <t>B</t>
  </si>
  <si>
    <t>B</t>
    <phoneticPr fontId="4" type="noConversion"/>
  </si>
  <si>
    <t>NP636-2406-001#LB</t>
    <phoneticPr fontId="4" type="noConversion"/>
  </si>
  <si>
    <t>SGP2030R</t>
    <phoneticPr fontId="4" type="noConversion"/>
  </si>
  <si>
    <t>N/P</t>
    <phoneticPr fontId="4" type="noConversion"/>
  </si>
  <si>
    <t>AMB07W9A-KAA-R2</t>
    <phoneticPr fontId="4" type="noConversion"/>
  </si>
  <si>
    <t>AMB0230A-KAA-R1</t>
    <phoneticPr fontId="4" type="noConversion"/>
  </si>
  <si>
    <t>ACTUATOR</t>
  </si>
  <si>
    <t>ACTUATOR</t>
    <phoneticPr fontId="4" type="noConversion"/>
  </si>
  <si>
    <t>AMB1933A-KAA-R1</t>
    <phoneticPr fontId="4" type="noConversion"/>
  </si>
  <si>
    <t>박소연</t>
  </si>
  <si>
    <t>김춘화</t>
  </si>
  <si>
    <t>LEAD GUIDE</t>
  </si>
  <si>
    <t>LEAD GUIDE</t>
    <phoneticPr fontId="4" type="noConversion"/>
  </si>
  <si>
    <t>HDB75-M01A1-1L</t>
  </si>
  <si>
    <t>HDB75-M01A1-1L</t>
    <phoneticPr fontId="4" type="noConversion"/>
  </si>
  <si>
    <t>HDB08NL-78L5</t>
  </si>
  <si>
    <t>HDB08NL-78L5</t>
    <phoneticPr fontId="4" type="noConversion"/>
  </si>
  <si>
    <t>HDB08NL-78T4</t>
  </si>
  <si>
    <t>HDB08NL-78T4</t>
    <phoneticPr fontId="4" type="noConversion"/>
  </si>
  <si>
    <t>변형: 빨림</t>
    <phoneticPr fontId="4" type="noConversion"/>
  </si>
  <si>
    <t>이은실</t>
  </si>
  <si>
    <t>김다연</t>
  </si>
  <si>
    <t>AMM0899A-KAB-R1</t>
  </si>
  <si>
    <t>SGF2041</t>
  </si>
  <si>
    <t>SGF2041</t>
    <phoneticPr fontId="4" type="noConversion"/>
  </si>
  <si>
    <t>B/K</t>
  </si>
  <si>
    <t>B/K</t>
    <phoneticPr fontId="4" type="noConversion"/>
  </si>
  <si>
    <t>SF2255</t>
    <phoneticPr fontId="4" type="noConversion"/>
  </si>
  <si>
    <t>I/V</t>
    <phoneticPr fontId="4" type="noConversion"/>
  </si>
  <si>
    <t>JD4901</t>
    <phoneticPr fontId="4" type="noConversion"/>
  </si>
  <si>
    <t>BODY</t>
    <phoneticPr fontId="4" type="noConversion"/>
  </si>
  <si>
    <t>AM0164A-A</t>
    <phoneticPr fontId="4" type="noConversion"/>
  </si>
  <si>
    <t>NP595-877-014#LB</t>
    <phoneticPr fontId="4" type="noConversion"/>
  </si>
  <si>
    <t>파손: 크랙</t>
    <phoneticPr fontId="4" type="noConversion"/>
  </si>
  <si>
    <t>파손: 후크</t>
    <phoneticPr fontId="4" type="noConversion"/>
  </si>
  <si>
    <t>이물: 기름</t>
    <phoneticPr fontId="4" type="noConversion"/>
  </si>
  <si>
    <t>MCS</t>
  </si>
  <si>
    <t>E PR</t>
    <phoneticPr fontId="4" type="noConversion"/>
  </si>
  <si>
    <t>SF2255</t>
    <phoneticPr fontId="4" type="noConversion"/>
  </si>
  <si>
    <t>SGP2030R</t>
    <phoneticPr fontId="4" type="noConversion"/>
  </si>
  <si>
    <t>N/P</t>
    <phoneticPr fontId="4" type="noConversion"/>
  </si>
  <si>
    <t>2829HQN05-3225-B1</t>
    <phoneticPr fontId="4" type="noConversion"/>
  </si>
  <si>
    <t>SGF2033</t>
    <phoneticPr fontId="4" type="noConversion"/>
  </si>
  <si>
    <t>AMB0184A-KAA-R1</t>
    <phoneticPr fontId="4" type="noConversion"/>
  </si>
  <si>
    <t>JD4901</t>
    <phoneticPr fontId="4" type="noConversion"/>
  </si>
  <si>
    <t>BASE</t>
    <phoneticPr fontId="4" type="noConversion"/>
  </si>
  <si>
    <t>ADAPTER</t>
    <phoneticPr fontId="4" type="noConversion"/>
  </si>
  <si>
    <t>HDB75-M01A1-1L</t>
    <phoneticPr fontId="4" type="noConversion"/>
  </si>
  <si>
    <t>NP595-877-014#LB</t>
    <phoneticPr fontId="4" type="noConversion"/>
  </si>
  <si>
    <t>B</t>
    <phoneticPr fontId="4" type="noConversion"/>
  </si>
  <si>
    <t>A</t>
    <phoneticPr fontId="4" type="noConversion"/>
  </si>
  <si>
    <t>STOPPER</t>
    <phoneticPr fontId="4" type="noConversion"/>
  </si>
  <si>
    <t>LEAD GUIDE</t>
    <phoneticPr fontId="4" type="noConversion"/>
  </si>
  <si>
    <t>HDB08NL-78T4</t>
    <phoneticPr fontId="4" type="noConversion"/>
  </si>
  <si>
    <t>HDB08NL-78L5</t>
    <phoneticPr fontId="4" type="noConversion"/>
  </si>
  <si>
    <t>AMB07W9A-KAA-R2</t>
    <phoneticPr fontId="4" type="noConversion"/>
  </si>
  <si>
    <t>BOTTOM</t>
    <phoneticPr fontId="4" type="noConversion"/>
  </si>
  <si>
    <t>TOP</t>
    <phoneticPr fontId="4" type="noConversion"/>
  </si>
  <si>
    <t>HDB08NL-78B1</t>
    <phoneticPr fontId="4" type="noConversion"/>
  </si>
  <si>
    <t>파손: 코어</t>
    <phoneticPr fontId="4" type="noConversion"/>
  </si>
  <si>
    <t>파손: 크랙</t>
    <phoneticPr fontId="4" type="noConversion"/>
  </si>
  <si>
    <t>이물: 기름</t>
    <phoneticPr fontId="4" type="noConversion"/>
  </si>
  <si>
    <t>ACTUATOR</t>
    <phoneticPr fontId="4" type="noConversion"/>
  </si>
  <si>
    <t>AMB1933A-KAA-R1</t>
    <phoneticPr fontId="4" type="noConversion"/>
  </si>
  <si>
    <t>SGF2041</t>
    <phoneticPr fontId="4" type="noConversion"/>
  </si>
  <si>
    <t>B/K</t>
    <phoneticPr fontId="4" type="noConversion"/>
  </si>
  <si>
    <t>JD4901</t>
    <phoneticPr fontId="4" type="noConversion"/>
  </si>
  <si>
    <t>SGP2030R</t>
    <phoneticPr fontId="4" type="noConversion"/>
  </si>
  <si>
    <t>N/P</t>
    <phoneticPr fontId="4" type="noConversion"/>
  </si>
  <si>
    <t>HL192-10A1-M1</t>
    <phoneticPr fontId="4" type="noConversion"/>
  </si>
  <si>
    <t>HL192-10A1-M2</t>
    <phoneticPr fontId="4" type="noConversion"/>
  </si>
  <si>
    <t>SGF2030</t>
    <phoneticPr fontId="4" type="noConversion"/>
  </si>
  <si>
    <t>BASE</t>
    <phoneticPr fontId="4" type="noConversion"/>
  </si>
  <si>
    <t>LEAD GUIDE</t>
    <phoneticPr fontId="4" type="noConversion"/>
  </si>
  <si>
    <t>HDB75-M01A1-1L</t>
    <phoneticPr fontId="4" type="noConversion"/>
  </si>
  <si>
    <t>A</t>
    <phoneticPr fontId="4" type="noConversion"/>
  </si>
  <si>
    <t>ADAPTER</t>
    <phoneticPr fontId="4" type="noConversion"/>
  </si>
  <si>
    <t>COVER</t>
    <phoneticPr fontId="4" type="noConversion"/>
  </si>
  <si>
    <t>BODY</t>
    <phoneticPr fontId="4" type="noConversion"/>
  </si>
  <si>
    <t>PLUNGER</t>
    <phoneticPr fontId="4" type="noConversion"/>
  </si>
  <si>
    <t>AMB1933A-KAA-R1</t>
    <phoneticPr fontId="4" type="noConversion"/>
  </si>
  <si>
    <t>KR6181-C221TA</t>
    <phoneticPr fontId="4" type="noConversion"/>
  </si>
  <si>
    <t>KR6166CB299YA</t>
    <phoneticPr fontId="4" type="noConversion"/>
  </si>
  <si>
    <t>KR6166-GD200QB</t>
    <phoneticPr fontId="4" type="noConversion"/>
  </si>
  <si>
    <t>NP595-877-014#LB</t>
    <phoneticPr fontId="4" type="noConversion"/>
  </si>
  <si>
    <t>HL192-10A-M4</t>
    <phoneticPr fontId="4" type="noConversion"/>
  </si>
  <si>
    <t>HL192-10A-M5</t>
    <phoneticPr fontId="4" type="noConversion"/>
  </si>
  <si>
    <t>기타: 크랙</t>
    <phoneticPr fontId="4" type="noConversion"/>
  </si>
  <si>
    <t>B</t>
    <phoneticPr fontId="4" type="noConversion"/>
  </si>
  <si>
    <t>AMB07W9A-KAA-R2</t>
    <phoneticPr fontId="4" type="noConversion"/>
  </si>
  <si>
    <t>이물: 기름</t>
    <phoneticPr fontId="4" type="noConversion"/>
  </si>
  <si>
    <t>HDB08NL-78B1</t>
    <phoneticPr fontId="4" type="noConversion"/>
  </si>
  <si>
    <t>STOPPER</t>
    <phoneticPr fontId="4" type="noConversion"/>
  </si>
  <si>
    <t>HDB08NL-78T4</t>
    <phoneticPr fontId="4" type="noConversion"/>
  </si>
  <si>
    <t>HDB08NL-78L5</t>
    <phoneticPr fontId="4" type="noConversion"/>
  </si>
  <si>
    <t>재검사 / 변형: 크랙</t>
    <phoneticPr fontId="4" type="noConversion"/>
  </si>
  <si>
    <t>파손: 코어</t>
    <phoneticPr fontId="4" type="noConversion"/>
  </si>
  <si>
    <t>KR6166-F299UA</t>
    <phoneticPr fontId="4" type="noConversion"/>
  </si>
  <si>
    <t>SGF2041</t>
    <phoneticPr fontId="4" type="noConversion"/>
  </si>
  <si>
    <t>B/K</t>
    <phoneticPr fontId="4" type="noConversion"/>
  </si>
  <si>
    <t>JD4901</t>
    <phoneticPr fontId="4" type="noConversion"/>
  </si>
  <si>
    <t>SF2255</t>
    <phoneticPr fontId="4" type="noConversion"/>
  </si>
  <si>
    <t>I/V</t>
    <phoneticPr fontId="4" type="noConversion"/>
  </si>
  <si>
    <t>SGP2030R</t>
    <phoneticPr fontId="4" type="noConversion"/>
  </si>
  <si>
    <t>N/P</t>
    <phoneticPr fontId="4" type="noConversion"/>
  </si>
  <si>
    <t>HL192-10M3</t>
    <phoneticPr fontId="4" type="noConversion"/>
  </si>
  <si>
    <t>A</t>
    <phoneticPr fontId="4" type="noConversion"/>
  </si>
  <si>
    <t>B</t>
    <phoneticPr fontId="4" type="noConversion"/>
  </si>
  <si>
    <t>LATCH</t>
    <phoneticPr fontId="4" type="noConversion"/>
  </si>
  <si>
    <t>LEAD GUIDE</t>
    <phoneticPr fontId="4" type="noConversion"/>
  </si>
  <si>
    <t>BASE</t>
    <phoneticPr fontId="4" type="noConversion"/>
  </si>
  <si>
    <t>HT00-M64A4-7</t>
    <phoneticPr fontId="4" type="noConversion"/>
  </si>
  <si>
    <t>KR6166-F299UA</t>
    <phoneticPr fontId="4" type="noConversion"/>
  </si>
  <si>
    <t>AMB0184A-KAA-R1</t>
    <phoneticPr fontId="4" type="noConversion"/>
  </si>
  <si>
    <t>NP595-877-014#LB</t>
    <phoneticPr fontId="4" type="noConversion"/>
  </si>
  <si>
    <t>ADAPTER</t>
    <phoneticPr fontId="4" type="noConversion"/>
  </si>
  <si>
    <t>BODY</t>
    <phoneticPr fontId="4" type="noConversion"/>
  </si>
  <si>
    <t>STOPPER</t>
    <phoneticPr fontId="4" type="noConversion"/>
  </si>
  <si>
    <t>HDB08NL-78L5</t>
    <phoneticPr fontId="4" type="noConversion"/>
  </si>
  <si>
    <t>KR6166-GD200QB</t>
    <phoneticPr fontId="4" type="noConversion"/>
  </si>
  <si>
    <t>KR6181-D221UA</t>
    <phoneticPr fontId="4" type="noConversion"/>
  </si>
  <si>
    <t>AMB07W9A-KAA-R2</t>
    <phoneticPr fontId="4" type="noConversion"/>
  </si>
  <si>
    <t>HDB08NL-78B1</t>
    <phoneticPr fontId="4" type="noConversion"/>
  </si>
  <si>
    <t>기타: 꺾임</t>
    <phoneticPr fontId="4" type="noConversion"/>
  </si>
  <si>
    <t>HDB08NL-78T4</t>
    <phoneticPr fontId="4" type="noConversion"/>
  </si>
  <si>
    <t>HDB75-M01A1-1L</t>
    <phoneticPr fontId="4" type="noConversion"/>
  </si>
  <si>
    <t>파손: 게이트</t>
    <phoneticPr fontId="4" type="noConversion"/>
  </si>
  <si>
    <t>SLIDER</t>
    <phoneticPr fontId="4" type="noConversion"/>
  </si>
  <si>
    <t>샘플 선별(1~4)</t>
    <phoneticPr fontId="4" type="noConversion"/>
  </si>
  <si>
    <t>파손: 후크</t>
    <phoneticPr fontId="4" type="noConversion"/>
  </si>
  <si>
    <t>SGF2050</t>
    <phoneticPr fontId="4" type="noConversion"/>
  </si>
  <si>
    <t>B/K</t>
    <phoneticPr fontId="4" type="noConversion"/>
  </si>
  <si>
    <t>K-AR3532-1A</t>
    <phoneticPr fontId="4" type="noConversion"/>
  </si>
  <si>
    <t>SGF2033</t>
    <phoneticPr fontId="4" type="noConversion"/>
  </si>
  <si>
    <t>N/P</t>
    <phoneticPr fontId="4" type="noConversion"/>
  </si>
  <si>
    <t>SGP2030R</t>
    <phoneticPr fontId="4" type="noConversion"/>
  </si>
  <si>
    <t>SGF2041</t>
    <phoneticPr fontId="4" type="noConversion"/>
  </si>
  <si>
    <t>SF2255</t>
    <phoneticPr fontId="4" type="noConversion"/>
  </si>
  <si>
    <t>I/V</t>
    <phoneticPr fontId="4" type="noConversion"/>
  </si>
  <si>
    <t>AM0148A-K-R2</t>
    <phoneticPr fontId="4" type="noConversion"/>
  </si>
  <si>
    <t>ACTUATOR</t>
    <phoneticPr fontId="4" type="noConversion"/>
  </si>
  <si>
    <t>NP571-178-025#LB</t>
  </si>
  <si>
    <t>AMB20E4A-KAA-R6</t>
    <phoneticPr fontId="4" type="noConversion"/>
  </si>
  <si>
    <t>AMB1932A-KAA-R1</t>
    <phoneticPr fontId="4" type="noConversion"/>
  </si>
  <si>
    <t>BURR 사상</t>
    <phoneticPr fontId="4" type="noConversion"/>
  </si>
  <si>
    <t>AMB1918A-KAA-R1</t>
    <phoneticPr fontId="4" type="noConversion"/>
  </si>
  <si>
    <t>AMB0182A-KAA-R1</t>
    <phoneticPr fontId="4" type="noConversion"/>
  </si>
  <si>
    <t>SGF2030</t>
  </si>
  <si>
    <t>SGF2030</t>
    <phoneticPr fontId="4" type="noConversion"/>
  </si>
  <si>
    <t>주간계획 LOT와 다름: 20190408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</si>
</sst>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176" fontId="13" fillId="4" borderId="18" xfId="1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4" sqref="B4"/>
    </sheetView>
  </sheetViews>
  <sheetFormatPr defaultColWidth="8.625" defaultRowHeight="15" customHeight="1" x14ac:dyDescent="0.3"/>
  <cols>
    <col min="1" max="16384" width="8.625" style="25"/>
  </cols>
  <sheetData>
    <row r="3" spans="2:3" ht="15" customHeight="1" x14ac:dyDescent="0.3">
      <c r="B3" s="24" t="s">
        <v>28</v>
      </c>
      <c r="C3" s="24" t="s">
        <v>29</v>
      </c>
    </row>
    <row r="4" spans="2:3" ht="15" customHeight="1" x14ac:dyDescent="0.3">
      <c r="B4" s="26"/>
      <c r="C4" s="26" t="s">
        <v>31</v>
      </c>
    </row>
    <row r="5" spans="2:3" ht="15" customHeight="1" x14ac:dyDescent="0.3">
      <c r="B5" s="26" t="s">
        <v>30</v>
      </c>
      <c r="C5" s="26" t="s">
        <v>33</v>
      </c>
    </row>
    <row r="6" spans="2:3" ht="15" customHeight="1" x14ac:dyDescent="0.3">
      <c r="B6" s="26" t="s">
        <v>32</v>
      </c>
      <c r="C6" s="26" t="s">
        <v>35</v>
      </c>
    </row>
    <row r="7" spans="2:3" ht="15" customHeight="1" x14ac:dyDescent="0.3">
      <c r="B7" s="26" t="s">
        <v>34</v>
      </c>
      <c r="C7" s="26" t="s">
        <v>37</v>
      </c>
    </row>
    <row r="8" spans="2:3" ht="15" customHeight="1" x14ac:dyDescent="0.3">
      <c r="B8" s="26" t="s">
        <v>36</v>
      </c>
      <c r="C8" s="26" t="s">
        <v>39</v>
      </c>
    </row>
    <row r="9" spans="2:3" ht="15" customHeight="1" x14ac:dyDescent="0.3">
      <c r="B9" s="26" t="s">
        <v>38</v>
      </c>
      <c r="C9" s="26" t="s">
        <v>41</v>
      </c>
    </row>
    <row r="10" spans="2:3" ht="15" customHeight="1" x14ac:dyDescent="0.3">
      <c r="B10" s="26" t="s">
        <v>40</v>
      </c>
      <c r="C10" s="26" t="s">
        <v>43</v>
      </c>
    </row>
    <row r="11" spans="2:3" ht="15" customHeight="1" x14ac:dyDescent="0.3">
      <c r="B11" s="26" t="s">
        <v>42</v>
      </c>
      <c r="C11" s="26"/>
    </row>
    <row r="12" spans="2:3" ht="15" customHeight="1" x14ac:dyDescent="0.3">
      <c r="B12" s="26" t="s">
        <v>44</v>
      </c>
      <c r="C12" s="26"/>
    </row>
    <row r="13" spans="2:3" ht="15" customHeight="1" x14ac:dyDescent="0.3">
      <c r="B13" s="26" t="s">
        <v>45</v>
      </c>
      <c r="C13" s="26"/>
    </row>
    <row r="14" spans="2:3" ht="15" customHeight="1" x14ac:dyDescent="0.3">
      <c r="B14" s="26" t="s">
        <v>46</v>
      </c>
      <c r="C14" s="26"/>
    </row>
    <row r="15" spans="2:3" ht="15" customHeight="1" x14ac:dyDescent="0.3">
      <c r="B15" s="26"/>
      <c r="C15" s="26"/>
    </row>
    <row r="16" spans="2:3" ht="15" customHeight="1" x14ac:dyDescent="0.3">
      <c r="B16" s="26"/>
      <c r="C16" s="26"/>
    </row>
    <row r="17" spans="2:3" ht="15" customHeight="1" x14ac:dyDescent="0.3">
      <c r="B17" s="26"/>
      <c r="C17" s="26"/>
    </row>
    <row r="18" spans="2:3" ht="15" customHeight="1" x14ac:dyDescent="0.3">
      <c r="B18" s="26"/>
      <c r="C18" s="26"/>
    </row>
    <row r="19" spans="2:3" ht="15" customHeight="1" x14ac:dyDescent="0.3">
      <c r="B19" s="26"/>
      <c r="C19" s="26"/>
    </row>
    <row r="20" spans="2:3" ht="15" customHeight="1" x14ac:dyDescent="0.3">
      <c r="B20" s="26"/>
      <c r="C20" s="26"/>
    </row>
    <row r="21" spans="2:3" ht="15" customHeight="1" x14ac:dyDescent="0.3">
      <c r="B21" s="26"/>
      <c r="C21" s="26"/>
    </row>
    <row r="22" spans="2:3" ht="15" customHeight="1" x14ac:dyDescent="0.3">
      <c r="B22" s="26"/>
      <c r="C22" s="26"/>
    </row>
    <row r="23" spans="2:3" ht="15" customHeight="1" x14ac:dyDescent="0.3">
      <c r="B23" s="26"/>
      <c r="C23" s="26"/>
    </row>
    <row r="24" spans="2:3" ht="15" customHeight="1" x14ac:dyDescent="0.3">
      <c r="B24" s="26"/>
      <c r="C24" s="26"/>
    </row>
    <row r="25" spans="2:3" ht="15" customHeight="1" x14ac:dyDescent="0.3">
      <c r="B25" s="26"/>
      <c r="C25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A58" sqref="AA58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49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08</v>
      </c>
      <c r="D7" s="7" t="s">
        <v>107</v>
      </c>
      <c r="E7" s="7" t="s">
        <v>56</v>
      </c>
      <c r="F7" s="7" t="s">
        <v>59</v>
      </c>
      <c r="G7" s="5" t="s">
        <v>95</v>
      </c>
      <c r="H7" s="5" t="s">
        <v>97</v>
      </c>
      <c r="I7" s="8">
        <f t="shared" ref="I7:I54" si="0">J7+K7</f>
        <v>4520</v>
      </c>
      <c r="J7" s="9">
        <v>4520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20200608</v>
      </c>
      <c r="Y7" s="12">
        <v>4</v>
      </c>
      <c r="Z7" s="6" t="s">
        <v>63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08</v>
      </c>
      <c r="D8" s="7" t="s">
        <v>36</v>
      </c>
      <c r="E8" s="7" t="s">
        <v>57</v>
      </c>
      <c r="F8" s="7" t="s">
        <v>60</v>
      </c>
      <c r="G8" s="5" t="s">
        <v>73</v>
      </c>
      <c r="H8" s="5" t="s">
        <v>74</v>
      </c>
      <c r="I8" s="8">
        <f t="shared" si="0"/>
        <v>1092</v>
      </c>
      <c r="J8" s="9">
        <v>1010</v>
      </c>
      <c r="K8" s="8">
        <f t="shared" si="1"/>
        <v>82</v>
      </c>
      <c r="L8" s="10">
        <f t="shared" si="2"/>
        <v>7.5091575091575088E-2</v>
      </c>
      <c r="M8" s="11"/>
      <c r="N8" s="11">
        <v>2</v>
      </c>
      <c r="O8" s="11"/>
      <c r="P8" s="11">
        <v>10</v>
      </c>
      <c r="Q8" s="11"/>
      <c r="R8" s="11"/>
      <c r="S8" s="11">
        <v>32</v>
      </c>
      <c r="T8" s="11"/>
      <c r="U8" s="11"/>
      <c r="V8" s="11"/>
      <c r="W8" s="11">
        <v>38</v>
      </c>
      <c r="X8" s="12">
        <v>20200608</v>
      </c>
      <c r="Y8" s="12">
        <v>12</v>
      </c>
      <c r="Z8" s="6" t="s">
        <v>63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08</v>
      </c>
      <c r="D9" s="7" t="s">
        <v>32</v>
      </c>
      <c r="E9" s="7" t="s">
        <v>57</v>
      </c>
      <c r="F9" s="7" t="s">
        <v>65</v>
      </c>
      <c r="G9" s="5" t="s">
        <v>98</v>
      </c>
      <c r="H9" s="5" t="s">
        <v>99</v>
      </c>
      <c r="I9" s="8">
        <f t="shared" si="0"/>
        <v>2751</v>
      </c>
      <c r="J9" s="9">
        <v>2716</v>
      </c>
      <c r="K9" s="8">
        <f t="shared" si="1"/>
        <v>35</v>
      </c>
      <c r="L9" s="10">
        <f t="shared" si="2"/>
        <v>1.2722646310432569E-2</v>
      </c>
      <c r="M9" s="11">
        <v>29</v>
      </c>
      <c r="N9" s="11"/>
      <c r="O9" s="11"/>
      <c r="P9" s="11"/>
      <c r="Q9" s="11"/>
      <c r="R9" s="11"/>
      <c r="S9" s="11">
        <v>6</v>
      </c>
      <c r="T9" s="11"/>
      <c r="U9" s="11"/>
      <c r="V9" s="11"/>
      <c r="W9" s="11"/>
      <c r="X9" s="12">
        <v>20200607</v>
      </c>
      <c r="Y9" s="6">
        <v>1</v>
      </c>
      <c r="Z9" s="6" t="s">
        <v>63</v>
      </c>
      <c r="AA9" s="12" t="str">
        <f t="shared" si="5"/>
        <v>하선동</v>
      </c>
      <c r="AB9" s="5" t="s">
        <v>64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08</v>
      </c>
      <c r="D10" s="7" t="s">
        <v>32</v>
      </c>
      <c r="E10" s="7" t="s">
        <v>57</v>
      </c>
      <c r="F10" s="7" t="s">
        <v>65</v>
      </c>
      <c r="G10" s="5" t="s">
        <v>98</v>
      </c>
      <c r="H10" s="5" t="s">
        <v>99</v>
      </c>
      <c r="I10" s="8">
        <f t="shared" si="0"/>
        <v>2327</v>
      </c>
      <c r="J10" s="9">
        <v>2300</v>
      </c>
      <c r="K10" s="8">
        <f t="shared" si="1"/>
        <v>27</v>
      </c>
      <c r="L10" s="10">
        <f t="shared" si="2"/>
        <v>1.1602922217447357E-2</v>
      </c>
      <c r="M10" s="11">
        <v>10</v>
      </c>
      <c r="N10" s="11"/>
      <c r="O10" s="11"/>
      <c r="P10" s="11">
        <v>5</v>
      </c>
      <c r="Q10" s="11"/>
      <c r="R10" s="11"/>
      <c r="S10" s="11">
        <v>12</v>
      </c>
      <c r="T10" s="11"/>
      <c r="U10" s="11"/>
      <c r="V10" s="11"/>
      <c r="W10" s="11"/>
      <c r="X10" s="12">
        <v>20200608</v>
      </c>
      <c r="Y10" s="12">
        <v>1</v>
      </c>
      <c r="Z10" s="6" t="s">
        <v>63</v>
      </c>
      <c r="AA10" s="12" t="str">
        <f t="shared" si="5"/>
        <v>하선동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08</v>
      </c>
      <c r="D11" s="7" t="s">
        <v>34</v>
      </c>
      <c r="E11" s="7" t="s">
        <v>56</v>
      </c>
      <c r="F11" s="7" t="s">
        <v>67</v>
      </c>
      <c r="G11" s="5" t="s">
        <v>95</v>
      </c>
      <c r="H11" s="5" t="s">
        <v>97</v>
      </c>
      <c r="I11" s="8">
        <f t="shared" si="0"/>
        <v>1681</v>
      </c>
      <c r="J11" s="9">
        <v>1630</v>
      </c>
      <c r="K11" s="8">
        <f t="shared" si="1"/>
        <v>51</v>
      </c>
      <c r="L11" s="10">
        <f t="shared" si="2"/>
        <v>3.0339083878643664E-2</v>
      </c>
      <c r="M11" s="11"/>
      <c r="N11" s="11"/>
      <c r="O11" s="11"/>
      <c r="P11" s="11">
        <v>2</v>
      </c>
      <c r="Q11" s="11"/>
      <c r="R11" s="11"/>
      <c r="S11" s="11"/>
      <c r="T11" s="11">
        <v>49</v>
      </c>
      <c r="U11" s="11"/>
      <c r="V11" s="11"/>
      <c r="W11" s="11"/>
      <c r="X11" s="12">
        <v>20200608</v>
      </c>
      <c r="Y11" s="12">
        <v>15</v>
      </c>
      <c r="Z11" s="6" t="s">
        <v>63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08</v>
      </c>
      <c r="D12" s="7" t="s">
        <v>36</v>
      </c>
      <c r="E12" s="7" t="s">
        <v>57</v>
      </c>
      <c r="F12" s="7" t="s">
        <v>72</v>
      </c>
      <c r="G12" s="5" t="s">
        <v>73</v>
      </c>
      <c r="H12" s="5" t="s">
        <v>74</v>
      </c>
      <c r="I12" s="8">
        <f t="shared" si="0"/>
        <v>242</v>
      </c>
      <c r="J12" s="9">
        <v>241</v>
      </c>
      <c r="K12" s="8">
        <f t="shared" si="1"/>
        <v>1</v>
      </c>
      <c r="L12" s="10">
        <f t="shared" si="2"/>
        <v>4.1322314049586778E-3</v>
      </c>
      <c r="M12" s="11"/>
      <c r="N12" s="11"/>
      <c r="O12" s="11"/>
      <c r="P12" s="11">
        <v>1</v>
      </c>
      <c r="Q12" s="11"/>
      <c r="R12" s="11"/>
      <c r="S12" s="11"/>
      <c r="T12" s="11"/>
      <c r="U12" s="11"/>
      <c r="V12" s="11"/>
      <c r="W12" s="11"/>
      <c r="X12" s="12">
        <v>20200506</v>
      </c>
      <c r="Y12" s="12">
        <v>12</v>
      </c>
      <c r="Z12" s="6" t="s">
        <v>71</v>
      </c>
      <c r="AA12" s="12" t="str">
        <f t="shared" si="5"/>
        <v>이형준</v>
      </c>
      <c r="AB12" s="5" t="s">
        <v>69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08</v>
      </c>
      <c r="D13" s="7" t="s">
        <v>107</v>
      </c>
      <c r="E13" s="7" t="s">
        <v>57</v>
      </c>
      <c r="F13" s="7" t="s">
        <v>75</v>
      </c>
      <c r="G13" s="5">
        <v>8301</v>
      </c>
      <c r="H13" s="5">
        <v>8301</v>
      </c>
      <c r="I13" s="8">
        <f t="shared" si="0"/>
        <v>1365</v>
      </c>
      <c r="J13" s="16">
        <v>1037</v>
      </c>
      <c r="K13" s="8">
        <f t="shared" si="1"/>
        <v>328</v>
      </c>
      <c r="L13" s="10">
        <f t="shared" si="2"/>
        <v>0.2402930402930403</v>
      </c>
      <c r="M13" s="11">
        <v>328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20200608</v>
      </c>
      <c r="Y13" s="12">
        <v>10</v>
      </c>
      <c r="Z13" s="6" t="s">
        <v>63</v>
      </c>
      <c r="AA13" s="12" t="str">
        <f t="shared" si="5"/>
        <v>하선동</v>
      </c>
      <c r="AB13" s="5" t="s">
        <v>69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08</v>
      </c>
      <c r="D14" s="7" t="s">
        <v>107</v>
      </c>
      <c r="E14" s="7" t="s">
        <v>68</v>
      </c>
      <c r="F14" s="7" t="s">
        <v>76</v>
      </c>
      <c r="G14" s="5" t="s">
        <v>98</v>
      </c>
      <c r="H14" s="5" t="s">
        <v>97</v>
      </c>
      <c r="I14" s="8">
        <f t="shared" si="0"/>
        <v>2103</v>
      </c>
      <c r="J14" s="9">
        <v>2103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20200608</v>
      </c>
      <c r="Y14" s="12">
        <v>6</v>
      </c>
      <c r="Z14" s="6" t="s">
        <v>63</v>
      </c>
      <c r="AA14" s="12" t="str">
        <f t="shared" si="5"/>
        <v>하선동</v>
      </c>
      <c r="AB14" s="5" t="s">
        <v>69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08</v>
      </c>
      <c r="D15" s="7" t="s">
        <v>107</v>
      </c>
      <c r="E15" s="7" t="s">
        <v>78</v>
      </c>
      <c r="F15" s="7" t="s">
        <v>79</v>
      </c>
      <c r="G15" s="5" t="s">
        <v>100</v>
      </c>
      <c r="H15" s="5" t="s">
        <v>97</v>
      </c>
      <c r="I15" s="8">
        <f t="shared" si="0"/>
        <v>1204</v>
      </c>
      <c r="J15" s="9">
        <v>1203</v>
      </c>
      <c r="K15" s="8">
        <f t="shared" si="1"/>
        <v>1</v>
      </c>
      <c r="L15" s="10">
        <f t="shared" si="2"/>
        <v>8.3056478405315617E-4</v>
      </c>
      <c r="M15" s="11"/>
      <c r="N15" s="11"/>
      <c r="O15" s="11"/>
      <c r="P15" s="11">
        <v>1</v>
      </c>
      <c r="Q15" s="11"/>
      <c r="R15" s="11"/>
      <c r="S15" s="11"/>
      <c r="T15" s="11"/>
      <c r="U15" s="11"/>
      <c r="V15" s="11"/>
      <c r="W15" s="11"/>
      <c r="X15" s="12">
        <v>20200608</v>
      </c>
      <c r="Y15" s="12">
        <v>7</v>
      </c>
      <c r="Z15" s="6" t="s">
        <v>63</v>
      </c>
      <c r="AA15" s="12" t="str">
        <f t="shared" si="5"/>
        <v>하선동</v>
      </c>
      <c r="AB15" s="5" t="s">
        <v>80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08</v>
      </c>
      <c r="D16" s="7" t="s">
        <v>107</v>
      </c>
      <c r="E16" s="7" t="s">
        <v>78</v>
      </c>
      <c r="F16" s="7" t="s">
        <v>79</v>
      </c>
      <c r="G16" s="5" t="s">
        <v>100</v>
      </c>
      <c r="H16" s="5" t="s">
        <v>97</v>
      </c>
      <c r="I16" s="8">
        <f t="shared" si="0"/>
        <v>5002</v>
      </c>
      <c r="J16" s="9">
        <v>5002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20200608</v>
      </c>
      <c r="Y16" s="12">
        <v>7</v>
      </c>
      <c r="Z16" s="6" t="s">
        <v>71</v>
      </c>
      <c r="AA16" s="12" t="str">
        <f t="shared" si="5"/>
        <v>이형준</v>
      </c>
      <c r="AB16" s="5" t="s">
        <v>80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08</v>
      </c>
      <c r="D17" s="7" t="s">
        <v>34</v>
      </c>
      <c r="E17" s="7" t="s">
        <v>56</v>
      </c>
      <c r="F17" s="7" t="s">
        <v>67</v>
      </c>
      <c r="G17" s="5" t="s">
        <v>95</v>
      </c>
      <c r="H17" s="5" t="s">
        <v>97</v>
      </c>
      <c r="I17" s="8">
        <f t="shared" si="0"/>
        <v>1605</v>
      </c>
      <c r="J17" s="9">
        <v>1604</v>
      </c>
      <c r="K17" s="8">
        <f t="shared" si="1"/>
        <v>1</v>
      </c>
      <c r="L17" s="10">
        <f t="shared" si="2"/>
        <v>6.2305295950155766E-4</v>
      </c>
      <c r="M17" s="11"/>
      <c r="N17" s="11"/>
      <c r="O17" s="11"/>
      <c r="P17" s="11"/>
      <c r="Q17" s="11">
        <v>1</v>
      </c>
      <c r="R17" s="11"/>
      <c r="S17" s="11"/>
      <c r="T17" s="11"/>
      <c r="U17" s="11"/>
      <c r="V17" s="11"/>
      <c r="W17" s="11"/>
      <c r="X17" s="12">
        <v>20200608</v>
      </c>
      <c r="Y17" s="12">
        <v>15</v>
      </c>
      <c r="Z17" s="6" t="s">
        <v>63</v>
      </c>
      <c r="AA17" s="12" t="str">
        <f t="shared" si="5"/>
        <v>하선동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08</v>
      </c>
      <c r="D18" s="7" t="s">
        <v>34</v>
      </c>
      <c r="E18" s="7" t="s">
        <v>56</v>
      </c>
      <c r="F18" s="7" t="s">
        <v>67</v>
      </c>
      <c r="G18" s="5" t="s">
        <v>95</v>
      </c>
      <c r="H18" s="5" t="s">
        <v>97</v>
      </c>
      <c r="I18" s="8">
        <f t="shared" si="0"/>
        <v>1584</v>
      </c>
      <c r="J18" s="9">
        <v>1038</v>
      </c>
      <c r="K18" s="8">
        <f t="shared" si="1"/>
        <v>546</v>
      </c>
      <c r="L18" s="10">
        <f t="shared" si="2"/>
        <v>0.34469696969696972</v>
      </c>
      <c r="M18" s="11"/>
      <c r="N18" s="11"/>
      <c r="O18" s="11"/>
      <c r="P18" s="11">
        <v>1</v>
      </c>
      <c r="Q18" s="11"/>
      <c r="R18" s="11"/>
      <c r="S18" s="11"/>
      <c r="T18" s="11"/>
      <c r="U18" s="11">
        <v>545</v>
      </c>
      <c r="V18" s="11"/>
      <c r="W18" s="11"/>
      <c r="X18" s="12">
        <v>20200608</v>
      </c>
      <c r="Y18" s="12">
        <v>15</v>
      </c>
      <c r="Z18" s="6" t="s">
        <v>71</v>
      </c>
      <c r="AA18" s="12" t="str">
        <f t="shared" si="5"/>
        <v>이형준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08</v>
      </c>
      <c r="D19" s="7" t="s">
        <v>34</v>
      </c>
      <c r="E19" s="7" t="s">
        <v>56</v>
      </c>
      <c r="F19" s="7" t="s">
        <v>85</v>
      </c>
      <c r="G19" s="5" t="s">
        <v>95</v>
      </c>
      <c r="H19" s="5" t="s">
        <v>97</v>
      </c>
      <c r="I19" s="8">
        <f t="shared" si="0"/>
        <v>1232</v>
      </c>
      <c r="J19" s="9">
        <v>1170</v>
      </c>
      <c r="K19" s="8">
        <f t="shared" si="1"/>
        <v>62</v>
      </c>
      <c r="L19" s="10">
        <f t="shared" si="2"/>
        <v>5.0324675324675328E-2</v>
      </c>
      <c r="M19" s="11"/>
      <c r="N19" s="11">
        <v>3</v>
      </c>
      <c r="O19" s="11"/>
      <c r="P19" s="11">
        <v>3</v>
      </c>
      <c r="Q19" s="11"/>
      <c r="R19" s="11">
        <v>24</v>
      </c>
      <c r="S19" s="11"/>
      <c r="T19" s="11"/>
      <c r="U19" s="11">
        <v>32</v>
      </c>
      <c r="V19" s="11"/>
      <c r="W19" s="11"/>
      <c r="X19" s="12">
        <v>20200607</v>
      </c>
      <c r="Y19" s="12">
        <v>8</v>
      </c>
      <c r="Z19" s="6" t="s">
        <v>63</v>
      </c>
      <c r="AA19" s="12" t="str">
        <f t="shared" si="5"/>
        <v>하선동</v>
      </c>
      <c r="AB19" s="5" t="s">
        <v>81</v>
      </c>
      <c r="AC19" s="13" t="s">
        <v>90</v>
      </c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08</v>
      </c>
      <c r="D20" s="7" t="s">
        <v>34</v>
      </c>
      <c r="E20" s="7" t="s">
        <v>56</v>
      </c>
      <c r="F20" s="7" t="s">
        <v>85</v>
      </c>
      <c r="G20" s="5" t="s">
        <v>95</v>
      </c>
      <c r="H20" s="5" t="s">
        <v>97</v>
      </c>
      <c r="I20" s="8">
        <f t="shared" si="0"/>
        <v>5043</v>
      </c>
      <c r="J20" s="9">
        <v>4984</v>
      </c>
      <c r="K20" s="8">
        <f t="shared" si="1"/>
        <v>59</v>
      </c>
      <c r="L20" s="10">
        <f t="shared" si="2"/>
        <v>1.1699385286535793E-2</v>
      </c>
      <c r="M20" s="11">
        <v>32</v>
      </c>
      <c r="N20" s="11">
        <v>10</v>
      </c>
      <c r="O20" s="11"/>
      <c r="P20" s="11">
        <v>15</v>
      </c>
      <c r="Q20" s="11">
        <v>2</v>
      </c>
      <c r="R20" s="11"/>
      <c r="S20" s="11"/>
      <c r="T20" s="11"/>
      <c r="U20" s="11"/>
      <c r="V20" s="11"/>
      <c r="W20" s="11"/>
      <c r="X20" s="12">
        <v>20200608</v>
      </c>
      <c r="Y20" s="12">
        <v>8</v>
      </c>
      <c r="Z20" s="6" t="s">
        <v>63</v>
      </c>
      <c r="AA20" s="12" t="str">
        <f t="shared" si="5"/>
        <v>하선동</v>
      </c>
      <c r="AB20" s="5" t="s">
        <v>81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08</v>
      </c>
      <c r="D21" s="7" t="s">
        <v>34</v>
      </c>
      <c r="E21" s="7" t="s">
        <v>56</v>
      </c>
      <c r="F21" s="7" t="s">
        <v>67</v>
      </c>
      <c r="G21" s="5" t="s">
        <v>95</v>
      </c>
      <c r="H21" s="5" t="s">
        <v>97</v>
      </c>
      <c r="I21" s="8">
        <f t="shared" si="0"/>
        <v>3925</v>
      </c>
      <c r="J21" s="9">
        <v>3922</v>
      </c>
      <c r="K21" s="8">
        <f t="shared" si="1"/>
        <v>3</v>
      </c>
      <c r="L21" s="10">
        <f t="shared" si="2"/>
        <v>7.6433121019108278E-4</v>
      </c>
      <c r="M21" s="11"/>
      <c r="N21" s="11"/>
      <c r="O21" s="11"/>
      <c r="P21" s="11">
        <v>3</v>
      </c>
      <c r="Q21" s="11"/>
      <c r="R21" s="11"/>
      <c r="S21" s="11"/>
      <c r="T21" s="11"/>
      <c r="U21" s="11"/>
      <c r="V21" s="11"/>
      <c r="W21" s="11"/>
      <c r="X21" s="12">
        <v>20200608</v>
      </c>
      <c r="Y21" s="12">
        <v>15</v>
      </c>
      <c r="Z21" s="6" t="s">
        <v>63</v>
      </c>
      <c r="AA21" s="12" t="str">
        <f t="shared" si="5"/>
        <v>하선동</v>
      </c>
      <c r="AB21" s="5" t="s">
        <v>81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08</v>
      </c>
      <c r="D22" s="7" t="s">
        <v>34</v>
      </c>
      <c r="E22" s="7" t="s">
        <v>83</v>
      </c>
      <c r="F22" s="7" t="s">
        <v>87</v>
      </c>
      <c r="G22" s="5" t="s">
        <v>95</v>
      </c>
      <c r="H22" s="5" t="s">
        <v>97</v>
      </c>
      <c r="I22" s="8">
        <f t="shared" si="0"/>
        <v>1770</v>
      </c>
      <c r="J22" s="9">
        <v>1770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20200607</v>
      </c>
      <c r="Y22" s="12">
        <v>3</v>
      </c>
      <c r="Z22" s="6" t="s">
        <v>63</v>
      </c>
      <c r="AA22" s="12" t="str">
        <f t="shared" si="5"/>
        <v>하선동</v>
      </c>
      <c r="AB22" s="5" t="s">
        <v>81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08</v>
      </c>
      <c r="D23" s="7" t="s">
        <v>34</v>
      </c>
      <c r="E23" s="7" t="s">
        <v>83</v>
      </c>
      <c r="F23" s="7" t="s">
        <v>87</v>
      </c>
      <c r="G23" s="5" t="s">
        <v>95</v>
      </c>
      <c r="H23" s="5" t="s">
        <v>97</v>
      </c>
      <c r="I23" s="8">
        <f t="shared" si="0"/>
        <v>5353</v>
      </c>
      <c r="J23" s="9">
        <v>5349</v>
      </c>
      <c r="K23" s="8">
        <f t="shared" si="1"/>
        <v>4</v>
      </c>
      <c r="L23" s="10">
        <f t="shared" si="2"/>
        <v>7.4724453577433212E-4</v>
      </c>
      <c r="M23" s="11">
        <v>4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20200608</v>
      </c>
      <c r="Y23" s="12">
        <v>3</v>
      </c>
      <c r="Z23" s="6" t="s">
        <v>63</v>
      </c>
      <c r="AA23" s="12" t="str">
        <f t="shared" si="5"/>
        <v>하선동</v>
      </c>
      <c r="AB23" s="5" t="s">
        <v>81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08</v>
      </c>
      <c r="D24" s="7" t="s">
        <v>34</v>
      </c>
      <c r="E24" s="7" t="s">
        <v>68</v>
      </c>
      <c r="F24" s="7" t="s">
        <v>89</v>
      </c>
      <c r="G24" s="5" t="s">
        <v>95</v>
      </c>
      <c r="H24" s="5" t="s">
        <v>97</v>
      </c>
      <c r="I24" s="8">
        <f t="shared" si="0"/>
        <v>6402</v>
      </c>
      <c r="J24" s="9">
        <v>6400</v>
      </c>
      <c r="K24" s="8">
        <f t="shared" si="1"/>
        <v>2</v>
      </c>
      <c r="L24" s="10">
        <f t="shared" si="2"/>
        <v>3.1240237425804435E-4</v>
      </c>
      <c r="M24" s="11">
        <v>2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20200608</v>
      </c>
      <c r="Y24" s="12">
        <v>5</v>
      </c>
      <c r="Z24" s="6" t="s">
        <v>63</v>
      </c>
      <c r="AA24" s="12" t="str">
        <f t="shared" si="5"/>
        <v>하선동</v>
      </c>
      <c r="AB24" s="5" t="s">
        <v>81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08</v>
      </c>
      <c r="D25" s="7" t="s">
        <v>36</v>
      </c>
      <c r="E25" s="7" t="s">
        <v>57</v>
      </c>
      <c r="F25" s="7" t="s">
        <v>72</v>
      </c>
      <c r="G25" s="5" t="s">
        <v>73</v>
      </c>
      <c r="H25" s="5" t="s">
        <v>74</v>
      </c>
      <c r="I25" s="8">
        <f t="shared" si="0"/>
        <v>451</v>
      </c>
      <c r="J25" s="11">
        <v>442</v>
      </c>
      <c r="K25" s="8">
        <f t="shared" si="1"/>
        <v>9</v>
      </c>
      <c r="L25" s="10">
        <f t="shared" si="2"/>
        <v>1.9955654101995565E-2</v>
      </c>
      <c r="M25" s="11"/>
      <c r="N25" s="11"/>
      <c r="O25" s="11"/>
      <c r="P25" s="11">
        <v>4</v>
      </c>
      <c r="Q25" s="11">
        <v>2</v>
      </c>
      <c r="R25" s="11"/>
      <c r="S25" s="11">
        <v>3</v>
      </c>
      <c r="T25" s="11"/>
      <c r="U25" s="11"/>
      <c r="V25" s="11"/>
      <c r="W25" s="11"/>
      <c r="X25" s="12">
        <v>20200506</v>
      </c>
      <c r="Y25" s="12">
        <v>12</v>
      </c>
      <c r="Z25" s="6" t="s">
        <v>71</v>
      </c>
      <c r="AA25" s="12" t="str">
        <f t="shared" si="5"/>
        <v>이형준</v>
      </c>
      <c r="AB25" s="5" t="s">
        <v>81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08</v>
      </c>
      <c r="D26" s="7" t="s">
        <v>107</v>
      </c>
      <c r="E26" s="7" t="s">
        <v>68</v>
      </c>
      <c r="F26" s="7" t="s">
        <v>76</v>
      </c>
      <c r="G26" s="5" t="s">
        <v>98</v>
      </c>
      <c r="H26" s="5" t="s">
        <v>97</v>
      </c>
      <c r="I26" s="8">
        <f t="shared" si="0"/>
        <v>700</v>
      </c>
      <c r="J26" s="11">
        <v>700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20200608</v>
      </c>
      <c r="Y26" s="12">
        <v>6</v>
      </c>
      <c r="Z26" s="6" t="s">
        <v>63</v>
      </c>
      <c r="AA26" s="12" t="str">
        <f t="shared" si="5"/>
        <v>하선동</v>
      </c>
      <c r="AB26" s="5" t="s">
        <v>91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08</v>
      </c>
      <c r="D27" s="7" t="s">
        <v>107</v>
      </c>
      <c r="E27" s="7" t="s">
        <v>68</v>
      </c>
      <c r="F27" s="7" t="s">
        <v>76</v>
      </c>
      <c r="G27" s="5" t="s">
        <v>98</v>
      </c>
      <c r="H27" s="5" t="s">
        <v>97</v>
      </c>
      <c r="I27" s="8">
        <f t="shared" si="0"/>
        <v>425</v>
      </c>
      <c r="J27" s="11">
        <v>425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20200608</v>
      </c>
      <c r="Y27" s="12">
        <v>6</v>
      </c>
      <c r="Z27" s="6" t="s">
        <v>71</v>
      </c>
      <c r="AA27" s="12" t="str">
        <f t="shared" si="5"/>
        <v>이형준</v>
      </c>
      <c r="AB27" s="5" t="s">
        <v>91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08</v>
      </c>
      <c r="D28" s="7" t="s">
        <v>107</v>
      </c>
      <c r="E28" s="7" t="s">
        <v>57</v>
      </c>
      <c r="F28" s="7" t="s">
        <v>75</v>
      </c>
      <c r="G28" s="5">
        <v>8301</v>
      </c>
      <c r="H28" s="5">
        <v>8301</v>
      </c>
      <c r="I28" s="8">
        <f t="shared" si="0"/>
        <v>1009</v>
      </c>
      <c r="J28" s="17">
        <v>870</v>
      </c>
      <c r="K28" s="8">
        <f t="shared" si="1"/>
        <v>139</v>
      </c>
      <c r="L28" s="10">
        <f t="shared" si="2"/>
        <v>0.1377601585728444</v>
      </c>
      <c r="M28" s="11">
        <v>110</v>
      </c>
      <c r="N28" s="11"/>
      <c r="O28" s="11"/>
      <c r="P28" s="11">
        <v>9</v>
      </c>
      <c r="Q28" s="11">
        <v>20</v>
      </c>
      <c r="R28" s="11"/>
      <c r="S28" s="11"/>
      <c r="T28" s="11"/>
      <c r="U28" s="11"/>
      <c r="V28" s="11"/>
      <c r="W28" s="11"/>
      <c r="X28" s="12">
        <v>20200608</v>
      </c>
      <c r="Y28" s="12">
        <v>10</v>
      </c>
      <c r="Z28" s="6" t="s">
        <v>63</v>
      </c>
      <c r="AA28" s="12" t="str">
        <f t="shared" si="5"/>
        <v>하선동</v>
      </c>
      <c r="AB28" s="5" t="s">
        <v>91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08</v>
      </c>
      <c r="D29" s="7" t="s">
        <v>107</v>
      </c>
      <c r="E29" s="7" t="s">
        <v>57</v>
      </c>
      <c r="F29" s="7" t="s">
        <v>75</v>
      </c>
      <c r="G29" s="5">
        <v>8301</v>
      </c>
      <c r="H29" s="5">
        <v>8301</v>
      </c>
      <c r="I29" s="8">
        <f t="shared" si="0"/>
        <v>3902</v>
      </c>
      <c r="J29" s="11">
        <v>3660</v>
      </c>
      <c r="K29" s="8">
        <f t="shared" si="1"/>
        <v>242</v>
      </c>
      <c r="L29" s="10">
        <f t="shared" si="2"/>
        <v>6.201947719118401E-2</v>
      </c>
      <c r="M29" s="11">
        <v>190</v>
      </c>
      <c r="N29" s="11"/>
      <c r="O29" s="11"/>
      <c r="P29" s="11">
        <v>5</v>
      </c>
      <c r="Q29" s="11">
        <v>32</v>
      </c>
      <c r="R29" s="11"/>
      <c r="S29" s="11">
        <v>15</v>
      </c>
      <c r="T29" s="11"/>
      <c r="U29" s="11"/>
      <c r="V29" s="11"/>
      <c r="W29" s="11"/>
      <c r="X29" s="12">
        <v>20200608</v>
      </c>
      <c r="Y29" s="12">
        <v>10</v>
      </c>
      <c r="Z29" s="6" t="s">
        <v>71</v>
      </c>
      <c r="AA29" s="12" t="str">
        <f t="shared" si="5"/>
        <v>이형준</v>
      </c>
      <c r="AB29" s="5" t="s">
        <v>91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08</v>
      </c>
      <c r="D30" s="7" t="s">
        <v>107</v>
      </c>
      <c r="E30" s="7" t="s">
        <v>56</v>
      </c>
      <c r="F30" s="7" t="s">
        <v>59</v>
      </c>
      <c r="G30" s="5" t="s">
        <v>95</v>
      </c>
      <c r="H30" s="5" t="s">
        <v>97</v>
      </c>
      <c r="I30" s="8">
        <f t="shared" si="0"/>
        <v>4209</v>
      </c>
      <c r="J30" s="11">
        <v>4200</v>
      </c>
      <c r="K30" s="8">
        <f t="shared" ref="K30:K54" si="6">SUM(M30:W30)</f>
        <v>9</v>
      </c>
      <c r="L30" s="10">
        <f t="shared" si="2"/>
        <v>2.1382751247327157E-3</v>
      </c>
      <c r="M30" s="11"/>
      <c r="N30" s="11"/>
      <c r="O30" s="11"/>
      <c r="P30" s="11">
        <v>9</v>
      </c>
      <c r="Q30" s="11"/>
      <c r="R30" s="11"/>
      <c r="S30" s="11"/>
      <c r="T30" s="11"/>
      <c r="U30" s="11"/>
      <c r="V30" s="11"/>
      <c r="W30" s="11"/>
      <c r="X30" s="12">
        <v>20200608</v>
      </c>
      <c r="Y30" s="12">
        <v>4</v>
      </c>
      <c r="Z30" s="6" t="s">
        <v>71</v>
      </c>
      <c r="AA30" s="12" t="str">
        <f t="shared" si="5"/>
        <v>이형준</v>
      </c>
      <c r="AB30" s="5" t="s">
        <v>92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08</v>
      </c>
      <c r="D31" s="7" t="s">
        <v>34</v>
      </c>
      <c r="E31" s="7" t="s">
        <v>56</v>
      </c>
      <c r="F31" s="7" t="s">
        <v>85</v>
      </c>
      <c r="G31" s="5" t="s">
        <v>95</v>
      </c>
      <c r="H31" s="5" t="s">
        <v>97</v>
      </c>
      <c r="I31" s="8">
        <f t="shared" si="0"/>
        <v>700</v>
      </c>
      <c r="J31" s="9">
        <v>700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20200608</v>
      </c>
      <c r="Y31" s="12">
        <v>8</v>
      </c>
      <c r="Z31" s="6" t="s">
        <v>71</v>
      </c>
      <c r="AA31" s="12" t="str">
        <f t="shared" si="5"/>
        <v>이형준</v>
      </c>
      <c r="AB31" s="5" t="s">
        <v>92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08</v>
      </c>
      <c r="D32" s="7" t="s">
        <v>107</v>
      </c>
      <c r="E32" s="7" t="s">
        <v>68</v>
      </c>
      <c r="F32" s="7" t="s">
        <v>76</v>
      </c>
      <c r="G32" s="5" t="s">
        <v>98</v>
      </c>
      <c r="H32" s="5" t="s">
        <v>97</v>
      </c>
      <c r="I32" s="8">
        <f t="shared" si="0"/>
        <v>2320</v>
      </c>
      <c r="J32" s="9">
        <v>2290</v>
      </c>
      <c r="K32" s="8">
        <f t="shared" si="6"/>
        <v>30</v>
      </c>
      <c r="L32" s="10">
        <f t="shared" si="2"/>
        <v>1.2931034482758621E-2</v>
      </c>
      <c r="M32" s="11"/>
      <c r="N32" s="11">
        <v>30</v>
      </c>
      <c r="O32" s="11"/>
      <c r="P32" s="11"/>
      <c r="Q32" s="11"/>
      <c r="R32" s="11"/>
      <c r="S32" s="11"/>
      <c r="T32" s="11"/>
      <c r="U32" s="11"/>
      <c r="V32" s="11"/>
      <c r="W32" s="11"/>
      <c r="X32" s="12">
        <v>20200608</v>
      </c>
      <c r="Y32" s="12">
        <v>6</v>
      </c>
      <c r="Z32" s="6" t="s">
        <v>71</v>
      </c>
      <c r="AA32" s="12" t="str">
        <f t="shared" si="5"/>
        <v>이형준</v>
      </c>
      <c r="AB32" s="5" t="s">
        <v>92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08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08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31</v>
      </c>
      <c r="B35" s="6" t="str">
        <f t="shared" si="3"/>
        <v>6</v>
      </c>
      <c r="C35" s="6" t="str">
        <f t="shared" si="4"/>
        <v>08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6</v>
      </c>
      <c r="C36" s="6" t="str">
        <f t="shared" si="4"/>
        <v>08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08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08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08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08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08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08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08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08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08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08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08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08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08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08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08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08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08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08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62917</v>
      </c>
      <c r="J55" s="38">
        <f t="shared" ref="J55" si="7">SUM(J7:J54)</f>
        <v>61286</v>
      </c>
      <c r="K55" s="38">
        <f>SUM(K7:K54)</f>
        <v>1631</v>
      </c>
      <c r="L55" s="39" t="e">
        <f>SUM(L7:L54)</f>
        <v>#DIV/0!</v>
      </c>
      <c r="M55" s="38">
        <f t="shared" ref="M55:W55" si="8">SUM(M7:M54)</f>
        <v>705</v>
      </c>
      <c r="N55" s="38">
        <f t="shared" si="8"/>
        <v>45</v>
      </c>
      <c r="O55" s="38">
        <f t="shared" si="8"/>
        <v>0</v>
      </c>
      <c r="P55" s="38">
        <f t="shared" si="8"/>
        <v>68</v>
      </c>
      <c r="Q55" s="38">
        <f t="shared" si="8"/>
        <v>57</v>
      </c>
      <c r="R55" s="38">
        <f t="shared" si="8"/>
        <v>24</v>
      </c>
      <c r="S55" s="38">
        <f t="shared" si="8"/>
        <v>68</v>
      </c>
      <c r="T55" s="38">
        <f t="shared" si="8"/>
        <v>49</v>
      </c>
      <c r="U55" s="38">
        <f t="shared" si="8"/>
        <v>577</v>
      </c>
      <c r="V55" s="38">
        <f t="shared" si="8"/>
        <v>0</v>
      </c>
      <c r="W55" s="38">
        <f t="shared" si="8"/>
        <v>38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V55:V56"/>
    <mergeCell ref="W55:W56"/>
    <mergeCell ref="Q55:Q56"/>
    <mergeCell ref="R55:R56"/>
    <mergeCell ref="S55:S56"/>
    <mergeCell ref="T55:T56"/>
    <mergeCell ref="U55:U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</mergeCells>
  <phoneticPr fontId="4" type="noConversion"/>
  <conditionalFormatting sqref="A7:AC54">
    <cfRule type="expression" dxfId="11" priority="5">
      <formula>$L7&gt;0.15</formula>
    </cfRule>
    <cfRule type="expression" dxfId="10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ignoredErrors>
    <ignoredError sqref="L33:L34" evalError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데이터!$B$4:$B$15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21F-5A40-437D-8917-C7F338BD1004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50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09</v>
      </c>
      <c r="D7" s="7" t="s">
        <v>107</v>
      </c>
      <c r="E7" s="7" t="s">
        <v>55</v>
      </c>
      <c r="F7" s="7" t="s">
        <v>93</v>
      </c>
      <c r="G7" s="5" t="s">
        <v>98</v>
      </c>
      <c r="H7" s="5" t="s">
        <v>96</v>
      </c>
      <c r="I7" s="8">
        <f t="shared" ref="I7:I54" si="0">J7+K7</f>
        <v>152</v>
      </c>
      <c r="J7" s="9">
        <v>140</v>
      </c>
      <c r="K7" s="8">
        <f t="shared" ref="K7:K29" si="1">SUM(M7:W7)</f>
        <v>12</v>
      </c>
      <c r="L7" s="10">
        <f t="shared" ref="L7:L54" si="2">K7/I7</f>
        <v>7.8947368421052627E-2</v>
      </c>
      <c r="M7" s="11"/>
      <c r="N7" s="11"/>
      <c r="O7" s="11"/>
      <c r="P7" s="11">
        <v>12</v>
      </c>
      <c r="Q7" s="11"/>
      <c r="R7" s="11"/>
      <c r="S7" s="11"/>
      <c r="T7" s="11"/>
      <c r="U7" s="11"/>
      <c r="V7" s="11"/>
      <c r="W7" s="11"/>
      <c r="X7" s="12">
        <v>20200609</v>
      </c>
      <c r="Y7" s="12">
        <v>14</v>
      </c>
      <c r="Z7" s="6" t="s">
        <v>62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09</v>
      </c>
      <c r="D8" s="7" t="s">
        <v>107</v>
      </c>
      <c r="E8" s="7" t="s">
        <v>55</v>
      </c>
      <c r="F8" s="7" t="s">
        <v>58</v>
      </c>
      <c r="G8" s="5">
        <v>7301</v>
      </c>
      <c r="H8" s="5" t="s">
        <v>96</v>
      </c>
      <c r="I8" s="8">
        <f t="shared" si="0"/>
        <v>2186</v>
      </c>
      <c r="J8" s="9">
        <v>2185</v>
      </c>
      <c r="K8" s="8">
        <f t="shared" si="1"/>
        <v>1</v>
      </c>
      <c r="L8" s="10">
        <f t="shared" si="2"/>
        <v>4.5745654162854531E-4</v>
      </c>
      <c r="M8" s="11"/>
      <c r="N8" s="11"/>
      <c r="O8" s="11"/>
      <c r="P8" s="11">
        <v>1</v>
      </c>
      <c r="Q8" s="11"/>
      <c r="R8" s="11"/>
      <c r="S8" s="11"/>
      <c r="T8" s="11"/>
      <c r="U8" s="11"/>
      <c r="V8" s="11"/>
      <c r="W8" s="11"/>
      <c r="X8" s="12">
        <v>20200609</v>
      </c>
      <c r="Y8" s="12">
        <v>4</v>
      </c>
      <c r="Z8" s="6" t="s">
        <v>62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09</v>
      </c>
      <c r="D9" s="7" t="s">
        <v>107</v>
      </c>
      <c r="E9" s="7" t="s">
        <v>77</v>
      </c>
      <c r="F9" s="7" t="s">
        <v>79</v>
      </c>
      <c r="G9" s="5" t="s">
        <v>100</v>
      </c>
      <c r="H9" s="5" t="s">
        <v>96</v>
      </c>
      <c r="I9" s="8">
        <f t="shared" si="0"/>
        <v>916</v>
      </c>
      <c r="J9" s="9">
        <v>915</v>
      </c>
      <c r="K9" s="8">
        <f t="shared" si="1"/>
        <v>1</v>
      </c>
      <c r="L9" s="10">
        <f t="shared" si="2"/>
        <v>1.0917030567685589E-3</v>
      </c>
      <c r="M9" s="11"/>
      <c r="N9" s="11"/>
      <c r="O9" s="11"/>
      <c r="P9" s="11">
        <v>1</v>
      </c>
      <c r="Q9" s="11"/>
      <c r="R9" s="11"/>
      <c r="S9" s="11"/>
      <c r="T9" s="11"/>
      <c r="U9" s="11"/>
      <c r="V9" s="11"/>
      <c r="W9" s="11"/>
      <c r="X9" s="12">
        <v>20200609</v>
      </c>
      <c r="Y9" s="6">
        <v>7</v>
      </c>
      <c r="Z9" s="6" t="s">
        <v>62</v>
      </c>
      <c r="AA9" s="12" t="str">
        <f t="shared" si="5"/>
        <v>하선동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09</v>
      </c>
      <c r="D10" s="7" t="s">
        <v>32</v>
      </c>
      <c r="E10" s="7" t="s">
        <v>57</v>
      </c>
      <c r="F10" s="7" t="s">
        <v>65</v>
      </c>
      <c r="G10" s="5" t="s">
        <v>98</v>
      </c>
      <c r="H10" s="5" t="s">
        <v>99</v>
      </c>
      <c r="I10" s="8">
        <f t="shared" si="0"/>
        <v>2007</v>
      </c>
      <c r="J10" s="9">
        <v>2000</v>
      </c>
      <c r="K10" s="8">
        <f t="shared" si="1"/>
        <v>7</v>
      </c>
      <c r="L10" s="10">
        <f t="shared" si="2"/>
        <v>3.4877927254608871E-3</v>
      </c>
      <c r="M10" s="11"/>
      <c r="N10" s="11"/>
      <c r="O10" s="11"/>
      <c r="P10" s="11">
        <v>2</v>
      </c>
      <c r="Q10" s="11"/>
      <c r="R10" s="11"/>
      <c r="S10" s="11">
        <v>5</v>
      </c>
      <c r="T10" s="11"/>
      <c r="U10" s="11"/>
      <c r="V10" s="11"/>
      <c r="W10" s="11"/>
      <c r="X10" s="12">
        <v>20200608</v>
      </c>
      <c r="Y10" s="12">
        <v>1</v>
      </c>
      <c r="Z10" s="6" t="s">
        <v>71</v>
      </c>
      <c r="AA10" s="12" t="str">
        <f t="shared" si="5"/>
        <v>이형준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09</v>
      </c>
      <c r="D11" s="7" t="s">
        <v>32</v>
      </c>
      <c r="E11" s="7" t="s">
        <v>57</v>
      </c>
      <c r="F11" s="7" t="s">
        <v>65</v>
      </c>
      <c r="G11" s="5" t="s">
        <v>98</v>
      </c>
      <c r="H11" s="5" t="s">
        <v>99</v>
      </c>
      <c r="I11" s="8">
        <f t="shared" si="0"/>
        <v>1680</v>
      </c>
      <c r="J11" s="9">
        <v>1490</v>
      </c>
      <c r="K11" s="8">
        <f t="shared" si="1"/>
        <v>190</v>
      </c>
      <c r="L11" s="10">
        <f t="shared" si="2"/>
        <v>0.1130952380952381</v>
      </c>
      <c r="M11" s="11">
        <v>187</v>
      </c>
      <c r="N11" s="11"/>
      <c r="O11" s="11"/>
      <c r="P11" s="11">
        <v>1</v>
      </c>
      <c r="Q11" s="11"/>
      <c r="R11" s="11"/>
      <c r="S11" s="11">
        <v>2</v>
      </c>
      <c r="T11" s="11"/>
      <c r="U11" s="11"/>
      <c r="V11" s="11"/>
      <c r="W11" s="11"/>
      <c r="X11" s="12">
        <v>20200609</v>
      </c>
      <c r="Y11" s="12">
        <v>1</v>
      </c>
      <c r="Z11" s="6" t="s">
        <v>63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09</v>
      </c>
      <c r="D12" s="7" t="s">
        <v>107</v>
      </c>
      <c r="E12" s="7" t="s">
        <v>56</v>
      </c>
      <c r="F12" s="7" t="s">
        <v>58</v>
      </c>
      <c r="G12" s="5">
        <v>7301</v>
      </c>
      <c r="H12" s="5" t="s">
        <v>96</v>
      </c>
      <c r="I12" s="8">
        <f t="shared" si="0"/>
        <v>2100</v>
      </c>
      <c r="J12" s="9">
        <v>2100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20200609</v>
      </c>
      <c r="Y12" s="12">
        <v>4</v>
      </c>
      <c r="Z12" s="6" t="s">
        <v>63</v>
      </c>
      <c r="AA12" s="12" t="str">
        <f t="shared" si="5"/>
        <v>하선동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09</v>
      </c>
      <c r="D13" s="7" t="s">
        <v>107</v>
      </c>
      <c r="E13" s="7" t="s">
        <v>101</v>
      </c>
      <c r="F13" s="7" t="s">
        <v>102</v>
      </c>
      <c r="G13" s="5" t="s">
        <v>108</v>
      </c>
      <c r="H13" s="5" t="s">
        <v>96</v>
      </c>
      <c r="I13" s="8">
        <f t="shared" si="0"/>
        <v>372</v>
      </c>
      <c r="J13" s="16">
        <v>370</v>
      </c>
      <c r="K13" s="8">
        <f t="shared" si="1"/>
        <v>2</v>
      </c>
      <c r="L13" s="10">
        <f t="shared" si="2"/>
        <v>5.3763440860215058E-3</v>
      </c>
      <c r="M13" s="11">
        <v>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20200430</v>
      </c>
      <c r="Y13" s="12">
        <v>8</v>
      </c>
      <c r="Z13" s="6" t="s">
        <v>71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09</v>
      </c>
      <c r="D14" s="7" t="s">
        <v>107</v>
      </c>
      <c r="E14" s="7" t="s">
        <v>101</v>
      </c>
      <c r="F14" s="7" t="s">
        <v>102</v>
      </c>
      <c r="G14" s="5" t="s">
        <v>108</v>
      </c>
      <c r="H14" s="5" t="s">
        <v>96</v>
      </c>
      <c r="I14" s="8">
        <f t="shared" si="0"/>
        <v>400</v>
      </c>
      <c r="J14" s="9">
        <v>400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20200609</v>
      </c>
      <c r="Y14" s="12">
        <v>4</v>
      </c>
      <c r="Z14" s="6" t="s">
        <v>63</v>
      </c>
      <c r="AA14" s="12" t="str">
        <f t="shared" si="5"/>
        <v>하선동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09</v>
      </c>
      <c r="D15" s="7" t="s">
        <v>107</v>
      </c>
      <c r="E15" s="7" t="s">
        <v>57</v>
      </c>
      <c r="F15" s="7" t="s">
        <v>75</v>
      </c>
      <c r="G15" s="5">
        <v>8301</v>
      </c>
      <c r="H15" s="5">
        <v>8301</v>
      </c>
      <c r="I15" s="8">
        <f t="shared" si="0"/>
        <v>2199</v>
      </c>
      <c r="J15" s="9">
        <v>2167</v>
      </c>
      <c r="K15" s="8">
        <f t="shared" si="1"/>
        <v>32</v>
      </c>
      <c r="L15" s="10">
        <f t="shared" si="2"/>
        <v>1.4552069122328331E-2</v>
      </c>
      <c r="M15" s="11">
        <v>32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20200608</v>
      </c>
      <c r="Y15" s="12">
        <v>10</v>
      </c>
      <c r="Z15" s="6" t="s">
        <v>70</v>
      </c>
      <c r="AA15" s="12" t="str">
        <f t="shared" si="5"/>
        <v>이형준</v>
      </c>
      <c r="AB15" s="5" t="s">
        <v>69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09</v>
      </c>
      <c r="D16" s="7" t="s">
        <v>107</v>
      </c>
      <c r="E16" s="7" t="s">
        <v>57</v>
      </c>
      <c r="F16" s="7" t="s">
        <v>75</v>
      </c>
      <c r="G16" s="5">
        <v>8301</v>
      </c>
      <c r="H16" s="5">
        <v>8301</v>
      </c>
      <c r="I16" s="8">
        <f t="shared" si="0"/>
        <v>2958</v>
      </c>
      <c r="J16" s="9">
        <v>2803</v>
      </c>
      <c r="K16" s="8">
        <f t="shared" si="1"/>
        <v>155</v>
      </c>
      <c r="L16" s="10">
        <f t="shared" si="2"/>
        <v>5.2400270453008789E-2</v>
      </c>
      <c r="M16" s="11">
        <v>125</v>
      </c>
      <c r="N16" s="11"/>
      <c r="O16" s="11"/>
      <c r="P16" s="11"/>
      <c r="Q16" s="11">
        <v>30</v>
      </c>
      <c r="R16" s="11"/>
      <c r="S16" s="11"/>
      <c r="T16" s="11"/>
      <c r="U16" s="11"/>
      <c r="V16" s="11"/>
      <c r="W16" s="11"/>
      <c r="X16" s="12">
        <v>20200609</v>
      </c>
      <c r="Y16" s="12">
        <v>10</v>
      </c>
      <c r="Z16" s="6" t="s">
        <v>63</v>
      </c>
      <c r="AA16" s="12" t="str">
        <f t="shared" si="5"/>
        <v>하선동</v>
      </c>
      <c r="AB16" s="5" t="s">
        <v>69</v>
      </c>
      <c r="AC16" s="13" t="s">
        <v>106</v>
      </c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09</v>
      </c>
      <c r="D17" s="7" t="s">
        <v>107</v>
      </c>
      <c r="E17" s="7" t="s">
        <v>68</v>
      </c>
      <c r="F17" s="7" t="s">
        <v>76</v>
      </c>
      <c r="G17" s="5" t="s">
        <v>109</v>
      </c>
      <c r="H17" s="5" t="s">
        <v>96</v>
      </c>
      <c r="I17" s="8">
        <f t="shared" si="0"/>
        <v>1104</v>
      </c>
      <c r="J17" s="9">
        <v>1104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20200609</v>
      </c>
      <c r="Y17" s="12">
        <v>6</v>
      </c>
      <c r="Z17" s="6" t="s">
        <v>63</v>
      </c>
      <c r="AA17" s="12" t="str">
        <f t="shared" si="5"/>
        <v>하선동</v>
      </c>
      <c r="AB17" s="5" t="s">
        <v>69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09</v>
      </c>
      <c r="D18" s="7" t="s">
        <v>107</v>
      </c>
      <c r="E18" s="7" t="s">
        <v>101</v>
      </c>
      <c r="F18" s="7" t="s">
        <v>102</v>
      </c>
      <c r="G18" s="5" t="s">
        <v>108</v>
      </c>
      <c r="H18" s="5" t="s">
        <v>96</v>
      </c>
      <c r="I18" s="8">
        <f t="shared" si="0"/>
        <v>501</v>
      </c>
      <c r="J18" s="9">
        <v>500</v>
      </c>
      <c r="K18" s="8">
        <f t="shared" si="1"/>
        <v>1</v>
      </c>
      <c r="L18" s="10">
        <f t="shared" si="2"/>
        <v>1.996007984031936E-3</v>
      </c>
      <c r="M18" s="11">
        <v>1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20200609</v>
      </c>
      <c r="Y18" s="12">
        <v>14</v>
      </c>
      <c r="Z18" s="6" t="s">
        <v>63</v>
      </c>
      <c r="AA18" s="12" t="str">
        <f t="shared" si="5"/>
        <v>하선동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09</v>
      </c>
      <c r="D19" s="7" t="s">
        <v>107</v>
      </c>
      <c r="E19" s="7" t="s">
        <v>101</v>
      </c>
      <c r="F19" s="7" t="s">
        <v>102</v>
      </c>
      <c r="G19" s="5" t="s">
        <v>108</v>
      </c>
      <c r="H19" s="5" t="s">
        <v>96</v>
      </c>
      <c r="I19" s="8">
        <f t="shared" si="0"/>
        <v>2209</v>
      </c>
      <c r="J19" s="9">
        <v>2209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20200609</v>
      </c>
      <c r="Y19" s="12">
        <v>14</v>
      </c>
      <c r="Z19" s="6" t="s">
        <v>71</v>
      </c>
      <c r="AA19" s="12" t="str">
        <f t="shared" si="5"/>
        <v>이형준</v>
      </c>
      <c r="AB19" s="5" t="s">
        <v>80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09</v>
      </c>
      <c r="D20" s="7" t="s">
        <v>36</v>
      </c>
      <c r="E20" s="7" t="s">
        <v>57</v>
      </c>
      <c r="F20" s="7" t="s">
        <v>103</v>
      </c>
      <c r="G20" s="5" t="s">
        <v>110</v>
      </c>
      <c r="H20" s="5" t="s">
        <v>111</v>
      </c>
      <c r="I20" s="8">
        <f t="shared" si="0"/>
        <v>2155</v>
      </c>
      <c r="J20" s="9">
        <v>2112</v>
      </c>
      <c r="K20" s="8">
        <f t="shared" si="1"/>
        <v>43</v>
      </c>
      <c r="L20" s="10">
        <f t="shared" si="2"/>
        <v>1.9953596287703015E-2</v>
      </c>
      <c r="M20" s="11"/>
      <c r="N20" s="11"/>
      <c r="O20" s="11"/>
      <c r="P20" s="11">
        <v>32</v>
      </c>
      <c r="Q20" s="11">
        <v>6</v>
      </c>
      <c r="R20" s="11"/>
      <c r="S20" s="11">
        <v>5</v>
      </c>
      <c r="T20" s="11"/>
      <c r="U20" s="11"/>
      <c r="V20" s="11"/>
      <c r="W20" s="11"/>
      <c r="X20" s="12">
        <v>20200609</v>
      </c>
      <c r="Y20" s="12">
        <v>12</v>
      </c>
      <c r="Z20" s="6" t="s">
        <v>71</v>
      </c>
      <c r="AA20" s="12" t="str">
        <f t="shared" si="5"/>
        <v>이형준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09</v>
      </c>
      <c r="D21" s="7" t="s">
        <v>34</v>
      </c>
      <c r="E21" s="7" t="s">
        <v>56</v>
      </c>
      <c r="F21" s="7" t="s">
        <v>67</v>
      </c>
      <c r="G21" s="5" t="s">
        <v>94</v>
      </c>
      <c r="H21" s="5" t="s">
        <v>96</v>
      </c>
      <c r="I21" s="8">
        <f t="shared" si="0"/>
        <v>1484</v>
      </c>
      <c r="J21" s="9">
        <v>1483</v>
      </c>
      <c r="K21" s="8">
        <f t="shared" si="1"/>
        <v>1</v>
      </c>
      <c r="L21" s="10">
        <f t="shared" si="2"/>
        <v>6.7385444743935314E-4</v>
      </c>
      <c r="M21" s="11"/>
      <c r="N21" s="11"/>
      <c r="O21" s="11"/>
      <c r="P21" s="11">
        <v>1</v>
      </c>
      <c r="Q21" s="11"/>
      <c r="R21" s="11"/>
      <c r="S21" s="11"/>
      <c r="T21" s="11"/>
      <c r="U21" s="11"/>
      <c r="V21" s="11"/>
      <c r="W21" s="11"/>
      <c r="X21" s="12">
        <v>20200609</v>
      </c>
      <c r="Y21" s="12">
        <v>15</v>
      </c>
      <c r="Z21" s="6" t="s">
        <v>71</v>
      </c>
      <c r="AA21" s="12" t="str">
        <f t="shared" si="5"/>
        <v>이형준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09</v>
      </c>
      <c r="D22" s="7" t="s">
        <v>34</v>
      </c>
      <c r="E22" s="7" t="s">
        <v>56</v>
      </c>
      <c r="F22" s="7" t="s">
        <v>84</v>
      </c>
      <c r="G22" s="5" t="s">
        <v>94</v>
      </c>
      <c r="H22" s="5" t="s">
        <v>96</v>
      </c>
      <c r="I22" s="8">
        <f t="shared" si="0"/>
        <v>3257</v>
      </c>
      <c r="J22" s="9">
        <v>3190</v>
      </c>
      <c r="K22" s="8">
        <f t="shared" si="1"/>
        <v>67</v>
      </c>
      <c r="L22" s="10">
        <f t="shared" si="2"/>
        <v>2.0571077678845563E-2</v>
      </c>
      <c r="M22" s="11"/>
      <c r="N22" s="11"/>
      <c r="O22" s="11"/>
      <c r="P22" s="11">
        <v>33</v>
      </c>
      <c r="Q22" s="11"/>
      <c r="R22" s="11"/>
      <c r="S22" s="11"/>
      <c r="T22" s="11">
        <v>34</v>
      </c>
      <c r="U22" s="11"/>
      <c r="V22" s="11"/>
      <c r="W22" s="11"/>
      <c r="X22" s="12">
        <v>20200608</v>
      </c>
      <c r="Y22" s="12">
        <v>8</v>
      </c>
      <c r="Z22" s="6" t="s">
        <v>71</v>
      </c>
      <c r="AA22" s="12" t="str">
        <f t="shared" si="5"/>
        <v>이형준</v>
      </c>
      <c r="AB22" s="5" t="s">
        <v>81</v>
      </c>
      <c r="AC22" s="13" t="s">
        <v>104</v>
      </c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09</v>
      </c>
      <c r="D23" s="7" t="s">
        <v>34</v>
      </c>
      <c r="E23" s="7" t="s">
        <v>56</v>
      </c>
      <c r="F23" s="7" t="s">
        <v>66</v>
      </c>
      <c r="G23" s="5" t="s">
        <v>94</v>
      </c>
      <c r="H23" s="5" t="s">
        <v>96</v>
      </c>
      <c r="I23" s="8">
        <f t="shared" si="0"/>
        <v>2754</v>
      </c>
      <c r="J23" s="9">
        <v>1397</v>
      </c>
      <c r="K23" s="8">
        <f t="shared" si="1"/>
        <v>1357</v>
      </c>
      <c r="L23" s="10">
        <f t="shared" si="2"/>
        <v>0.49273783587509079</v>
      </c>
      <c r="M23" s="11"/>
      <c r="N23" s="11"/>
      <c r="O23" s="11"/>
      <c r="P23" s="11"/>
      <c r="Q23" s="11"/>
      <c r="R23" s="11"/>
      <c r="S23" s="11"/>
      <c r="T23" s="11">
        <v>1357</v>
      </c>
      <c r="U23" s="11"/>
      <c r="V23" s="11"/>
      <c r="W23" s="11"/>
      <c r="X23" s="12">
        <v>20200608</v>
      </c>
      <c r="Y23" s="12">
        <v>15</v>
      </c>
      <c r="Z23" s="6" t="s">
        <v>71</v>
      </c>
      <c r="AA23" s="12" t="str">
        <f t="shared" si="5"/>
        <v>이형준</v>
      </c>
      <c r="AB23" s="5" t="s">
        <v>81</v>
      </c>
      <c r="AC23" s="13" t="s">
        <v>104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09</v>
      </c>
      <c r="D24" s="7" t="s">
        <v>34</v>
      </c>
      <c r="E24" s="7" t="s">
        <v>68</v>
      </c>
      <c r="F24" s="7" t="s">
        <v>88</v>
      </c>
      <c r="G24" s="5" t="s">
        <v>94</v>
      </c>
      <c r="H24" s="5" t="s">
        <v>96</v>
      </c>
      <c r="I24" s="8">
        <f t="shared" si="0"/>
        <v>5281</v>
      </c>
      <c r="J24" s="9">
        <v>5281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20200608</v>
      </c>
      <c r="Y24" s="12">
        <v>5</v>
      </c>
      <c r="Z24" s="6" t="s">
        <v>71</v>
      </c>
      <c r="AA24" s="12" t="str">
        <f t="shared" si="5"/>
        <v>이형준</v>
      </c>
      <c r="AB24" s="5" t="s">
        <v>81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09</v>
      </c>
      <c r="D25" s="7" t="s">
        <v>34</v>
      </c>
      <c r="E25" s="7" t="s">
        <v>68</v>
      </c>
      <c r="F25" s="7" t="s">
        <v>88</v>
      </c>
      <c r="G25" s="5" t="s">
        <v>94</v>
      </c>
      <c r="H25" s="5" t="s">
        <v>96</v>
      </c>
      <c r="I25" s="8">
        <f t="shared" si="0"/>
        <v>3150</v>
      </c>
      <c r="J25" s="11">
        <v>3150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20200608</v>
      </c>
      <c r="Y25" s="12">
        <v>5</v>
      </c>
      <c r="Z25" s="6" t="s">
        <v>63</v>
      </c>
      <c r="AA25" s="12" t="str">
        <f t="shared" si="5"/>
        <v>하선동</v>
      </c>
      <c r="AB25" s="5" t="s">
        <v>81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09</v>
      </c>
      <c r="D26" s="7" t="s">
        <v>34</v>
      </c>
      <c r="E26" s="7" t="s">
        <v>68</v>
      </c>
      <c r="F26" s="7" t="s">
        <v>88</v>
      </c>
      <c r="G26" s="5" t="s">
        <v>94</v>
      </c>
      <c r="H26" s="5" t="s">
        <v>96</v>
      </c>
      <c r="I26" s="8">
        <f t="shared" si="0"/>
        <v>3000</v>
      </c>
      <c r="J26" s="11">
        <v>3000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20200609</v>
      </c>
      <c r="Y26" s="12">
        <v>5</v>
      </c>
      <c r="Z26" s="6" t="s">
        <v>63</v>
      </c>
      <c r="AA26" s="12" t="str">
        <f t="shared" si="5"/>
        <v>하선동</v>
      </c>
      <c r="AB26" s="5" t="s">
        <v>81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09</v>
      </c>
      <c r="D27" s="7" t="s">
        <v>34</v>
      </c>
      <c r="E27" s="5" t="s">
        <v>82</v>
      </c>
      <c r="F27" s="7" t="s">
        <v>86</v>
      </c>
      <c r="G27" s="5" t="s">
        <v>94</v>
      </c>
      <c r="H27" s="5" t="s">
        <v>96</v>
      </c>
      <c r="I27" s="8">
        <f t="shared" si="0"/>
        <v>3753</v>
      </c>
      <c r="J27" s="11">
        <v>3753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20200608</v>
      </c>
      <c r="Y27" s="12">
        <v>3</v>
      </c>
      <c r="Z27" s="6" t="s">
        <v>63</v>
      </c>
      <c r="AA27" s="12" t="str">
        <f t="shared" si="5"/>
        <v>하선동</v>
      </c>
      <c r="AB27" s="5" t="s">
        <v>81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09</v>
      </c>
      <c r="D28" s="7" t="s">
        <v>34</v>
      </c>
      <c r="E28" s="5" t="s">
        <v>82</v>
      </c>
      <c r="F28" s="7" t="s">
        <v>86</v>
      </c>
      <c r="G28" s="5" t="s">
        <v>94</v>
      </c>
      <c r="H28" s="5" t="s">
        <v>96</v>
      </c>
      <c r="I28" s="8">
        <f t="shared" si="0"/>
        <v>4700</v>
      </c>
      <c r="J28" s="17">
        <v>4700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20200608</v>
      </c>
      <c r="Y28" s="12">
        <v>3</v>
      </c>
      <c r="Z28" s="6" t="s">
        <v>63</v>
      </c>
      <c r="AA28" s="12" t="str">
        <f t="shared" si="5"/>
        <v>하선동</v>
      </c>
      <c r="AB28" s="5" t="s">
        <v>81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09</v>
      </c>
      <c r="D29" s="7" t="s">
        <v>34</v>
      </c>
      <c r="E29" s="5" t="s">
        <v>82</v>
      </c>
      <c r="F29" s="7" t="s">
        <v>86</v>
      </c>
      <c r="G29" s="5" t="s">
        <v>94</v>
      </c>
      <c r="H29" s="5" t="s">
        <v>96</v>
      </c>
      <c r="I29" s="8">
        <f t="shared" si="0"/>
        <v>3330</v>
      </c>
      <c r="J29" s="11">
        <v>3328</v>
      </c>
      <c r="K29" s="8">
        <f t="shared" si="1"/>
        <v>2</v>
      </c>
      <c r="L29" s="10">
        <f t="shared" si="2"/>
        <v>6.0060060060060057E-4</v>
      </c>
      <c r="M29" s="11"/>
      <c r="N29" s="11"/>
      <c r="O29" s="11"/>
      <c r="P29" s="11"/>
      <c r="Q29" s="11"/>
      <c r="R29" s="11"/>
      <c r="S29" s="11"/>
      <c r="T29" s="11">
        <v>2</v>
      </c>
      <c r="U29" s="11"/>
      <c r="V29" s="11"/>
      <c r="W29" s="11"/>
      <c r="X29" s="12">
        <v>20200609</v>
      </c>
      <c r="Y29" s="12">
        <v>3</v>
      </c>
      <c r="Z29" s="6" t="s">
        <v>63</v>
      </c>
      <c r="AA29" s="12" t="str">
        <f t="shared" si="5"/>
        <v>하선동</v>
      </c>
      <c r="AB29" s="5" t="s">
        <v>81</v>
      </c>
      <c r="AC29" s="13" t="s">
        <v>105</v>
      </c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09</v>
      </c>
      <c r="D30" s="7" t="s">
        <v>34</v>
      </c>
      <c r="E30" s="7" t="s">
        <v>56</v>
      </c>
      <c r="F30" s="7" t="s">
        <v>66</v>
      </c>
      <c r="G30" s="5" t="s">
        <v>94</v>
      </c>
      <c r="H30" s="5" t="s">
        <v>96</v>
      </c>
      <c r="I30" s="8">
        <f t="shared" si="0"/>
        <v>3217</v>
      </c>
      <c r="J30" s="11">
        <v>3215</v>
      </c>
      <c r="K30" s="8">
        <f t="shared" ref="K30:K54" si="6">SUM(M30:W30)</f>
        <v>2</v>
      </c>
      <c r="L30" s="10">
        <f t="shared" si="2"/>
        <v>6.2169723344731112E-4</v>
      </c>
      <c r="M30" s="11">
        <v>1</v>
      </c>
      <c r="N30" s="11"/>
      <c r="O30" s="11"/>
      <c r="P30" s="11">
        <v>1</v>
      </c>
      <c r="Q30" s="11"/>
      <c r="R30" s="11"/>
      <c r="S30" s="11"/>
      <c r="T30" s="11"/>
      <c r="U30" s="11"/>
      <c r="V30" s="11"/>
      <c r="W30" s="11"/>
      <c r="X30" s="12">
        <v>20200609</v>
      </c>
      <c r="Y30" s="12">
        <v>15</v>
      </c>
      <c r="Z30" s="6" t="s">
        <v>63</v>
      </c>
      <c r="AA30" s="12" t="str">
        <f t="shared" si="5"/>
        <v>하선동</v>
      </c>
      <c r="AB30" s="5" t="s">
        <v>81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09</v>
      </c>
      <c r="D31" s="7" t="s">
        <v>34</v>
      </c>
      <c r="E31" s="7" t="s">
        <v>56</v>
      </c>
      <c r="F31" s="7" t="s">
        <v>112</v>
      </c>
      <c r="G31" s="5" t="s">
        <v>113</v>
      </c>
      <c r="H31" s="5" t="s">
        <v>96</v>
      </c>
      <c r="I31" s="8">
        <f t="shared" si="0"/>
        <v>638</v>
      </c>
      <c r="J31" s="9">
        <v>600</v>
      </c>
      <c r="K31" s="8">
        <f t="shared" si="6"/>
        <v>38</v>
      </c>
      <c r="L31" s="10">
        <f t="shared" si="2"/>
        <v>5.9561128526645767E-2</v>
      </c>
      <c r="M31" s="11">
        <v>24</v>
      </c>
      <c r="N31" s="11"/>
      <c r="O31" s="11"/>
      <c r="P31" s="11">
        <v>14</v>
      </c>
      <c r="Q31" s="11"/>
      <c r="R31" s="11"/>
      <c r="S31" s="11"/>
      <c r="T31" s="11"/>
      <c r="U31" s="11"/>
      <c r="V31" s="11"/>
      <c r="W31" s="11"/>
      <c r="X31" s="12">
        <v>20200609</v>
      </c>
      <c r="Y31" s="12">
        <v>6</v>
      </c>
      <c r="Z31" s="6" t="s">
        <v>62</v>
      </c>
      <c r="AA31" s="12" t="str">
        <f t="shared" si="5"/>
        <v>하선동</v>
      </c>
      <c r="AB31" s="5" t="s">
        <v>91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09</v>
      </c>
      <c r="D32" s="7" t="s">
        <v>34</v>
      </c>
      <c r="E32" s="7" t="s">
        <v>56</v>
      </c>
      <c r="F32" s="7" t="s">
        <v>112</v>
      </c>
      <c r="G32" s="5" t="s">
        <v>113</v>
      </c>
      <c r="H32" s="5" t="s">
        <v>96</v>
      </c>
      <c r="I32" s="8">
        <f t="shared" si="0"/>
        <v>1079</v>
      </c>
      <c r="J32" s="9">
        <v>1046</v>
      </c>
      <c r="K32" s="8">
        <f t="shared" si="6"/>
        <v>33</v>
      </c>
      <c r="L32" s="10">
        <f t="shared" si="2"/>
        <v>3.0583873957367932E-2</v>
      </c>
      <c r="M32" s="11">
        <v>23</v>
      </c>
      <c r="N32" s="11"/>
      <c r="O32" s="11"/>
      <c r="P32" s="11">
        <v>10</v>
      </c>
      <c r="Q32" s="11"/>
      <c r="R32" s="11"/>
      <c r="S32" s="11"/>
      <c r="T32" s="11"/>
      <c r="U32" s="11"/>
      <c r="V32" s="11"/>
      <c r="W32" s="11"/>
      <c r="X32" s="12">
        <v>20200609</v>
      </c>
      <c r="Y32" s="12">
        <v>6</v>
      </c>
      <c r="Z32" s="6" t="s">
        <v>71</v>
      </c>
      <c r="AA32" s="12" t="str">
        <f t="shared" si="5"/>
        <v>이형준</v>
      </c>
      <c r="AB32" s="5" t="s">
        <v>91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09</v>
      </c>
      <c r="D33" s="7" t="s">
        <v>107</v>
      </c>
      <c r="E33" s="7" t="s">
        <v>57</v>
      </c>
      <c r="F33" s="7" t="s">
        <v>75</v>
      </c>
      <c r="G33" s="5">
        <v>8301</v>
      </c>
      <c r="H33" s="5">
        <v>8301</v>
      </c>
      <c r="I33" s="8">
        <f t="shared" si="0"/>
        <v>1943</v>
      </c>
      <c r="J33" s="9">
        <v>1820</v>
      </c>
      <c r="K33" s="8">
        <f t="shared" si="6"/>
        <v>123</v>
      </c>
      <c r="L33" s="10">
        <f t="shared" si="2"/>
        <v>6.3304168811116834E-2</v>
      </c>
      <c r="M33" s="11">
        <v>88</v>
      </c>
      <c r="N33" s="11"/>
      <c r="O33" s="11"/>
      <c r="P33" s="11"/>
      <c r="Q33" s="11">
        <v>35</v>
      </c>
      <c r="R33" s="11"/>
      <c r="S33" s="11"/>
      <c r="T33" s="11"/>
      <c r="U33" s="11"/>
      <c r="V33" s="11"/>
      <c r="W33" s="11"/>
      <c r="X33" s="12">
        <v>20200609</v>
      </c>
      <c r="Y33" s="12">
        <v>10</v>
      </c>
      <c r="Z33" s="6" t="s">
        <v>63</v>
      </c>
      <c r="AA33" s="12" t="str">
        <f t="shared" si="5"/>
        <v>하선동</v>
      </c>
      <c r="AB33" s="5" t="s">
        <v>91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09</v>
      </c>
      <c r="D34" s="7" t="s">
        <v>107</v>
      </c>
      <c r="E34" s="7" t="s">
        <v>57</v>
      </c>
      <c r="F34" s="7" t="s">
        <v>75</v>
      </c>
      <c r="G34" s="5">
        <v>8301</v>
      </c>
      <c r="H34" s="5">
        <v>8301</v>
      </c>
      <c r="I34" s="8">
        <f t="shared" si="0"/>
        <v>3102</v>
      </c>
      <c r="J34" s="9">
        <v>2910</v>
      </c>
      <c r="K34" s="8">
        <f t="shared" si="6"/>
        <v>192</v>
      </c>
      <c r="L34" s="10">
        <f t="shared" si="2"/>
        <v>6.1895551257253385E-2</v>
      </c>
      <c r="M34" s="11">
        <v>170</v>
      </c>
      <c r="N34" s="11"/>
      <c r="O34" s="11"/>
      <c r="P34" s="11"/>
      <c r="Q34" s="11">
        <v>22</v>
      </c>
      <c r="R34" s="11"/>
      <c r="S34" s="11"/>
      <c r="T34" s="11"/>
      <c r="U34" s="11"/>
      <c r="V34" s="11"/>
      <c r="W34" s="11"/>
      <c r="X34" s="12">
        <v>20200609</v>
      </c>
      <c r="Y34" s="12">
        <v>10</v>
      </c>
      <c r="Z34" s="6" t="s">
        <v>71</v>
      </c>
      <c r="AA34" s="12" t="str">
        <f t="shared" si="5"/>
        <v>이형준</v>
      </c>
      <c r="AB34" s="5" t="s">
        <v>91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09</v>
      </c>
      <c r="D35" s="7" t="s">
        <v>34</v>
      </c>
      <c r="E35" s="7" t="s">
        <v>56</v>
      </c>
      <c r="F35" s="7" t="s">
        <v>66</v>
      </c>
      <c r="G35" s="5" t="s">
        <v>94</v>
      </c>
      <c r="H35" s="5" t="s">
        <v>96</v>
      </c>
      <c r="I35" s="8">
        <f t="shared" si="0"/>
        <v>1630</v>
      </c>
      <c r="J35" s="9">
        <v>1630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20200609</v>
      </c>
      <c r="Y35" s="12">
        <v>15</v>
      </c>
      <c r="Z35" s="6" t="s">
        <v>71</v>
      </c>
      <c r="AA35" s="12" t="str">
        <f t="shared" si="5"/>
        <v>이형준</v>
      </c>
      <c r="AB35" s="5" t="s">
        <v>91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09</v>
      </c>
      <c r="D36" s="7" t="s">
        <v>107</v>
      </c>
      <c r="E36" s="7" t="s">
        <v>55</v>
      </c>
      <c r="F36" s="7" t="s">
        <v>114</v>
      </c>
      <c r="G36" s="5">
        <v>7301</v>
      </c>
      <c r="H36" s="5" t="s">
        <v>96</v>
      </c>
      <c r="I36" s="8">
        <f t="shared" si="0"/>
        <v>4900</v>
      </c>
      <c r="J36" s="9">
        <v>4900</v>
      </c>
      <c r="K36" s="8">
        <f t="shared" si="6"/>
        <v>0</v>
      </c>
      <c r="L36" s="10">
        <f t="shared" si="2"/>
        <v>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20200609</v>
      </c>
      <c r="Y36" s="12">
        <v>4</v>
      </c>
      <c r="Z36" s="6" t="s">
        <v>71</v>
      </c>
      <c r="AA36" s="12" t="str">
        <f t="shared" si="5"/>
        <v>이형준</v>
      </c>
      <c r="AB36" s="5" t="s">
        <v>92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09</v>
      </c>
      <c r="D37" s="7" t="s">
        <v>107</v>
      </c>
      <c r="E37" s="7" t="s">
        <v>77</v>
      </c>
      <c r="F37" s="5" t="s">
        <v>79</v>
      </c>
      <c r="G37" s="5" t="s">
        <v>115</v>
      </c>
      <c r="H37" s="5" t="s">
        <v>96</v>
      </c>
      <c r="I37" s="8">
        <f t="shared" si="0"/>
        <v>4400</v>
      </c>
      <c r="J37" s="9">
        <v>4400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20200609</v>
      </c>
      <c r="Y37" s="12">
        <v>7</v>
      </c>
      <c r="Z37" s="6" t="s">
        <v>71</v>
      </c>
      <c r="AA37" s="12" t="str">
        <f t="shared" si="5"/>
        <v>이형준</v>
      </c>
      <c r="AB37" s="5" t="s">
        <v>92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09</v>
      </c>
      <c r="D38" s="7" t="s">
        <v>34</v>
      </c>
      <c r="E38" s="7" t="s">
        <v>56</v>
      </c>
      <c r="F38" s="7" t="s">
        <v>85</v>
      </c>
      <c r="G38" s="5" t="s">
        <v>94</v>
      </c>
      <c r="H38" s="5" t="s">
        <v>96</v>
      </c>
      <c r="I38" s="8">
        <f t="shared" si="0"/>
        <v>3140</v>
      </c>
      <c r="J38" s="9">
        <v>3100</v>
      </c>
      <c r="K38" s="8">
        <f t="shared" si="6"/>
        <v>40</v>
      </c>
      <c r="L38" s="10">
        <f t="shared" si="2"/>
        <v>1.2738853503184714E-2</v>
      </c>
      <c r="M38" s="11">
        <v>30</v>
      </c>
      <c r="N38" s="11"/>
      <c r="O38" s="11"/>
      <c r="P38" s="11">
        <v>10</v>
      </c>
      <c r="Q38" s="11"/>
      <c r="R38" s="11"/>
      <c r="S38" s="11"/>
      <c r="T38" s="11"/>
      <c r="U38" s="11"/>
      <c r="V38" s="11"/>
      <c r="W38" s="11"/>
      <c r="X38" s="12">
        <v>20200609</v>
      </c>
      <c r="Y38" s="12">
        <v>8</v>
      </c>
      <c r="Z38" s="6" t="s">
        <v>71</v>
      </c>
      <c r="AA38" s="12" t="str">
        <f t="shared" si="5"/>
        <v>이형준</v>
      </c>
      <c r="AB38" s="5" t="s">
        <v>92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09</v>
      </c>
      <c r="D39" s="7" t="s">
        <v>34</v>
      </c>
      <c r="E39" s="7" t="s">
        <v>56</v>
      </c>
      <c r="F39" s="7" t="s">
        <v>85</v>
      </c>
      <c r="G39" s="5" t="s">
        <v>94</v>
      </c>
      <c r="H39" s="5" t="s">
        <v>96</v>
      </c>
      <c r="I39" s="8">
        <f t="shared" si="0"/>
        <v>2967</v>
      </c>
      <c r="J39" s="9">
        <v>2700</v>
      </c>
      <c r="K39" s="8">
        <f t="shared" si="6"/>
        <v>267</v>
      </c>
      <c r="L39" s="10">
        <f t="shared" si="2"/>
        <v>8.998988877654196E-2</v>
      </c>
      <c r="M39" s="11">
        <v>267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20200609</v>
      </c>
      <c r="Y39" s="12">
        <v>8</v>
      </c>
      <c r="Z39" s="6" t="s">
        <v>63</v>
      </c>
      <c r="AA39" s="12" t="str">
        <f t="shared" si="5"/>
        <v>하선동</v>
      </c>
      <c r="AB39" s="5" t="s">
        <v>92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09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09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09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09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09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09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09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09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09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09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09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09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09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09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09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78664</v>
      </c>
      <c r="J55" s="38">
        <f t="shared" ref="J55" si="7">SUM(J7:J54)</f>
        <v>76098</v>
      </c>
      <c r="K55" s="38">
        <f>SUM(K7:K54)</f>
        <v>2566</v>
      </c>
      <c r="L55" s="38" t="e">
        <f>SUM(L7:L54)</f>
        <v>#DIV/0!</v>
      </c>
      <c r="M55" s="38">
        <f t="shared" ref="M55:W55" si="8">SUM(M7:M54)</f>
        <v>950</v>
      </c>
      <c r="N55" s="38">
        <f t="shared" si="8"/>
        <v>0</v>
      </c>
      <c r="O55" s="38">
        <f t="shared" si="8"/>
        <v>0</v>
      </c>
      <c r="P55" s="38">
        <f t="shared" si="8"/>
        <v>118</v>
      </c>
      <c r="Q55" s="38">
        <f t="shared" si="8"/>
        <v>93</v>
      </c>
      <c r="R55" s="38">
        <f t="shared" si="8"/>
        <v>0</v>
      </c>
      <c r="S55" s="38">
        <f t="shared" si="8"/>
        <v>12</v>
      </c>
      <c r="T55" s="38">
        <f t="shared" si="8"/>
        <v>1393</v>
      </c>
      <c r="U55" s="38">
        <f t="shared" si="8"/>
        <v>0</v>
      </c>
      <c r="V55" s="38">
        <f t="shared" si="8"/>
        <v>0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9" priority="1">
      <formula>$L7&gt;0.15</formula>
    </cfRule>
    <cfRule type="expression" dxfId="8" priority="2">
      <formula>AND($L7&gt;0.08,$L7&lt;0.15)</formula>
    </cfRule>
  </conditionalFormatting>
  <dataValidations count="3">
    <dataValidation type="list" allowBlank="1" showInputMessage="1" showErrorMessage="1" sqref="Z7:Z54" xr:uid="{C5F96026-D40F-42D2-8A9E-DD508EF07B8B}">
      <formula1>"A, B"</formula1>
    </dataValidation>
    <dataValidation type="whole" allowBlank="1" showInputMessage="1" showErrorMessage="1" errorTitle="입력값이 올바르지 않습니다." error="숫자만 쓰세요!" sqref="J29:J30 J25:J27 M7:W54" xr:uid="{3FF71FA4-7AB4-461F-BFDE-49039D39F79A}">
      <formula1>0</formula1>
      <formula2>20000</formula2>
    </dataValidation>
    <dataValidation allowBlank="1" showInputMessage="1" showErrorMessage="1" prompt="수식 계산_x000a_수치 입력 금지" sqref="K7:K54" xr:uid="{144760A9-022B-43F1-A991-21E90DBAA4D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41F7F1-33E5-4931-AB9C-A2FDAB6DF06B}">
          <x14:formula1>
            <xm:f>데이터!$C$4:$C$11</xm:f>
          </x14:formula1>
          <xm:sqref>AB7:AB54</xm:sqref>
        </x14:dataValidation>
        <x14:dataValidation type="list" allowBlank="1" showInputMessage="1" showErrorMessage="1" xr:uid="{E2A825CB-004A-4527-A7D5-2DCBF440B472}">
          <x14:formula1>
            <xm:f>데이터!$B$4:$B$15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1F72-57CD-4A39-B6E9-759C34B143A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51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10</v>
      </c>
      <c r="D7" s="7" t="s">
        <v>34</v>
      </c>
      <c r="E7" s="7" t="s">
        <v>116</v>
      </c>
      <c r="F7" s="7" t="s">
        <v>118</v>
      </c>
      <c r="G7" s="5" t="s">
        <v>135</v>
      </c>
      <c r="H7" s="5" t="s">
        <v>136</v>
      </c>
      <c r="I7" s="8">
        <f t="shared" ref="I7:I54" si="0">J7+K7</f>
        <v>1796</v>
      </c>
      <c r="J7" s="9">
        <v>880</v>
      </c>
      <c r="K7" s="8">
        <f t="shared" ref="K7:K29" si="1">SUM(M7:W7)</f>
        <v>916</v>
      </c>
      <c r="L7" s="10">
        <f t="shared" ref="L7:L54" si="2">K7/I7</f>
        <v>0.51002227171492209</v>
      </c>
      <c r="M7" s="11"/>
      <c r="N7" s="11"/>
      <c r="O7" s="11"/>
      <c r="P7" s="11">
        <v>10</v>
      </c>
      <c r="Q7" s="11"/>
      <c r="R7" s="11"/>
      <c r="S7" s="11"/>
      <c r="T7" s="11"/>
      <c r="U7" s="11">
        <v>906</v>
      </c>
      <c r="V7" s="11"/>
      <c r="W7" s="11"/>
      <c r="X7" s="12">
        <v>20200609</v>
      </c>
      <c r="Y7" s="12">
        <v>8</v>
      </c>
      <c r="Z7" s="6" t="s">
        <v>120</v>
      </c>
      <c r="AA7" s="12" t="str">
        <f>IF($Z7="A","하선동",IF($Z7="B","이형준",""))</f>
        <v>이형준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10</v>
      </c>
      <c r="D8" s="7" t="s">
        <v>107</v>
      </c>
      <c r="E8" s="7" t="s">
        <v>116</v>
      </c>
      <c r="F8" s="7" t="s">
        <v>58</v>
      </c>
      <c r="G8" s="5">
        <v>7301</v>
      </c>
      <c r="H8" s="5" t="s">
        <v>136</v>
      </c>
      <c r="I8" s="8">
        <f t="shared" si="0"/>
        <v>5150</v>
      </c>
      <c r="J8" s="9">
        <v>5150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20200610</v>
      </c>
      <c r="Y8" s="12">
        <v>4</v>
      </c>
      <c r="Z8" s="6" t="s">
        <v>121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10</v>
      </c>
      <c r="D9" s="7" t="s">
        <v>36</v>
      </c>
      <c r="E9" s="7" t="s">
        <v>117</v>
      </c>
      <c r="F9" s="7" t="s">
        <v>119</v>
      </c>
      <c r="G9" s="5" t="s">
        <v>138</v>
      </c>
      <c r="H9" s="5" t="s">
        <v>139</v>
      </c>
      <c r="I9" s="8">
        <f t="shared" si="0"/>
        <v>1335</v>
      </c>
      <c r="J9" s="9">
        <v>1300</v>
      </c>
      <c r="K9" s="8">
        <f t="shared" si="1"/>
        <v>35</v>
      </c>
      <c r="L9" s="10">
        <f t="shared" si="2"/>
        <v>2.6217228464419477E-2</v>
      </c>
      <c r="M9" s="11"/>
      <c r="N9" s="11"/>
      <c r="O9" s="11"/>
      <c r="P9" s="11">
        <v>19</v>
      </c>
      <c r="Q9" s="11"/>
      <c r="R9" s="11"/>
      <c r="S9" s="11">
        <v>16</v>
      </c>
      <c r="T9" s="11"/>
      <c r="U9" s="11"/>
      <c r="V9" s="11"/>
      <c r="W9" s="11"/>
      <c r="X9" s="12">
        <v>20200610</v>
      </c>
      <c r="Y9" s="6">
        <v>12</v>
      </c>
      <c r="Z9" s="6" t="s">
        <v>121</v>
      </c>
      <c r="AA9" s="12" t="str">
        <f t="shared" si="5"/>
        <v>하선동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10</v>
      </c>
      <c r="D10" s="7" t="s">
        <v>34</v>
      </c>
      <c r="E10" s="7" t="s">
        <v>122</v>
      </c>
      <c r="F10" s="7" t="s">
        <v>124</v>
      </c>
      <c r="G10" s="5" t="s">
        <v>135</v>
      </c>
      <c r="H10" s="5" t="s">
        <v>136</v>
      </c>
      <c r="I10" s="8">
        <f t="shared" si="0"/>
        <v>7000</v>
      </c>
      <c r="J10" s="9">
        <v>7000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20200609</v>
      </c>
      <c r="Y10" s="12">
        <v>5</v>
      </c>
      <c r="Z10" s="6" t="s">
        <v>120</v>
      </c>
      <c r="AA10" s="12" t="str">
        <f t="shared" si="5"/>
        <v>이형준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10</v>
      </c>
      <c r="D11" s="7" t="s">
        <v>34</v>
      </c>
      <c r="E11" s="7" t="s">
        <v>123</v>
      </c>
      <c r="F11" s="7" t="s">
        <v>125</v>
      </c>
      <c r="G11" s="5" t="s">
        <v>135</v>
      </c>
      <c r="H11" s="5" t="s">
        <v>136</v>
      </c>
      <c r="I11" s="8">
        <f t="shared" si="0"/>
        <v>6003</v>
      </c>
      <c r="J11" s="9">
        <v>6000</v>
      </c>
      <c r="K11" s="8">
        <f t="shared" si="1"/>
        <v>3</v>
      </c>
      <c r="L11" s="10">
        <f t="shared" si="2"/>
        <v>4.9975012493753122E-4</v>
      </c>
      <c r="M11" s="11">
        <v>3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20200609</v>
      </c>
      <c r="Y11" s="12">
        <v>3</v>
      </c>
      <c r="Z11" s="6" t="s">
        <v>120</v>
      </c>
      <c r="AA11" s="12" t="str">
        <f t="shared" si="5"/>
        <v>이형준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10</v>
      </c>
      <c r="D12" s="7" t="s">
        <v>107</v>
      </c>
      <c r="E12" s="7" t="s">
        <v>117</v>
      </c>
      <c r="F12" s="7" t="s">
        <v>126</v>
      </c>
      <c r="G12" s="5">
        <v>8301</v>
      </c>
      <c r="H12" s="5">
        <v>8301</v>
      </c>
      <c r="I12" s="8">
        <f t="shared" si="0"/>
        <v>2435</v>
      </c>
      <c r="J12" s="9">
        <v>2400</v>
      </c>
      <c r="K12" s="8">
        <f t="shared" si="1"/>
        <v>35</v>
      </c>
      <c r="L12" s="10">
        <f t="shared" si="2"/>
        <v>1.4373716632443531E-2</v>
      </c>
      <c r="M12" s="11">
        <v>21</v>
      </c>
      <c r="N12" s="11"/>
      <c r="O12" s="11"/>
      <c r="P12" s="11"/>
      <c r="Q12" s="11">
        <v>3</v>
      </c>
      <c r="R12" s="11"/>
      <c r="S12" s="11">
        <v>11</v>
      </c>
      <c r="T12" s="11"/>
      <c r="U12" s="11"/>
      <c r="V12" s="11"/>
      <c r="W12" s="11"/>
      <c r="X12" s="12">
        <v>20200609</v>
      </c>
      <c r="Y12" s="12">
        <v>10</v>
      </c>
      <c r="Z12" s="6" t="s">
        <v>120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10</v>
      </c>
      <c r="D13" s="7" t="s">
        <v>36</v>
      </c>
      <c r="E13" s="7" t="s">
        <v>117</v>
      </c>
      <c r="F13" s="7" t="s">
        <v>119</v>
      </c>
      <c r="G13" s="5" t="s">
        <v>138</v>
      </c>
      <c r="H13" s="5" t="s">
        <v>139</v>
      </c>
      <c r="I13" s="8">
        <f t="shared" si="0"/>
        <v>949</v>
      </c>
      <c r="J13" s="16">
        <v>730</v>
      </c>
      <c r="K13" s="8">
        <f t="shared" si="1"/>
        <v>219</v>
      </c>
      <c r="L13" s="10">
        <f t="shared" si="2"/>
        <v>0.23076923076923078</v>
      </c>
      <c r="M13" s="11">
        <v>211</v>
      </c>
      <c r="N13" s="11"/>
      <c r="O13" s="11"/>
      <c r="P13" s="11"/>
      <c r="Q13" s="11"/>
      <c r="R13" s="11"/>
      <c r="S13" s="11">
        <v>8</v>
      </c>
      <c r="T13" s="11"/>
      <c r="U13" s="11"/>
      <c r="V13" s="11"/>
      <c r="W13" s="11"/>
      <c r="X13" s="12">
        <v>20200610</v>
      </c>
      <c r="Y13" s="12">
        <v>12</v>
      </c>
      <c r="Z13" s="6" t="s">
        <v>121</v>
      </c>
      <c r="AA13" s="12" t="str">
        <f t="shared" si="5"/>
        <v>하선동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10</v>
      </c>
      <c r="D14" s="7" t="s">
        <v>107</v>
      </c>
      <c r="E14" s="7" t="s">
        <v>117</v>
      </c>
      <c r="F14" s="7" t="s">
        <v>126</v>
      </c>
      <c r="G14" s="5">
        <v>8301</v>
      </c>
      <c r="H14" s="5">
        <v>8301</v>
      </c>
      <c r="I14" s="8">
        <f t="shared" si="0"/>
        <v>5175</v>
      </c>
      <c r="J14" s="9">
        <v>4834</v>
      </c>
      <c r="K14" s="8">
        <f t="shared" si="1"/>
        <v>341</v>
      </c>
      <c r="L14" s="10">
        <f t="shared" si="2"/>
        <v>6.5893719806763285E-2</v>
      </c>
      <c r="M14" s="11">
        <v>318</v>
      </c>
      <c r="N14" s="11"/>
      <c r="O14" s="11"/>
      <c r="P14" s="11">
        <v>2</v>
      </c>
      <c r="Q14" s="11">
        <v>21</v>
      </c>
      <c r="R14" s="11"/>
      <c r="S14" s="11"/>
      <c r="T14" s="11"/>
      <c r="U14" s="11"/>
      <c r="V14" s="11"/>
      <c r="W14" s="11"/>
      <c r="X14" s="12">
        <v>20200610</v>
      </c>
      <c r="Y14" s="12">
        <v>10</v>
      </c>
      <c r="Z14" s="6" t="s">
        <v>121</v>
      </c>
      <c r="AA14" s="12" t="str">
        <f t="shared" si="5"/>
        <v>하선동</v>
      </c>
      <c r="AB14" s="5" t="s">
        <v>69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10</v>
      </c>
      <c r="D15" s="7" t="s">
        <v>107</v>
      </c>
      <c r="E15" s="7" t="s">
        <v>116</v>
      </c>
      <c r="F15" s="7" t="s">
        <v>58</v>
      </c>
      <c r="G15" s="5">
        <v>7301</v>
      </c>
      <c r="H15" s="5" t="s">
        <v>136</v>
      </c>
      <c r="I15" s="8">
        <f t="shared" si="0"/>
        <v>827</v>
      </c>
      <c r="J15" s="9">
        <v>827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20200610</v>
      </c>
      <c r="Y15" s="12">
        <v>4</v>
      </c>
      <c r="Z15" s="6" t="s">
        <v>121</v>
      </c>
      <c r="AA15" s="12" t="str">
        <f t="shared" si="5"/>
        <v>하선동</v>
      </c>
      <c r="AB15" s="5" t="s">
        <v>69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10</v>
      </c>
      <c r="D16" s="7" t="s">
        <v>36</v>
      </c>
      <c r="E16" s="7" t="s">
        <v>117</v>
      </c>
      <c r="F16" s="7" t="s">
        <v>119</v>
      </c>
      <c r="G16" s="5" t="s">
        <v>138</v>
      </c>
      <c r="H16" s="5" t="s">
        <v>139</v>
      </c>
      <c r="I16" s="8">
        <f t="shared" si="0"/>
        <v>1043</v>
      </c>
      <c r="J16" s="9">
        <v>437</v>
      </c>
      <c r="K16" s="8">
        <f t="shared" si="1"/>
        <v>606</v>
      </c>
      <c r="L16" s="10">
        <f t="shared" si="2"/>
        <v>0.58101629913710451</v>
      </c>
      <c r="M16" s="11">
        <v>578</v>
      </c>
      <c r="N16" s="11"/>
      <c r="O16" s="11"/>
      <c r="P16" s="11">
        <v>22</v>
      </c>
      <c r="Q16" s="11">
        <v>4</v>
      </c>
      <c r="R16" s="11"/>
      <c r="S16" s="11">
        <v>2</v>
      </c>
      <c r="T16" s="11"/>
      <c r="U16" s="11"/>
      <c r="V16" s="11"/>
      <c r="W16" s="11"/>
      <c r="X16" s="12">
        <v>20200610</v>
      </c>
      <c r="Y16" s="12">
        <v>12</v>
      </c>
      <c r="Z16" s="6" t="s">
        <v>62</v>
      </c>
      <c r="AA16" s="12" t="str">
        <f t="shared" si="5"/>
        <v>하선동</v>
      </c>
      <c r="AB16" s="5" t="s">
        <v>80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10</v>
      </c>
      <c r="D17" s="7" t="s">
        <v>34</v>
      </c>
      <c r="E17" s="7" t="s">
        <v>127</v>
      </c>
      <c r="F17" s="7" t="s">
        <v>141</v>
      </c>
      <c r="G17" s="5" t="s">
        <v>142</v>
      </c>
      <c r="H17" s="5" t="s">
        <v>139</v>
      </c>
      <c r="I17" s="8">
        <f t="shared" si="0"/>
        <v>906</v>
      </c>
      <c r="J17" s="9">
        <v>897</v>
      </c>
      <c r="K17" s="8">
        <f t="shared" si="1"/>
        <v>9</v>
      </c>
      <c r="L17" s="10">
        <f t="shared" si="2"/>
        <v>9.9337748344370865E-3</v>
      </c>
      <c r="M17" s="11"/>
      <c r="N17" s="11"/>
      <c r="O17" s="11"/>
      <c r="P17" s="11"/>
      <c r="Q17" s="11"/>
      <c r="R17" s="11"/>
      <c r="S17" s="11">
        <v>9</v>
      </c>
      <c r="T17" s="11"/>
      <c r="U17" s="11"/>
      <c r="V17" s="11"/>
      <c r="W17" s="11"/>
      <c r="X17" s="12">
        <v>20200610</v>
      </c>
      <c r="Y17" s="12">
        <v>2</v>
      </c>
      <c r="Z17" s="6" t="s">
        <v>121</v>
      </c>
      <c r="AA17" s="12" t="str">
        <f t="shared" si="5"/>
        <v>하선동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10</v>
      </c>
      <c r="D18" s="7" t="s">
        <v>34</v>
      </c>
      <c r="E18" s="7" t="s">
        <v>127</v>
      </c>
      <c r="F18" s="7" t="s">
        <v>141</v>
      </c>
      <c r="G18" s="5" t="s">
        <v>142</v>
      </c>
      <c r="H18" s="5" t="s">
        <v>139</v>
      </c>
      <c r="I18" s="8">
        <f t="shared" si="0"/>
        <v>1560</v>
      </c>
      <c r="J18" s="9">
        <v>1553</v>
      </c>
      <c r="K18" s="8">
        <f t="shared" si="1"/>
        <v>7</v>
      </c>
      <c r="L18" s="10">
        <f t="shared" si="2"/>
        <v>4.4871794871794869E-3</v>
      </c>
      <c r="M18" s="11"/>
      <c r="N18" s="11"/>
      <c r="O18" s="11"/>
      <c r="P18" s="11"/>
      <c r="Q18" s="11"/>
      <c r="R18" s="11"/>
      <c r="S18" s="11">
        <v>7</v>
      </c>
      <c r="T18" s="11"/>
      <c r="U18" s="11"/>
      <c r="V18" s="11"/>
      <c r="W18" s="11"/>
      <c r="X18" s="12">
        <v>20200610</v>
      </c>
      <c r="Y18" s="12">
        <v>2</v>
      </c>
      <c r="Z18" s="6" t="s">
        <v>120</v>
      </c>
      <c r="AA18" s="12" t="str">
        <f t="shared" si="5"/>
        <v>이형준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10</v>
      </c>
      <c r="D19" s="7" t="s">
        <v>34</v>
      </c>
      <c r="E19" s="7" t="s">
        <v>128</v>
      </c>
      <c r="F19" s="7" t="s">
        <v>140</v>
      </c>
      <c r="G19" s="5" t="s">
        <v>142</v>
      </c>
      <c r="H19" s="5" t="s">
        <v>139</v>
      </c>
      <c r="I19" s="8">
        <f t="shared" si="0"/>
        <v>772</v>
      </c>
      <c r="J19" s="9">
        <v>765</v>
      </c>
      <c r="K19" s="8">
        <f t="shared" si="1"/>
        <v>7</v>
      </c>
      <c r="L19" s="10">
        <f t="shared" si="2"/>
        <v>9.0673575129533671E-3</v>
      </c>
      <c r="M19" s="11"/>
      <c r="N19" s="11"/>
      <c r="O19" s="11"/>
      <c r="P19" s="11"/>
      <c r="Q19" s="11"/>
      <c r="R19" s="11"/>
      <c r="S19" s="11">
        <v>5</v>
      </c>
      <c r="T19" s="11">
        <v>2</v>
      </c>
      <c r="U19" s="11"/>
      <c r="V19" s="11"/>
      <c r="W19" s="11"/>
      <c r="X19" s="12">
        <v>20200610</v>
      </c>
      <c r="Y19" s="12">
        <v>2</v>
      </c>
      <c r="Z19" s="6" t="s">
        <v>121</v>
      </c>
      <c r="AA19" s="12" t="str">
        <f t="shared" si="5"/>
        <v>하선동</v>
      </c>
      <c r="AB19" s="5" t="s">
        <v>80</v>
      </c>
      <c r="AC19" s="13" t="s">
        <v>130</v>
      </c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10</v>
      </c>
      <c r="D20" s="7" t="s">
        <v>34</v>
      </c>
      <c r="E20" s="7" t="s">
        <v>128</v>
      </c>
      <c r="F20" s="7" t="s">
        <v>140</v>
      </c>
      <c r="G20" s="5" t="s">
        <v>142</v>
      </c>
      <c r="H20" s="5" t="s">
        <v>139</v>
      </c>
      <c r="I20" s="8">
        <f t="shared" si="0"/>
        <v>1562</v>
      </c>
      <c r="J20" s="9">
        <v>1561</v>
      </c>
      <c r="K20" s="8">
        <f t="shared" si="1"/>
        <v>1</v>
      </c>
      <c r="L20" s="10">
        <f t="shared" si="2"/>
        <v>6.4020486555697821E-4</v>
      </c>
      <c r="M20" s="11"/>
      <c r="N20" s="11"/>
      <c r="O20" s="11"/>
      <c r="P20" s="11"/>
      <c r="Q20" s="11"/>
      <c r="R20" s="11"/>
      <c r="S20" s="11">
        <v>1</v>
      </c>
      <c r="T20" s="11"/>
      <c r="U20" s="11"/>
      <c r="V20" s="11"/>
      <c r="W20" s="11"/>
      <c r="X20" s="12">
        <v>20200610</v>
      </c>
      <c r="Y20" s="12">
        <v>2</v>
      </c>
      <c r="Z20" s="6" t="s">
        <v>120</v>
      </c>
      <c r="AA20" s="12" t="str">
        <f t="shared" si="5"/>
        <v>이형준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10</v>
      </c>
      <c r="D21" s="7" t="s">
        <v>34</v>
      </c>
      <c r="E21" s="7" t="s">
        <v>116</v>
      </c>
      <c r="F21" s="7" t="s">
        <v>129</v>
      </c>
      <c r="G21" s="5" t="s">
        <v>135</v>
      </c>
      <c r="H21" s="5" t="s">
        <v>136</v>
      </c>
      <c r="I21" s="8">
        <f t="shared" si="0"/>
        <v>6353</v>
      </c>
      <c r="J21" s="9">
        <v>6350</v>
      </c>
      <c r="K21" s="8">
        <f t="shared" si="1"/>
        <v>3</v>
      </c>
      <c r="L21" s="10">
        <f t="shared" si="2"/>
        <v>4.7221784983472373E-4</v>
      </c>
      <c r="M21" s="11"/>
      <c r="N21" s="11"/>
      <c r="O21" s="11"/>
      <c r="P21" s="11">
        <v>3</v>
      </c>
      <c r="Q21" s="11"/>
      <c r="R21" s="11"/>
      <c r="S21" s="11"/>
      <c r="T21" s="11"/>
      <c r="U21" s="11"/>
      <c r="V21" s="11"/>
      <c r="W21" s="11"/>
      <c r="X21" s="12">
        <v>20200610</v>
      </c>
      <c r="Y21" s="12">
        <v>15</v>
      </c>
      <c r="Z21" s="6" t="s">
        <v>120</v>
      </c>
      <c r="AA21" s="12" t="str">
        <f t="shared" si="5"/>
        <v>이형준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10</v>
      </c>
      <c r="D22" s="7" t="s">
        <v>34</v>
      </c>
      <c r="E22" s="7" t="s">
        <v>116</v>
      </c>
      <c r="F22" s="7" t="s">
        <v>118</v>
      </c>
      <c r="G22" s="5" t="s">
        <v>135</v>
      </c>
      <c r="H22" s="5" t="s">
        <v>136</v>
      </c>
      <c r="I22" s="8">
        <f t="shared" si="0"/>
        <v>1740</v>
      </c>
      <c r="J22" s="9">
        <v>1739</v>
      </c>
      <c r="K22" s="8">
        <f t="shared" si="1"/>
        <v>1</v>
      </c>
      <c r="L22" s="10">
        <f t="shared" si="2"/>
        <v>5.7471264367816091E-4</v>
      </c>
      <c r="M22" s="11"/>
      <c r="N22" s="11"/>
      <c r="O22" s="11"/>
      <c r="P22" s="11">
        <v>1</v>
      </c>
      <c r="Q22" s="11"/>
      <c r="R22" s="11"/>
      <c r="S22" s="11"/>
      <c r="T22" s="11"/>
      <c r="U22" s="11"/>
      <c r="V22" s="11"/>
      <c r="W22" s="11"/>
      <c r="X22" s="12">
        <v>20200609</v>
      </c>
      <c r="Y22" s="12">
        <v>8</v>
      </c>
      <c r="Z22" s="6" t="s">
        <v>120</v>
      </c>
      <c r="AA22" s="12" t="str">
        <f t="shared" si="5"/>
        <v>이형준</v>
      </c>
      <c r="AB22" s="5" t="s">
        <v>81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10</v>
      </c>
      <c r="D23" s="7" t="s">
        <v>34</v>
      </c>
      <c r="E23" s="7" t="s">
        <v>116</v>
      </c>
      <c r="F23" s="7" t="s">
        <v>118</v>
      </c>
      <c r="G23" s="5" t="s">
        <v>135</v>
      </c>
      <c r="H23" s="5" t="s">
        <v>136</v>
      </c>
      <c r="I23" s="8">
        <f t="shared" si="0"/>
        <v>6469</v>
      </c>
      <c r="J23" s="9">
        <v>6457</v>
      </c>
      <c r="K23" s="8">
        <f t="shared" si="1"/>
        <v>12</v>
      </c>
      <c r="L23" s="10">
        <f t="shared" si="2"/>
        <v>1.8550007729169888E-3</v>
      </c>
      <c r="M23" s="11"/>
      <c r="N23" s="11">
        <v>3</v>
      </c>
      <c r="O23" s="11"/>
      <c r="P23" s="11">
        <v>7</v>
      </c>
      <c r="Q23" s="11"/>
      <c r="R23" s="11"/>
      <c r="S23" s="11"/>
      <c r="T23" s="11">
        <v>2</v>
      </c>
      <c r="U23" s="11"/>
      <c r="V23" s="11"/>
      <c r="W23" s="11"/>
      <c r="X23" s="12">
        <v>20200610</v>
      </c>
      <c r="Y23" s="12">
        <v>8</v>
      </c>
      <c r="Z23" s="6" t="s">
        <v>121</v>
      </c>
      <c r="AA23" s="12" t="str">
        <f t="shared" si="5"/>
        <v>하선동</v>
      </c>
      <c r="AB23" s="5" t="s">
        <v>81</v>
      </c>
      <c r="AC23" s="13" t="s">
        <v>131</v>
      </c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10</v>
      </c>
      <c r="D24" s="7" t="s">
        <v>34</v>
      </c>
      <c r="E24" s="7" t="s">
        <v>116</v>
      </c>
      <c r="F24" s="7" t="s">
        <v>129</v>
      </c>
      <c r="G24" s="5" t="s">
        <v>135</v>
      </c>
      <c r="H24" s="5" t="s">
        <v>136</v>
      </c>
      <c r="I24" s="8">
        <f t="shared" si="0"/>
        <v>2882</v>
      </c>
      <c r="J24" s="9">
        <v>2880</v>
      </c>
      <c r="K24" s="8">
        <f t="shared" si="1"/>
        <v>2</v>
      </c>
      <c r="L24" s="10">
        <f t="shared" si="2"/>
        <v>6.939625260235947E-4</v>
      </c>
      <c r="M24" s="11"/>
      <c r="N24" s="11"/>
      <c r="O24" s="11"/>
      <c r="P24" s="11"/>
      <c r="Q24" s="11">
        <v>2</v>
      </c>
      <c r="R24" s="11"/>
      <c r="S24" s="11"/>
      <c r="T24" s="11"/>
      <c r="U24" s="11"/>
      <c r="V24" s="11"/>
      <c r="W24" s="11"/>
      <c r="X24" s="12">
        <v>20200609</v>
      </c>
      <c r="Y24" s="12">
        <v>15</v>
      </c>
      <c r="Z24" s="6" t="s">
        <v>120</v>
      </c>
      <c r="AA24" s="12" t="str">
        <f t="shared" si="5"/>
        <v>이형준</v>
      </c>
      <c r="AB24" s="5" t="s">
        <v>81</v>
      </c>
      <c r="AC24" s="13" t="s">
        <v>132</v>
      </c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10</v>
      </c>
      <c r="D25" s="7" t="s">
        <v>34</v>
      </c>
      <c r="E25" s="7" t="s">
        <v>116</v>
      </c>
      <c r="F25" s="7" t="s">
        <v>129</v>
      </c>
      <c r="G25" s="5" t="s">
        <v>135</v>
      </c>
      <c r="H25" s="5" t="s">
        <v>136</v>
      </c>
      <c r="I25" s="8">
        <f t="shared" si="0"/>
        <v>6695</v>
      </c>
      <c r="J25" s="11">
        <v>6694</v>
      </c>
      <c r="K25" s="8">
        <f t="shared" si="1"/>
        <v>1</v>
      </c>
      <c r="L25" s="10">
        <f t="shared" si="2"/>
        <v>1.4936519790888724E-4</v>
      </c>
      <c r="M25" s="11"/>
      <c r="N25" s="11"/>
      <c r="O25" s="11"/>
      <c r="P25" s="11">
        <v>1</v>
      </c>
      <c r="Q25" s="11"/>
      <c r="R25" s="11"/>
      <c r="S25" s="11"/>
      <c r="T25" s="11"/>
      <c r="U25" s="11"/>
      <c r="V25" s="11"/>
      <c r="W25" s="11"/>
      <c r="X25" s="12">
        <v>20200610</v>
      </c>
      <c r="Y25" s="12">
        <v>15</v>
      </c>
      <c r="Z25" s="6" t="s">
        <v>121</v>
      </c>
      <c r="AA25" s="12" t="str">
        <f t="shared" si="5"/>
        <v>하선동</v>
      </c>
      <c r="AB25" s="5" t="s">
        <v>81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10</v>
      </c>
      <c r="D26" s="7" t="s">
        <v>34</v>
      </c>
      <c r="E26" s="7" t="s">
        <v>116</v>
      </c>
      <c r="F26" s="7" t="s">
        <v>129</v>
      </c>
      <c r="G26" s="5" t="s">
        <v>135</v>
      </c>
      <c r="H26" s="5" t="s">
        <v>136</v>
      </c>
      <c r="I26" s="8">
        <f t="shared" si="0"/>
        <v>927</v>
      </c>
      <c r="J26" s="11">
        <v>927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20200604</v>
      </c>
      <c r="Y26" s="12">
        <v>15</v>
      </c>
      <c r="Z26" s="6" t="s">
        <v>120</v>
      </c>
      <c r="AA26" s="12" t="str">
        <f t="shared" si="5"/>
        <v>이형준</v>
      </c>
      <c r="AB26" s="5" t="s">
        <v>81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10</v>
      </c>
      <c r="D27" s="7" t="s">
        <v>34</v>
      </c>
      <c r="E27" s="5" t="s">
        <v>122</v>
      </c>
      <c r="F27" s="7" t="s">
        <v>124</v>
      </c>
      <c r="G27" s="5" t="s">
        <v>135</v>
      </c>
      <c r="H27" s="5" t="s">
        <v>136</v>
      </c>
      <c r="I27" s="8">
        <f t="shared" si="0"/>
        <v>5000</v>
      </c>
      <c r="J27" s="11">
        <v>5000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20200610</v>
      </c>
      <c r="Y27" s="12">
        <v>5</v>
      </c>
      <c r="Z27" s="6" t="s">
        <v>121</v>
      </c>
      <c r="AA27" s="12" t="str">
        <f t="shared" si="5"/>
        <v>하선동</v>
      </c>
      <c r="AB27" s="5" t="s">
        <v>81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10</v>
      </c>
      <c r="D28" s="7" t="s">
        <v>34</v>
      </c>
      <c r="E28" s="7" t="s">
        <v>123</v>
      </c>
      <c r="F28" s="7" t="s">
        <v>125</v>
      </c>
      <c r="G28" s="5" t="s">
        <v>135</v>
      </c>
      <c r="H28" s="5" t="s">
        <v>136</v>
      </c>
      <c r="I28" s="8">
        <f t="shared" si="0"/>
        <v>5000</v>
      </c>
      <c r="J28" s="17">
        <v>5000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20200610</v>
      </c>
      <c r="Y28" s="12">
        <v>3</v>
      </c>
      <c r="Z28" s="6" t="s">
        <v>121</v>
      </c>
      <c r="AA28" s="12" t="str">
        <f t="shared" si="5"/>
        <v>하선동</v>
      </c>
      <c r="AB28" s="5" t="s">
        <v>81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10</v>
      </c>
      <c r="D29" s="7" t="s">
        <v>107</v>
      </c>
      <c r="E29" s="7" t="s">
        <v>117</v>
      </c>
      <c r="F29" s="7" t="s">
        <v>126</v>
      </c>
      <c r="G29" s="5">
        <v>8301</v>
      </c>
      <c r="H29" s="5">
        <v>8301</v>
      </c>
      <c r="I29" s="8">
        <f t="shared" si="0"/>
        <v>1736</v>
      </c>
      <c r="J29" s="11">
        <v>1700</v>
      </c>
      <c r="K29" s="8">
        <f t="shared" si="1"/>
        <v>36</v>
      </c>
      <c r="L29" s="10">
        <f t="shared" si="2"/>
        <v>2.0737327188940093E-2</v>
      </c>
      <c r="M29" s="11">
        <v>34</v>
      </c>
      <c r="N29" s="11"/>
      <c r="O29" s="11"/>
      <c r="P29" s="11"/>
      <c r="Q29" s="11">
        <v>2</v>
      </c>
      <c r="R29" s="11"/>
      <c r="S29" s="11"/>
      <c r="T29" s="11"/>
      <c r="U29" s="11"/>
      <c r="V29" s="11"/>
      <c r="W29" s="11"/>
      <c r="X29" s="12">
        <v>20200610</v>
      </c>
      <c r="Y29" s="12">
        <v>10</v>
      </c>
      <c r="Z29" s="6" t="s">
        <v>121</v>
      </c>
      <c r="AA29" s="12" t="str">
        <f t="shared" si="5"/>
        <v>하선동</v>
      </c>
      <c r="AB29" s="5" t="s">
        <v>91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10</v>
      </c>
      <c r="D30" s="7" t="s">
        <v>107</v>
      </c>
      <c r="E30" s="7" t="s">
        <v>117</v>
      </c>
      <c r="F30" s="7" t="s">
        <v>126</v>
      </c>
      <c r="G30" s="5">
        <v>8301</v>
      </c>
      <c r="H30" s="5">
        <v>8301</v>
      </c>
      <c r="I30" s="8">
        <f t="shared" si="0"/>
        <v>5250</v>
      </c>
      <c r="J30" s="11">
        <v>5035</v>
      </c>
      <c r="K30" s="8">
        <f t="shared" ref="K30:K54" si="6">SUM(M30:W30)</f>
        <v>215</v>
      </c>
      <c r="L30" s="10">
        <f t="shared" si="2"/>
        <v>4.0952380952380955E-2</v>
      </c>
      <c r="M30" s="11">
        <v>175</v>
      </c>
      <c r="N30" s="11"/>
      <c r="O30" s="11"/>
      <c r="P30" s="11"/>
      <c r="Q30" s="11">
        <v>40</v>
      </c>
      <c r="R30" s="11"/>
      <c r="S30" s="11"/>
      <c r="T30" s="11"/>
      <c r="U30" s="11"/>
      <c r="V30" s="11"/>
      <c r="W30" s="11"/>
      <c r="X30" s="12">
        <v>20200610</v>
      </c>
      <c r="Y30" s="12">
        <v>10</v>
      </c>
      <c r="Z30" s="6" t="s">
        <v>120</v>
      </c>
      <c r="AA30" s="12" t="str">
        <f t="shared" si="5"/>
        <v>이형준</v>
      </c>
      <c r="AB30" s="5" t="s">
        <v>91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10</v>
      </c>
      <c r="D31" s="7" t="s">
        <v>107</v>
      </c>
      <c r="E31" s="5" t="s">
        <v>133</v>
      </c>
      <c r="F31" s="7" t="s">
        <v>134</v>
      </c>
      <c r="G31" s="5" t="s">
        <v>137</v>
      </c>
      <c r="H31" s="5" t="s">
        <v>136</v>
      </c>
      <c r="I31" s="8">
        <f t="shared" si="0"/>
        <v>881</v>
      </c>
      <c r="J31" s="9">
        <v>485</v>
      </c>
      <c r="K31" s="8">
        <f t="shared" si="6"/>
        <v>396</v>
      </c>
      <c r="L31" s="10">
        <f t="shared" si="2"/>
        <v>0.44948921679909193</v>
      </c>
      <c r="M31" s="11"/>
      <c r="N31" s="11">
        <v>396</v>
      </c>
      <c r="O31" s="11"/>
      <c r="P31" s="11"/>
      <c r="Q31" s="11"/>
      <c r="R31" s="11"/>
      <c r="S31" s="11"/>
      <c r="T31" s="11"/>
      <c r="U31" s="11"/>
      <c r="V31" s="11"/>
      <c r="W31" s="11"/>
      <c r="X31" s="12">
        <v>20200610</v>
      </c>
      <c r="Y31" s="12">
        <v>7</v>
      </c>
      <c r="Z31" s="6" t="s">
        <v>121</v>
      </c>
      <c r="AA31" s="12" t="str">
        <f t="shared" si="5"/>
        <v>하선동</v>
      </c>
      <c r="AB31" s="5" t="s">
        <v>91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10</v>
      </c>
      <c r="D32" s="7" t="s">
        <v>107</v>
      </c>
      <c r="E32" s="7" t="s">
        <v>116</v>
      </c>
      <c r="F32" s="7" t="s">
        <v>58</v>
      </c>
      <c r="G32" s="5">
        <v>7301</v>
      </c>
      <c r="H32" s="5" t="s">
        <v>136</v>
      </c>
      <c r="I32" s="8">
        <f t="shared" si="0"/>
        <v>3578</v>
      </c>
      <c r="J32" s="9">
        <v>3560</v>
      </c>
      <c r="K32" s="8">
        <f t="shared" si="6"/>
        <v>18</v>
      </c>
      <c r="L32" s="10">
        <f t="shared" si="2"/>
        <v>5.030743432084964E-3</v>
      </c>
      <c r="M32" s="11">
        <v>6</v>
      </c>
      <c r="N32" s="11"/>
      <c r="O32" s="11"/>
      <c r="P32" s="11">
        <v>12</v>
      </c>
      <c r="Q32" s="11"/>
      <c r="R32" s="11"/>
      <c r="S32" s="11"/>
      <c r="T32" s="11"/>
      <c r="U32" s="11"/>
      <c r="V32" s="11"/>
      <c r="W32" s="11"/>
      <c r="X32" s="12">
        <v>20200610</v>
      </c>
      <c r="Y32" s="12">
        <v>4</v>
      </c>
      <c r="Z32" s="6" t="s">
        <v>70</v>
      </c>
      <c r="AA32" s="12" t="str">
        <f t="shared" si="5"/>
        <v>이형준</v>
      </c>
      <c r="AB32" s="5" t="s">
        <v>92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10</v>
      </c>
      <c r="D33" s="7" t="s">
        <v>34</v>
      </c>
      <c r="E33" s="7" t="s">
        <v>116</v>
      </c>
      <c r="F33" s="7" t="s">
        <v>118</v>
      </c>
      <c r="G33" s="5" t="s">
        <v>135</v>
      </c>
      <c r="H33" s="5" t="s">
        <v>136</v>
      </c>
      <c r="I33" s="8">
        <f t="shared" si="0"/>
        <v>5260</v>
      </c>
      <c r="J33" s="9">
        <v>5220</v>
      </c>
      <c r="K33" s="8">
        <f t="shared" si="6"/>
        <v>40</v>
      </c>
      <c r="L33" s="10">
        <f t="shared" si="2"/>
        <v>7.6045627376425855E-3</v>
      </c>
      <c r="M33" s="11">
        <v>32</v>
      </c>
      <c r="N33" s="11"/>
      <c r="O33" s="11"/>
      <c r="P33" s="11">
        <v>8</v>
      </c>
      <c r="Q33" s="11"/>
      <c r="R33" s="11"/>
      <c r="S33" s="11"/>
      <c r="T33" s="11"/>
      <c r="U33" s="11"/>
      <c r="V33" s="11"/>
      <c r="W33" s="11"/>
      <c r="X33" s="12">
        <v>20200610</v>
      </c>
      <c r="Y33" s="12">
        <v>8</v>
      </c>
      <c r="Z33" s="6" t="s">
        <v>120</v>
      </c>
      <c r="AA33" s="12" t="str">
        <f t="shared" si="5"/>
        <v>이형준</v>
      </c>
      <c r="AB33" s="5" t="s">
        <v>92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10</v>
      </c>
      <c r="D34" s="7" t="s">
        <v>107</v>
      </c>
      <c r="E34" s="5" t="s">
        <v>133</v>
      </c>
      <c r="F34" s="7" t="s">
        <v>134</v>
      </c>
      <c r="G34" s="5" t="s">
        <v>137</v>
      </c>
      <c r="H34" s="5" t="s">
        <v>136</v>
      </c>
      <c r="I34" s="8">
        <f t="shared" si="0"/>
        <v>2320</v>
      </c>
      <c r="J34" s="9">
        <v>2320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20200610</v>
      </c>
      <c r="Y34" s="12">
        <v>7</v>
      </c>
      <c r="Z34" s="6" t="s">
        <v>120</v>
      </c>
      <c r="AA34" s="12" t="str">
        <f t="shared" si="5"/>
        <v>이형준</v>
      </c>
      <c r="AB34" s="5" t="s">
        <v>92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10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10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10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10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10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10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10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10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10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10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10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10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10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10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10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10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90604</v>
      </c>
      <c r="J55" s="38">
        <f t="shared" ref="J55" si="7">SUM(J7:J54)</f>
        <v>87701</v>
      </c>
      <c r="K55" s="38">
        <f>SUM(K7:K54)</f>
        <v>2903</v>
      </c>
      <c r="L55" s="38" t="e">
        <f>SUM(L7:L54)</f>
        <v>#DIV/0!</v>
      </c>
      <c r="M55" s="38">
        <f t="shared" ref="M55:W55" si="8">SUM(M7:M54)</f>
        <v>1378</v>
      </c>
      <c r="N55" s="38">
        <f t="shared" si="8"/>
        <v>399</v>
      </c>
      <c r="O55" s="38">
        <f t="shared" si="8"/>
        <v>0</v>
      </c>
      <c r="P55" s="38">
        <f t="shared" si="8"/>
        <v>85</v>
      </c>
      <c r="Q55" s="38">
        <f t="shared" si="8"/>
        <v>72</v>
      </c>
      <c r="R55" s="38">
        <f t="shared" si="8"/>
        <v>0</v>
      </c>
      <c r="S55" s="38">
        <f t="shared" si="8"/>
        <v>59</v>
      </c>
      <c r="T55" s="38">
        <f t="shared" si="8"/>
        <v>4</v>
      </c>
      <c r="U55" s="38">
        <f t="shared" si="8"/>
        <v>906</v>
      </c>
      <c r="V55" s="38">
        <f t="shared" si="8"/>
        <v>0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7" priority="1">
      <formula>$L7&gt;0.15</formula>
    </cfRule>
    <cfRule type="expression" dxfId="6" priority="2">
      <formula>AND($L7&gt;0.08,$L7&lt;0.15)</formula>
    </cfRule>
  </conditionalFormatting>
  <dataValidations count="3">
    <dataValidation type="list" allowBlank="1" showInputMessage="1" showErrorMessage="1" sqref="Z7:Z54" xr:uid="{05A4ADCB-47A8-4709-B6E2-474DB2E57440}">
      <formula1>"A, B"</formula1>
    </dataValidation>
    <dataValidation type="whole" allowBlank="1" showInputMessage="1" showErrorMessage="1" errorTitle="입력값이 올바르지 않습니다." error="숫자만 쓰세요!" sqref="J29:J30 J25:J27 M7:W54" xr:uid="{AFEFBF43-3D71-425F-B77C-A37030F478AA}">
      <formula1>0</formula1>
      <formula2>20000</formula2>
    </dataValidation>
    <dataValidation allowBlank="1" showInputMessage="1" showErrorMessage="1" prompt="수식 계산_x000a_수치 입력 금지" sqref="K7:K54" xr:uid="{6D3CD650-B958-4713-B906-16A19A7C893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4BBE77-34EE-448A-BFD1-515FA10DFE68}">
          <x14:formula1>
            <xm:f>데이터!$C$4:$C$11</xm:f>
          </x14:formula1>
          <xm:sqref>AB7:AB54</xm:sqref>
        </x14:dataValidation>
        <x14:dataValidation type="list" allowBlank="1" showInputMessage="1" showErrorMessage="1" xr:uid="{28A3E9D1-6D3A-4F01-BD8D-F3C71693A7B9}">
          <x14:formula1>
            <xm:f>데이터!$B$4:$B$15</xm:f>
          </x14:formula1>
          <xm:sqref>D7:D54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81C5-AFA1-48DD-A203-D53F470CCDA8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52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11</v>
      </c>
      <c r="D7" s="7" t="s">
        <v>34</v>
      </c>
      <c r="E7" s="7" t="s">
        <v>143</v>
      </c>
      <c r="F7" s="7" t="s">
        <v>145</v>
      </c>
      <c r="G7" s="5" t="s">
        <v>169</v>
      </c>
      <c r="H7" s="5" t="s">
        <v>170</v>
      </c>
      <c r="I7" s="8">
        <f t="shared" ref="I7:I54" si="0">J7+K7</f>
        <v>251</v>
      </c>
      <c r="J7" s="9">
        <v>120</v>
      </c>
      <c r="K7" s="8">
        <f t="shared" ref="K7:K29" si="1">SUM(M7:W7)</f>
        <v>131</v>
      </c>
      <c r="L7" s="10">
        <f t="shared" ref="L7:L54" si="2">K7/I7</f>
        <v>0.52191235059760954</v>
      </c>
      <c r="M7" s="11"/>
      <c r="N7" s="11"/>
      <c r="O7" s="11"/>
      <c r="P7" s="11"/>
      <c r="Q7" s="11"/>
      <c r="R7" s="11"/>
      <c r="S7" s="11"/>
      <c r="T7" s="11"/>
      <c r="U7" s="11">
        <v>131</v>
      </c>
      <c r="V7" s="11"/>
      <c r="W7" s="11"/>
      <c r="X7" s="12">
        <v>20200610</v>
      </c>
      <c r="Y7" s="12">
        <v>8</v>
      </c>
      <c r="Z7" s="6" t="s">
        <v>70</v>
      </c>
      <c r="AA7" s="12" t="str">
        <f>IF($Z7="A","하선동",IF($Z7="B","이형준",""))</f>
        <v>이형준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11</v>
      </c>
      <c r="D8" s="7" t="s">
        <v>32</v>
      </c>
      <c r="E8" s="7" t="s">
        <v>144</v>
      </c>
      <c r="F8" s="7" t="s">
        <v>168</v>
      </c>
      <c r="G8" s="5">
        <v>7301</v>
      </c>
      <c r="H8" s="5" t="s">
        <v>170</v>
      </c>
      <c r="I8" s="8">
        <f t="shared" si="0"/>
        <v>1624</v>
      </c>
      <c r="J8" s="9">
        <v>1610</v>
      </c>
      <c r="K8" s="8">
        <f t="shared" si="1"/>
        <v>14</v>
      </c>
      <c r="L8" s="10">
        <f t="shared" si="2"/>
        <v>8.6206896551724137E-3</v>
      </c>
      <c r="M8" s="11"/>
      <c r="N8" s="11"/>
      <c r="O8" s="11"/>
      <c r="P8" s="11"/>
      <c r="Q8" s="11">
        <v>14</v>
      </c>
      <c r="R8" s="11"/>
      <c r="S8" s="11"/>
      <c r="T8" s="11"/>
      <c r="U8" s="11"/>
      <c r="V8" s="11"/>
      <c r="W8" s="11"/>
      <c r="X8" s="12">
        <v>20200611</v>
      </c>
      <c r="Y8" s="12">
        <v>14</v>
      </c>
      <c r="Z8" s="6" t="s">
        <v>146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11</v>
      </c>
      <c r="D9" s="7" t="s">
        <v>107</v>
      </c>
      <c r="E9" s="7" t="s">
        <v>147</v>
      </c>
      <c r="F9" s="7" t="s">
        <v>151</v>
      </c>
      <c r="G9" s="5" t="s">
        <v>171</v>
      </c>
      <c r="H9" s="5" t="s">
        <v>170</v>
      </c>
      <c r="I9" s="8">
        <f t="shared" si="0"/>
        <v>717</v>
      </c>
      <c r="J9" s="9">
        <v>689</v>
      </c>
      <c r="K9" s="8">
        <f t="shared" si="1"/>
        <v>28</v>
      </c>
      <c r="L9" s="10">
        <f t="shared" si="2"/>
        <v>3.9051603905160388E-2</v>
      </c>
      <c r="M9" s="11">
        <v>28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20200529</v>
      </c>
      <c r="Y9" s="6">
        <v>7</v>
      </c>
      <c r="Z9" s="6" t="s">
        <v>159</v>
      </c>
      <c r="AA9" s="12" t="str">
        <f t="shared" si="5"/>
        <v>이형준</v>
      </c>
      <c r="AB9" s="5" t="s">
        <v>64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11</v>
      </c>
      <c r="D10" s="7" t="s">
        <v>32</v>
      </c>
      <c r="E10" s="7" t="s">
        <v>148</v>
      </c>
      <c r="F10" s="7" t="s">
        <v>152</v>
      </c>
      <c r="G10" s="5" t="s">
        <v>171</v>
      </c>
      <c r="H10" s="5" t="s">
        <v>170</v>
      </c>
      <c r="I10" s="8">
        <f t="shared" si="0"/>
        <v>1648</v>
      </c>
      <c r="J10" s="9">
        <v>1600</v>
      </c>
      <c r="K10" s="8">
        <f t="shared" si="1"/>
        <v>48</v>
      </c>
      <c r="L10" s="10">
        <f t="shared" si="2"/>
        <v>2.9126213592233011E-2</v>
      </c>
      <c r="M10" s="11"/>
      <c r="N10" s="11"/>
      <c r="O10" s="11"/>
      <c r="P10" s="11"/>
      <c r="Q10" s="11"/>
      <c r="R10" s="11"/>
      <c r="S10" s="11"/>
      <c r="T10" s="11"/>
      <c r="U10" s="11"/>
      <c r="V10" s="11">
        <v>48</v>
      </c>
      <c r="W10" s="11"/>
      <c r="X10" s="12">
        <v>20200610</v>
      </c>
      <c r="Y10" s="12">
        <v>14</v>
      </c>
      <c r="Z10" s="6" t="s">
        <v>146</v>
      </c>
      <c r="AA10" s="12" t="str">
        <f t="shared" si="5"/>
        <v>하선동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11</v>
      </c>
      <c r="D11" s="7" t="s">
        <v>32</v>
      </c>
      <c r="E11" s="7" t="s">
        <v>148</v>
      </c>
      <c r="F11" s="7" t="s">
        <v>152</v>
      </c>
      <c r="G11" s="5" t="s">
        <v>171</v>
      </c>
      <c r="H11" s="5" t="s">
        <v>170</v>
      </c>
      <c r="I11" s="8">
        <f t="shared" si="0"/>
        <v>1270</v>
      </c>
      <c r="J11" s="9">
        <v>1270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20200610</v>
      </c>
      <c r="Y11" s="12">
        <v>14</v>
      </c>
      <c r="Z11" s="6" t="s">
        <v>159</v>
      </c>
      <c r="AA11" s="12" t="str">
        <f t="shared" si="5"/>
        <v>이형준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11</v>
      </c>
      <c r="D12" s="7" t="s">
        <v>32</v>
      </c>
      <c r="E12" s="7" t="s">
        <v>143</v>
      </c>
      <c r="F12" s="7" t="s">
        <v>153</v>
      </c>
      <c r="G12" s="5">
        <v>7301</v>
      </c>
      <c r="H12" s="5" t="s">
        <v>170</v>
      </c>
      <c r="I12" s="8">
        <f t="shared" si="0"/>
        <v>3200</v>
      </c>
      <c r="J12" s="9">
        <v>3200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20200608</v>
      </c>
      <c r="Y12" s="12">
        <v>13</v>
      </c>
      <c r="Z12" s="6" t="s">
        <v>159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11</v>
      </c>
      <c r="D13" s="7" t="s">
        <v>32</v>
      </c>
      <c r="E13" s="7" t="s">
        <v>143</v>
      </c>
      <c r="F13" s="7" t="s">
        <v>153</v>
      </c>
      <c r="G13" s="5">
        <v>7301</v>
      </c>
      <c r="H13" s="5" t="s">
        <v>170</v>
      </c>
      <c r="I13" s="8">
        <f t="shared" si="0"/>
        <v>950</v>
      </c>
      <c r="J13" s="16">
        <v>950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20200609</v>
      </c>
      <c r="Y13" s="12">
        <v>13</v>
      </c>
      <c r="Z13" s="6" t="s">
        <v>146</v>
      </c>
      <c r="AA13" s="12" t="str">
        <f t="shared" si="5"/>
        <v>하선동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11</v>
      </c>
      <c r="D14" s="7" t="s">
        <v>32</v>
      </c>
      <c r="E14" s="7" t="s">
        <v>147</v>
      </c>
      <c r="F14" s="7" t="s">
        <v>154</v>
      </c>
      <c r="G14" s="5" t="s">
        <v>172</v>
      </c>
      <c r="H14" s="5" t="s">
        <v>173</v>
      </c>
      <c r="I14" s="8">
        <f t="shared" si="0"/>
        <v>1156</v>
      </c>
      <c r="J14" s="9">
        <v>1080</v>
      </c>
      <c r="K14" s="8">
        <f t="shared" si="1"/>
        <v>76</v>
      </c>
      <c r="L14" s="10">
        <f t="shared" si="2"/>
        <v>6.5743944636678195E-2</v>
      </c>
      <c r="M14" s="11">
        <v>69</v>
      </c>
      <c r="N14" s="11"/>
      <c r="O14" s="11"/>
      <c r="P14" s="11"/>
      <c r="Q14" s="11"/>
      <c r="R14" s="11"/>
      <c r="S14" s="11">
        <v>7</v>
      </c>
      <c r="T14" s="11"/>
      <c r="U14" s="11"/>
      <c r="V14" s="11"/>
      <c r="W14" s="11"/>
      <c r="X14" s="12">
        <v>20200609</v>
      </c>
      <c r="Y14" s="12">
        <v>1</v>
      </c>
      <c r="Z14" s="6" t="s">
        <v>146</v>
      </c>
      <c r="AA14" s="12" t="str">
        <f t="shared" si="5"/>
        <v>하선동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11</v>
      </c>
      <c r="D15" s="7" t="s">
        <v>36</v>
      </c>
      <c r="E15" s="7" t="s">
        <v>147</v>
      </c>
      <c r="F15" s="7" t="s">
        <v>155</v>
      </c>
      <c r="G15" s="5" t="s">
        <v>174</v>
      </c>
      <c r="H15" s="5" t="s">
        <v>175</v>
      </c>
      <c r="I15" s="8">
        <f t="shared" si="0"/>
        <v>461</v>
      </c>
      <c r="J15" s="9">
        <v>430</v>
      </c>
      <c r="K15" s="8">
        <f t="shared" si="1"/>
        <v>31</v>
      </c>
      <c r="L15" s="10">
        <f t="shared" si="2"/>
        <v>6.7245119305856832E-2</v>
      </c>
      <c r="M15" s="11"/>
      <c r="N15" s="11"/>
      <c r="O15" s="11"/>
      <c r="P15" s="11">
        <v>20</v>
      </c>
      <c r="Q15" s="11"/>
      <c r="R15" s="11"/>
      <c r="S15" s="11">
        <v>11</v>
      </c>
      <c r="T15" s="11"/>
      <c r="U15" s="11"/>
      <c r="V15" s="11"/>
      <c r="W15" s="11"/>
      <c r="X15" s="12">
        <v>20200611</v>
      </c>
      <c r="Y15" s="12">
        <v>12</v>
      </c>
      <c r="Z15" s="6" t="s">
        <v>146</v>
      </c>
      <c r="AA15" s="12" t="str">
        <f t="shared" si="5"/>
        <v>하선동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11</v>
      </c>
      <c r="D16" s="7" t="s">
        <v>34</v>
      </c>
      <c r="E16" s="7" t="s">
        <v>149</v>
      </c>
      <c r="F16" s="7" t="s">
        <v>176</v>
      </c>
      <c r="G16" s="5" t="s">
        <v>169</v>
      </c>
      <c r="H16" s="5" t="s">
        <v>170</v>
      </c>
      <c r="I16" s="8">
        <f t="shared" si="0"/>
        <v>502</v>
      </c>
      <c r="J16" s="9">
        <v>500</v>
      </c>
      <c r="K16" s="8">
        <f t="shared" si="1"/>
        <v>2</v>
      </c>
      <c r="L16" s="10">
        <f t="shared" si="2"/>
        <v>3.9840637450199202E-3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>
        <v>2</v>
      </c>
      <c r="X16" s="12">
        <v>20200611</v>
      </c>
      <c r="Y16" s="12">
        <v>13</v>
      </c>
      <c r="Z16" s="6" t="s">
        <v>146</v>
      </c>
      <c r="AA16" s="12" t="str">
        <f t="shared" si="5"/>
        <v>하선동</v>
      </c>
      <c r="AB16" s="5" t="s">
        <v>64</v>
      </c>
      <c r="AC16" s="13" t="s">
        <v>158</v>
      </c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11</v>
      </c>
      <c r="D17" s="7" t="s">
        <v>34</v>
      </c>
      <c r="E17" s="7" t="s">
        <v>144</v>
      </c>
      <c r="F17" s="7" t="s">
        <v>156</v>
      </c>
      <c r="G17" s="5" t="s">
        <v>169</v>
      </c>
      <c r="H17" s="5" t="s">
        <v>170</v>
      </c>
      <c r="I17" s="8">
        <f t="shared" si="0"/>
        <v>1002</v>
      </c>
      <c r="J17" s="9">
        <v>1000</v>
      </c>
      <c r="K17" s="8">
        <f t="shared" si="1"/>
        <v>2</v>
      </c>
      <c r="L17" s="10">
        <f t="shared" si="2"/>
        <v>1.996007984031936E-3</v>
      </c>
      <c r="M17" s="11"/>
      <c r="N17" s="11"/>
      <c r="O17" s="11">
        <v>2</v>
      </c>
      <c r="P17" s="11"/>
      <c r="Q17" s="11"/>
      <c r="R17" s="11"/>
      <c r="S17" s="11"/>
      <c r="T17" s="11"/>
      <c r="U17" s="11"/>
      <c r="V17" s="11"/>
      <c r="W17" s="11"/>
      <c r="X17" s="12">
        <v>20200611</v>
      </c>
      <c r="Y17" s="12">
        <v>13</v>
      </c>
      <c r="Z17" s="6" t="s">
        <v>146</v>
      </c>
      <c r="AA17" s="12" t="str">
        <f t="shared" si="5"/>
        <v>하선동</v>
      </c>
      <c r="AB17" s="5" t="s">
        <v>64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11</v>
      </c>
      <c r="D18" s="7" t="s">
        <v>34</v>
      </c>
      <c r="E18" s="7" t="s">
        <v>150</v>
      </c>
      <c r="F18" s="7" t="s">
        <v>157</v>
      </c>
      <c r="G18" s="5" t="s">
        <v>169</v>
      </c>
      <c r="H18" s="5" t="s">
        <v>170</v>
      </c>
      <c r="I18" s="8">
        <f t="shared" si="0"/>
        <v>1000</v>
      </c>
      <c r="J18" s="9">
        <v>1000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20200611</v>
      </c>
      <c r="Y18" s="12">
        <v>7</v>
      </c>
      <c r="Z18" s="6" t="s">
        <v>146</v>
      </c>
      <c r="AA18" s="12" t="str">
        <f t="shared" si="5"/>
        <v>하선동</v>
      </c>
      <c r="AB18" s="5" t="s">
        <v>64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11</v>
      </c>
      <c r="D19" s="7" t="s">
        <v>32</v>
      </c>
      <c r="E19" s="7" t="s">
        <v>147</v>
      </c>
      <c r="F19" s="7" t="s">
        <v>154</v>
      </c>
      <c r="G19" s="5" t="s">
        <v>172</v>
      </c>
      <c r="H19" s="5" t="s">
        <v>173</v>
      </c>
      <c r="I19" s="8">
        <f t="shared" si="0"/>
        <v>1400</v>
      </c>
      <c r="J19" s="9">
        <v>1201</v>
      </c>
      <c r="K19" s="8">
        <f t="shared" si="1"/>
        <v>199</v>
      </c>
      <c r="L19" s="10">
        <f t="shared" si="2"/>
        <v>0.14214285714285715</v>
      </c>
      <c r="M19" s="11">
        <v>197</v>
      </c>
      <c r="N19" s="11"/>
      <c r="O19" s="11"/>
      <c r="P19" s="11"/>
      <c r="Q19" s="11"/>
      <c r="R19" s="11"/>
      <c r="S19" s="11">
        <v>1</v>
      </c>
      <c r="T19" s="11">
        <v>1</v>
      </c>
      <c r="U19" s="11"/>
      <c r="V19" s="11"/>
      <c r="W19" s="11"/>
      <c r="X19" s="12">
        <v>20200609</v>
      </c>
      <c r="Y19" s="12">
        <v>1</v>
      </c>
      <c r="Z19" s="6" t="s">
        <v>62</v>
      </c>
      <c r="AA19" s="12" t="str">
        <f t="shared" si="5"/>
        <v>하선동</v>
      </c>
      <c r="AB19" s="5" t="s">
        <v>69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11</v>
      </c>
      <c r="D20" s="7" t="s">
        <v>32</v>
      </c>
      <c r="E20" s="7" t="s">
        <v>147</v>
      </c>
      <c r="F20" s="7" t="s">
        <v>154</v>
      </c>
      <c r="G20" s="5" t="s">
        <v>172</v>
      </c>
      <c r="H20" s="5" t="s">
        <v>173</v>
      </c>
      <c r="I20" s="8">
        <f t="shared" si="0"/>
        <v>1889</v>
      </c>
      <c r="J20" s="9">
        <v>1872</v>
      </c>
      <c r="K20" s="8">
        <f t="shared" si="1"/>
        <v>17</v>
      </c>
      <c r="L20" s="10">
        <f t="shared" si="2"/>
        <v>8.9994706193753313E-3</v>
      </c>
      <c r="M20" s="11"/>
      <c r="N20" s="11"/>
      <c r="O20" s="11"/>
      <c r="P20" s="11">
        <v>2</v>
      </c>
      <c r="Q20" s="11">
        <v>3</v>
      </c>
      <c r="R20" s="11"/>
      <c r="S20" s="11">
        <v>1</v>
      </c>
      <c r="T20" s="11">
        <v>4</v>
      </c>
      <c r="U20" s="11"/>
      <c r="V20" s="11">
        <v>7</v>
      </c>
      <c r="W20" s="11"/>
      <c r="X20" s="12">
        <v>20200609</v>
      </c>
      <c r="Y20" s="12">
        <v>1</v>
      </c>
      <c r="Z20" s="6" t="s">
        <v>159</v>
      </c>
      <c r="AA20" s="12" t="str">
        <f t="shared" si="5"/>
        <v>이형준</v>
      </c>
      <c r="AB20" s="5" t="s">
        <v>69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11</v>
      </c>
      <c r="D21" s="7" t="s">
        <v>107</v>
      </c>
      <c r="E21" s="7" t="s">
        <v>147</v>
      </c>
      <c r="F21" s="7" t="s">
        <v>160</v>
      </c>
      <c r="G21" s="5">
        <v>8301</v>
      </c>
      <c r="H21" s="5">
        <v>8301</v>
      </c>
      <c r="I21" s="8">
        <f t="shared" si="0"/>
        <v>1937</v>
      </c>
      <c r="J21" s="9">
        <v>1662</v>
      </c>
      <c r="K21" s="8">
        <f t="shared" si="1"/>
        <v>275</v>
      </c>
      <c r="L21" s="10">
        <f t="shared" si="2"/>
        <v>0.14197212183789365</v>
      </c>
      <c r="M21" s="11">
        <v>260</v>
      </c>
      <c r="N21" s="11"/>
      <c r="O21" s="11"/>
      <c r="P21" s="11"/>
      <c r="Q21" s="11">
        <v>12</v>
      </c>
      <c r="R21" s="11"/>
      <c r="S21" s="11">
        <v>3</v>
      </c>
      <c r="T21" s="11"/>
      <c r="U21" s="11"/>
      <c r="V21" s="11"/>
      <c r="W21" s="11"/>
      <c r="X21" s="12">
        <v>20200611</v>
      </c>
      <c r="Y21" s="12">
        <v>10</v>
      </c>
      <c r="Z21" s="6" t="s">
        <v>146</v>
      </c>
      <c r="AA21" s="12" t="str">
        <f t="shared" si="5"/>
        <v>하선동</v>
      </c>
      <c r="AB21" s="5" t="s">
        <v>69</v>
      </c>
      <c r="AC21" s="13" t="s">
        <v>161</v>
      </c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11</v>
      </c>
      <c r="D22" s="7" t="s">
        <v>36</v>
      </c>
      <c r="E22" s="7" t="s">
        <v>147</v>
      </c>
      <c r="F22" s="7" t="s">
        <v>155</v>
      </c>
      <c r="G22" s="5" t="s">
        <v>174</v>
      </c>
      <c r="H22" s="5" t="s">
        <v>175</v>
      </c>
      <c r="I22" s="8">
        <f t="shared" si="0"/>
        <v>2622</v>
      </c>
      <c r="J22" s="9">
        <v>2452</v>
      </c>
      <c r="K22" s="8">
        <f t="shared" si="1"/>
        <v>170</v>
      </c>
      <c r="L22" s="10">
        <f t="shared" si="2"/>
        <v>6.4836003051106025E-2</v>
      </c>
      <c r="M22" s="11"/>
      <c r="N22" s="11">
        <v>62</v>
      </c>
      <c r="O22" s="11"/>
      <c r="P22" s="11">
        <v>90</v>
      </c>
      <c r="Q22" s="11"/>
      <c r="R22" s="11"/>
      <c r="S22" s="11">
        <v>18</v>
      </c>
      <c r="T22" s="11"/>
      <c r="U22" s="11"/>
      <c r="V22" s="11"/>
      <c r="W22" s="11"/>
      <c r="X22" s="12">
        <v>20200611</v>
      </c>
      <c r="Y22" s="12">
        <v>12</v>
      </c>
      <c r="Z22" s="6" t="s">
        <v>159</v>
      </c>
      <c r="AA22" s="12" t="str">
        <f t="shared" si="5"/>
        <v>이형준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11</v>
      </c>
      <c r="D23" s="7" t="s">
        <v>34</v>
      </c>
      <c r="E23" s="7" t="s">
        <v>143</v>
      </c>
      <c r="F23" s="7" t="s">
        <v>162</v>
      </c>
      <c r="G23" s="5" t="s">
        <v>169</v>
      </c>
      <c r="H23" s="5" t="s">
        <v>170</v>
      </c>
      <c r="I23" s="8">
        <f t="shared" si="0"/>
        <v>5380</v>
      </c>
      <c r="J23" s="9">
        <v>5376</v>
      </c>
      <c r="K23" s="8">
        <f t="shared" si="1"/>
        <v>4</v>
      </c>
      <c r="L23" s="10">
        <f t="shared" si="2"/>
        <v>7.4349442379182155E-4</v>
      </c>
      <c r="M23" s="11"/>
      <c r="N23" s="11"/>
      <c r="O23" s="11"/>
      <c r="P23" s="11">
        <v>4</v>
      </c>
      <c r="Q23" s="11"/>
      <c r="R23" s="11"/>
      <c r="S23" s="11"/>
      <c r="T23" s="11"/>
      <c r="U23" s="11"/>
      <c r="V23" s="11"/>
      <c r="W23" s="11"/>
      <c r="X23" s="12">
        <v>20200611</v>
      </c>
      <c r="Y23" s="12">
        <v>15</v>
      </c>
      <c r="Z23" s="6" t="s">
        <v>159</v>
      </c>
      <c r="AA23" s="12" t="str">
        <f t="shared" si="5"/>
        <v>이형준</v>
      </c>
      <c r="AB23" s="5" t="s">
        <v>80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11</v>
      </c>
      <c r="D24" s="7" t="s">
        <v>34</v>
      </c>
      <c r="E24" s="7" t="s">
        <v>163</v>
      </c>
      <c r="F24" s="7" t="s">
        <v>164</v>
      </c>
      <c r="G24" s="5" t="s">
        <v>169</v>
      </c>
      <c r="H24" s="5" t="s">
        <v>170</v>
      </c>
      <c r="I24" s="8">
        <f t="shared" si="0"/>
        <v>1323</v>
      </c>
      <c r="J24" s="9">
        <v>1323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20200610</v>
      </c>
      <c r="Y24" s="12">
        <v>5</v>
      </c>
      <c r="Z24" s="6" t="s">
        <v>146</v>
      </c>
      <c r="AA24" s="12" t="str">
        <f t="shared" si="5"/>
        <v>하선동</v>
      </c>
      <c r="AB24" s="5" t="s">
        <v>81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11</v>
      </c>
      <c r="D25" s="7" t="s">
        <v>34</v>
      </c>
      <c r="E25" s="7" t="s">
        <v>163</v>
      </c>
      <c r="F25" s="7" t="s">
        <v>164</v>
      </c>
      <c r="G25" s="5" t="s">
        <v>169</v>
      </c>
      <c r="H25" s="5" t="s">
        <v>170</v>
      </c>
      <c r="I25" s="8">
        <f t="shared" si="0"/>
        <v>6800</v>
      </c>
      <c r="J25" s="11">
        <v>6800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20200610</v>
      </c>
      <c r="Y25" s="12">
        <v>5</v>
      </c>
      <c r="Z25" s="6" t="s">
        <v>159</v>
      </c>
      <c r="AA25" s="12" t="str">
        <f t="shared" si="5"/>
        <v>이형준</v>
      </c>
      <c r="AB25" s="5" t="s">
        <v>81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11</v>
      </c>
      <c r="D26" s="7" t="s">
        <v>34</v>
      </c>
      <c r="E26" s="7" t="s">
        <v>163</v>
      </c>
      <c r="F26" s="7" t="s">
        <v>164</v>
      </c>
      <c r="G26" s="5" t="s">
        <v>169</v>
      </c>
      <c r="H26" s="5" t="s">
        <v>170</v>
      </c>
      <c r="I26" s="8">
        <f t="shared" si="0"/>
        <v>6877</v>
      </c>
      <c r="J26" s="11">
        <v>6877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20200611</v>
      </c>
      <c r="Y26" s="12">
        <v>5</v>
      </c>
      <c r="Z26" s="6" t="s">
        <v>146</v>
      </c>
      <c r="AA26" s="12" t="str">
        <f t="shared" si="5"/>
        <v>하선동</v>
      </c>
      <c r="AB26" s="5" t="s">
        <v>81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11</v>
      </c>
      <c r="D27" s="7" t="s">
        <v>34</v>
      </c>
      <c r="E27" s="7" t="s">
        <v>144</v>
      </c>
      <c r="F27" s="7" t="s">
        <v>165</v>
      </c>
      <c r="G27" s="5" t="s">
        <v>169</v>
      </c>
      <c r="H27" s="5" t="s">
        <v>170</v>
      </c>
      <c r="I27" s="8">
        <f t="shared" si="0"/>
        <v>1580</v>
      </c>
      <c r="J27" s="11">
        <v>1580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20200610</v>
      </c>
      <c r="Y27" s="12">
        <v>3</v>
      </c>
      <c r="Z27" s="6" t="s">
        <v>146</v>
      </c>
      <c r="AA27" s="12" t="str">
        <f t="shared" si="5"/>
        <v>하선동</v>
      </c>
      <c r="AB27" s="5" t="s">
        <v>81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11</v>
      </c>
      <c r="D28" s="7" t="s">
        <v>34</v>
      </c>
      <c r="E28" s="7" t="s">
        <v>144</v>
      </c>
      <c r="F28" s="7" t="s">
        <v>165</v>
      </c>
      <c r="G28" s="5" t="s">
        <v>169</v>
      </c>
      <c r="H28" s="5" t="s">
        <v>170</v>
      </c>
      <c r="I28" s="8">
        <f t="shared" si="0"/>
        <v>6095</v>
      </c>
      <c r="J28" s="17">
        <v>6095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20200610</v>
      </c>
      <c r="Y28" s="12">
        <v>3</v>
      </c>
      <c r="Z28" s="6" t="s">
        <v>159</v>
      </c>
      <c r="AA28" s="12" t="str">
        <f t="shared" si="5"/>
        <v>이형준</v>
      </c>
      <c r="AB28" s="5" t="s">
        <v>81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11</v>
      </c>
      <c r="D29" s="7" t="s">
        <v>34</v>
      </c>
      <c r="E29" s="7" t="s">
        <v>144</v>
      </c>
      <c r="F29" s="7" t="s">
        <v>165</v>
      </c>
      <c r="G29" s="5" t="s">
        <v>169</v>
      </c>
      <c r="H29" s="5" t="s">
        <v>170</v>
      </c>
      <c r="I29" s="8">
        <f t="shared" si="0"/>
        <v>6359</v>
      </c>
      <c r="J29" s="11">
        <v>6359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20200611</v>
      </c>
      <c r="Y29" s="12">
        <v>3</v>
      </c>
      <c r="Z29" s="6" t="s">
        <v>146</v>
      </c>
      <c r="AA29" s="12" t="str">
        <f t="shared" si="5"/>
        <v>하선동</v>
      </c>
      <c r="AB29" s="5" t="s">
        <v>81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11</v>
      </c>
      <c r="D30" s="7" t="s">
        <v>34</v>
      </c>
      <c r="E30" s="7" t="s">
        <v>143</v>
      </c>
      <c r="F30" s="7" t="s">
        <v>162</v>
      </c>
      <c r="G30" s="5" t="s">
        <v>169</v>
      </c>
      <c r="H30" s="5" t="s">
        <v>170</v>
      </c>
      <c r="I30" s="8">
        <f t="shared" si="0"/>
        <v>5813</v>
      </c>
      <c r="J30" s="11">
        <v>5739</v>
      </c>
      <c r="K30" s="8">
        <f t="shared" ref="K30:K54" si="6">SUM(M30:W30)</f>
        <v>74</v>
      </c>
      <c r="L30" s="10">
        <f t="shared" si="2"/>
        <v>1.273008773438844E-2</v>
      </c>
      <c r="M30" s="11">
        <v>67</v>
      </c>
      <c r="N30" s="11"/>
      <c r="O30" s="11"/>
      <c r="P30" s="11"/>
      <c r="Q30" s="11">
        <v>7</v>
      </c>
      <c r="R30" s="11"/>
      <c r="S30" s="11"/>
      <c r="T30" s="11"/>
      <c r="U30" s="11"/>
      <c r="V30" s="11"/>
      <c r="W30" s="11"/>
      <c r="X30" s="12">
        <v>20200611</v>
      </c>
      <c r="Y30" s="12">
        <v>15</v>
      </c>
      <c r="Z30" s="6" t="s">
        <v>146</v>
      </c>
      <c r="AA30" s="12" t="str">
        <f t="shared" si="5"/>
        <v>하선동</v>
      </c>
      <c r="AB30" s="5" t="s">
        <v>81</v>
      </c>
      <c r="AC30" s="13" t="s">
        <v>161</v>
      </c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11</v>
      </c>
      <c r="D31" s="7" t="s">
        <v>34</v>
      </c>
      <c r="E31" s="7" t="s">
        <v>143</v>
      </c>
      <c r="F31" s="7" t="s">
        <v>145</v>
      </c>
      <c r="G31" s="5" t="s">
        <v>169</v>
      </c>
      <c r="H31" s="5" t="s">
        <v>170</v>
      </c>
      <c r="I31" s="8">
        <f t="shared" si="0"/>
        <v>2800</v>
      </c>
      <c r="J31" s="9">
        <v>1430</v>
      </c>
      <c r="K31" s="8">
        <f t="shared" si="6"/>
        <v>1370</v>
      </c>
      <c r="L31" s="10">
        <f t="shared" si="2"/>
        <v>0.48928571428571427</v>
      </c>
      <c r="M31" s="11"/>
      <c r="N31" s="11"/>
      <c r="O31" s="11"/>
      <c r="P31" s="11"/>
      <c r="Q31" s="11"/>
      <c r="R31" s="11">
        <v>1370</v>
      </c>
      <c r="S31" s="11"/>
      <c r="T31" s="11"/>
      <c r="U31" s="11"/>
      <c r="V31" s="11"/>
      <c r="W31" s="11"/>
      <c r="X31" s="12">
        <v>20200608</v>
      </c>
      <c r="Y31" s="12">
        <v>8</v>
      </c>
      <c r="Z31" s="6" t="s">
        <v>159</v>
      </c>
      <c r="AA31" s="12" t="str">
        <f t="shared" si="5"/>
        <v>이형준</v>
      </c>
      <c r="AB31" s="5" t="s">
        <v>81</v>
      </c>
      <c r="AC31" s="18" t="s">
        <v>166</v>
      </c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11</v>
      </c>
      <c r="D32" s="7" t="s">
        <v>34</v>
      </c>
      <c r="E32" s="7" t="s">
        <v>143</v>
      </c>
      <c r="F32" s="7" t="s">
        <v>145</v>
      </c>
      <c r="G32" s="5" t="s">
        <v>169</v>
      </c>
      <c r="H32" s="5" t="s">
        <v>170</v>
      </c>
      <c r="I32" s="8">
        <f t="shared" si="0"/>
        <v>5386</v>
      </c>
      <c r="J32" s="9">
        <v>5211</v>
      </c>
      <c r="K32" s="8">
        <f t="shared" si="6"/>
        <v>175</v>
      </c>
      <c r="L32" s="10">
        <f t="shared" si="2"/>
        <v>3.2491645005569995E-2</v>
      </c>
      <c r="M32" s="11">
        <v>8</v>
      </c>
      <c r="N32" s="11">
        <v>6</v>
      </c>
      <c r="O32" s="11"/>
      <c r="P32" s="11"/>
      <c r="Q32" s="11"/>
      <c r="R32" s="11"/>
      <c r="S32" s="11"/>
      <c r="T32" s="11">
        <v>38</v>
      </c>
      <c r="U32" s="11">
        <v>123</v>
      </c>
      <c r="V32" s="11"/>
      <c r="W32" s="11"/>
      <c r="X32" s="12">
        <v>20200611</v>
      </c>
      <c r="Y32" s="12">
        <v>8</v>
      </c>
      <c r="Z32" s="6" t="s">
        <v>146</v>
      </c>
      <c r="AA32" s="12" t="str">
        <f t="shared" si="5"/>
        <v>하선동</v>
      </c>
      <c r="AB32" s="5" t="s">
        <v>81</v>
      </c>
      <c r="AC32" s="13" t="s">
        <v>167</v>
      </c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11</v>
      </c>
      <c r="D33" s="7" t="s">
        <v>107</v>
      </c>
      <c r="E33" s="7" t="s">
        <v>147</v>
      </c>
      <c r="F33" s="7" t="s">
        <v>160</v>
      </c>
      <c r="G33" s="5">
        <v>8301</v>
      </c>
      <c r="H33" s="5">
        <v>8301</v>
      </c>
      <c r="I33" s="8">
        <f t="shared" si="0"/>
        <v>1290</v>
      </c>
      <c r="J33" s="9">
        <v>1270</v>
      </c>
      <c r="K33" s="8">
        <f t="shared" si="6"/>
        <v>20</v>
      </c>
      <c r="L33" s="10">
        <f t="shared" si="2"/>
        <v>1.5503875968992248E-2</v>
      </c>
      <c r="M33" s="11">
        <v>15</v>
      </c>
      <c r="N33" s="11"/>
      <c r="O33" s="11"/>
      <c r="P33" s="11"/>
      <c r="Q33" s="11"/>
      <c r="R33" s="11"/>
      <c r="S33" s="11">
        <v>5</v>
      </c>
      <c r="T33" s="11"/>
      <c r="U33" s="11"/>
      <c r="V33" s="11"/>
      <c r="W33" s="11"/>
      <c r="X33" s="12">
        <v>20200611</v>
      </c>
      <c r="Y33" s="12">
        <v>10</v>
      </c>
      <c r="Z33" s="6" t="s">
        <v>146</v>
      </c>
      <c r="AA33" s="12" t="str">
        <f t="shared" si="5"/>
        <v>하선동</v>
      </c>
      <c r="AB33" s="5" t="s">
        <v>91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11</v>
      </c>
      <c r="D34" s="7" t="s">
        <v>107</v>
      </c>
      <c r="E34" s="7" t="s">
        <v>147</v>
      </c>
      <c r="F34" s="7" t="s">
        <v>160</v>
      </c>
      <c r="G34" s="5">
        <v>8301</v>
      </c>
      <c r="H34" s="5">
        <v>8301</v>
      </c>
      <c r="I34" s="8">
        <f t="shared" si="0"/>
        <v>2268</v>
      </c>
      <c r="J34" s="9">
        <v>2250</v>
      </c>
      <c r="K34" s="8">
        <f t="shared" si="6"/>
        <v>18</v>
      </c>
      <c r="L34" s="10">
        <f t="shared" si="2"/>
        <v>7.9365079365079361E-3</v>
      </c>
      <c r="M34" s="11">
        <v>8</v>
      </c>
      <c r="N34" s="11"/>
      <c r="O34" s="11"/>
      <c r="P34" s="11"/>
      <c r="Q34" s="11">
        <v>10</v>
      </c>
      <c r="R34" s="11"/>
      <c r="S34" s="11"/>
      <c r="T34" s="11"/>
      <c r="U34" s="11"/>
      <c r="V34" s="11"/>
      <c r="W34" s="11"/>
      <c r="X34" s="12">
        <v>20200611</v>
      </c>
      <c r="Y34" s="12">
        <v>10</v>
      </c>
      <c r="Z34" s="6" t="s">
        <v>159</v>
      </c>
      <c r="AA34" s="12" t="str">
        <f t="shared" si="5"/>
        <v>이형준</v>
      </c>
      <c r="AB34" s="5" t="s">
        <v>91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11</v>
      </c>
      <c r="D35" s="7" t="s">
        <v>34</v>
      </c>
      <c r="E35" s="7" t="s">
        <v>149</v>
      </c>
      <c r="F35" s="7" t="s">
        <v>176</v>
      </c>
      <c r="G35" s="5" t="s">
        <v>169</v>
      </c>
      <c r="H35" s="5" t="s">
        <v>170</v>
      </c>
      <c r="I35" s="8">
        <f t="shared" si="0"/>
        <v>500</v>
      </c>
      <c r="J35" s="9">
        <v>500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20200611</v>
      </c>
      <c r="Y35" s="12">
        <v>13</v>
      </c>
      <c r="Z35" s="6" t="s">
        <v>146</v>
      </c>
      <c r="AA35" s="12" t="str">
        <f t="shared" si="5"/>
        <v>하선동</v>
      </c>
      <c r="AB35" s="5" t="s">
        <v>91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11</v>
      </c>
      <c r="D36" s="7" t="s">
        <v>34</v>
      </c>
      <c r="E36" s="7" t="s">
        <v>149</v>
      </c>
      <c r="F36" s="7" t="s">
        <v>176</v>
      </c>
      <c r="G36" s="5" t="s">
        <v>169</v>
      </c>
      <c r="H36" s="5" t="s">
        <v>170</v>
      </c>
      <c r="I36" s="8">
        <f t="shared" si="0"/>
        <v>1091</v>
      </c>
      <c r="J36" s="9">
        <v>1090</v>
      </c>
      <c r="K36" s="8">
        <f t="shared" si="6"/>
        <v>1</v>
      </c>
      <c r="L36" s="10">
        <f t="shared" si="2"/>
        <v>9.1659028414298811E-4</v>
      </c>
      <c r="M36" s="11"/>
      <c r="N36" s="11"/>
      <c r="O36" s="11"/>
      <c r="P36" s="11">
        <v>1</v>
      </c>
      <c r="Q36" s="11"/>
      <c r="R36" s="11"/>
      <c r="S36" s="11"/>
      <c r="T36" s="11"/>
      <c r="U36" s="11"/>
      <c r="V36" s="11"/>
      <c r="W36" s="11"/>
      <c r="X36" s="12">
        <v>20200611</v>
      </c>
      <c r="Y36" s="12">
        <v>13</v>
      </c>
      <c r="Z36" s="6" t="s">
        <v>159</v>
      </c>
      <c r="AA36" s="12" t="str">
        <f t="shared" si="5"/>
        <v>이형준</v>
      </c>
      <c r="AB36" s="5" t="s">
        <v>91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11</v>
      </c>
      <c r="D37" s="7" t="s">
        <v>34</v>
      </c>
      <c r="E37" s="7" t="s">
        <v>144</v>
      </c>
      <c r="F37" s="7" t="s">
        <v>156</v>
      </c>
      <c r="G37" s="5" t="s">
        <v>169</v>
      </c>
      <c r="H37" s="5" t="s">
        <v>170</v>
      </c>
      <c r="I37" s="8">
        <f t="shared" si="0"/>
        <v>100</v>
      </c>
      <c r="J37" s="9">
        <v>100</v>
      </c>
      <c r="K37" s="8">
        <f t="shared" si="6"/>
        <v>0</v>
      </c>
      <c r="L37" s="10">
        <f t="shared" si="2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20200611</v>
      </c>
      <c r="Y37" s="12">
        <v>13</v>
      </c>
      <c r="Z37" s="6" t="s">
        <v>146</v>
      </c>
      <c r="AA37" s="12" t="str">
        <f t="shared" si="5"/>
        <v>하선동</v>
      </c>
      <c r="AB37" s="5" t="s">
        <v>91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11</v>
      </c>
      <c r="D38" s="7" t="s">
        <v>34</v>
      </c>
      <c r="E38" s="7" t="s">
        <v>144</v>
      </c>
      <c r="F38" s="7" t="s">
        <v>156</v>
      </c>
      <c r="G38" s="5" t="s">
        <v>169</v>
      </c>
      <c r="H38" s="5" t="s">
        <v>170</v>
      </c>
      <c r="I38" s="8">
        <f t="shared" si="0"/>
        <v>1080</v>
      </c>
      <c r="J38" s="9">
        <v>1080</v>
      </c>
      <c r="K38" s="8">
        <f t="shared" si="6"/>
        <v>0</v>
      </c>
      <c r="L38" s="10">
        <f t="shared" si="2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20200611</v>
      </c>
      <c r="Y38" s="12">
        <v>13</v>
      </c>
      <c r="Z38" s="6" t="s">
        <v>159</v>
      </c>
      <c r="AA38" s="12" t="str">
        <f t="shared" si="5"/>
        <v>이형준</v>
      </c>
      <c r="AB38" s="5" t="s">
        <v>91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11</v>
      </c>
      <c r="D39" s="7" t="s">
        <v>34</v>
      </c>
      <c r="E39" s="7" t="s">
        <v>150</v>
      </c>
      <c r="F39" s="7" t="s">
        <v>157</v>
      </c>
      <c r="G39" s="5" t="s">
        <v>169</v>
      </c>
      <c r="H39" s="5" t="s">
        <v>170</v>
      </c>
      <c r="I39" s="8">
        <f t="shared" si="0"/>
        <v>1050</v>
      </c>
      <c r="J39" s="9">
        <v>1050</v>
      </c>
      <c r="K39" s="8">
        <f t="shared" si="6"/>
        <v>0</v>
      </c>
      <c r="L39" s="10">
        <f t="shared" si="2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20200611</v>
      </c>
      <c r="Y39" s="12">
        <v>7</v>
      </c>
      <c r="Z39" s="6" t="s">
        <v>159</v>
      </c>
      <c r="AA39" s="12" t="str">
        <f t="shared" si="5"/>
        <v>이형준</v>
      </c>
      <c r="AB39" s="5" t="s">
        <v>91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11</v>
      </c>
      <c r="D40" s="7" t="s">
        <v>34</v>
      </c>
      <c r="E40" s="7" t="s">
        <v>144</v>
      </c>
      <c r="F40" s="7" t="s">
        <v>165</v>
      </c>
      <c r="G40" s="5" t="s">
        <v>169</v>
      </c>
      <c r="H40" s="5" t="s">
        <v>170</v>
      </c>
      <c r="I40" s="8">
        <f t="shared" si="0"/>
        <v>980</v>
      </c>
      <c r="J40" s="9">
        <v>980</v>
      </c>
      <c r="K40" s="8">
        <f t="shared" si="6"/>
        <v>0</v>
      </c>
      <c r="L40" s="10">
        <f t="shared" si="2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>
        <v>20200611</v>
      </c>
      <c r="Y40" s="12">
        <v>3</v>
      </c>
      <c r="Z40" s="6" t="s">
        <v>146</v>
      </c>
      <c r="AA40" s="12" t="str">
        <f t="shared" si="5"/>
        <v>하선동</v>
      </c>
      <c r="AB40" s="5" t="s">
        <v>91</v>
      </c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11</v>
      </c>
      <c r="D41" s="7" t="s">
        <v>34</v>
      </c>
      <c r="E41" s="7" t="s">
        <v>144</v>
      </c>
      <c r="F41" s="7" t="s">
        <v>165</v>
      </c>
      <c r="G41" s="5" t="s">
        <v>169</v>
      </c>
      <c r="H41" s="5" t="s">
        <v>170</v>
      </c>
      <c r="I41" s="8">
        <f t="shared" si="0"/>
        <v>4901</v>
      </c>
      <c r="J41" s="9">
        <v>4900</v>
      </c>
      <c r="K41" s="8">
        <f t="shared" si="6"/>
        <v>1</v>
      </c>
      <c r="L41" s="10">
        <f t="shared" si="2"/>
        <v>2.0403999183840033E-4</v>
      </c>
      <c r="M41" s="11"/>
      <c r="N41" s="11"/>
      <c r="O41" s="11"/>
      <c r="P41" s="11"/>
      <c r="Q41" s="11">
        <v>1</v>
      </c>
      <c r="R41" s="11"/>
      <c r="S41" s="11"/>
      <c r="T41" s="11"/>
      <c r="U41" s="11"/>
      <c r="V41" s="11"/>
      <c r="W41" s="11"/>
      <c r="X41" s="12">
        <v>20200611</v>
      </c>
      <c r="Y41" s="12">
        <v>3</v>
      </c>
      <c r="Z41" s="6" t="s">
        <v>159</v>
      </c>
      <c r="AA41" s="12" t="str">
        <f t="shared" si="5"/>
        <v>이형준</v>
      </c>
      <c r="AB41" s="5" t="s">
        <v>91</v>
      </c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6</v>
      </c>
      <c r="C42" s="6" t="str">
        <f t="shared" si="4"/>
        <v>11</v>
      </c>
      <c r="D42" s="7" t="s">
        <v>34</v>
      </c>
      <c r="E42" s="7" t="s">
        <v>143</v>
      </c>
      <c r="F42" s="7" t="s">
        <v>145</v>
      </c>
      <c r="G42" s="5" t="s">
        <v>169</v>
      </c>
      <c r="H42" s="5" t="s">
        <v>170</v>
      </c>
      <c r="I42" s="8">
        <f t="shared" si="0"/>
        <v>7862</v>
      </c>
      <c r="J42" s="9">
        <v>7850</v>
      </c>
      <c r="K42" s="8">
        <f t="shared" si="6"/>
        <v>12</v>
      </c>
      <c r="L42" s="10">
        <f t="shared" si="2"/>
        <v>1.5263291783261257E-3</v>
      </c>
      <c r="M42" s="11"/>
      <c r="N42" s="11"/>
      <c r="O42" s="11"/>
      <c r="P42" s="11">
        <v>12</v>
      </c>
      <c r="Q42" s="11"/>
      <c r="R42" s="11"/>
      <c r="S42" s="11"/>
      <c r="T42" s="11"/>
      <c r="U42" s="11"/>
      <c r="V42" s="11"/>
      <c r="W42" s="11"/>
      <c r="X42" s="12">
        <v>20200611</v>
      </c>
      <c r="Y42" s="12">
        <v>8</v>
      </c>
      <c r="Z42" s="6" t="s">
        <v>159</v>
      </c>
      <c r="AA42" s="12" t="str">
        <f t="shared" si="5"/>
        <v>이형준</v>
      </c>
      <c r="AB42" s="5" t="s">
        <v>92</v>
      </c>
      <c r="AC42" s="13"/>
    </row>
    <row r="43" spans="1:29" s="14" customFormat="1" ht="19.149999999999999" customHeight="1" x14ac:dyDescent="0.3">
      <c r="A43" s="5">
        <v>39</v>
      </c>
      <c r="B43" s="6" t="str">
        <f t="shared" si="3"/>
        <v>6</v>
      </c>
      <c r="C43" s="6" t="str">
        <f t="shared" si="4"/>
        <v>11</v>
      </c>
      <c r="D43" s="7" t="s">
        <v>32</v>
      </c>
      <c r="E43" s="7" t="s">
        <v>144</v>
      </c>
      <c r="F43" s="7" t="s">
        <v>168</v>
      </c>
      <c r="G43" s="5">
        <v>7301</v>
      </c>
      <c r="H43" s="5" t="s">
        <v>170</v>
      </c>
      <c r="I43" s="8">
        <f t="shared" si="0"/>
        <v>4037</v>
      </c>
      <c r="J43" s="9">
        <v>4020</v>
      </c>
      <c r="K43" s="8">
        <f t="shared" si="6"/>
        <v>17</v>
      </c>
      <c r="L43" s="10">
        <f t="shared" si="2"/>
        <v>4.2110478077780527E-3</v>
      </c>
      <c r="M43" s="11"/>
      <c r="N43" s="11"/>
      <c r="O43" s="11"/>
      <c r="P43" s="11"/>
      <c r="Q43" s="11">
        <v>17</v>
      </c>
      <c r="R43" s="11"/>
      <c r="S43" s="11"/>
      <c r="T43" s="11"/>
      <c r="U43" s="11"/>
      <c r="V43" s="11"/>
      <c r="W43" s="11"/>
      <c r="X43" s="12">
        <v>20200611</v>
      </c>
      <c r="Y43" s="12">
        <v>14</v>
      </c>
      <c r="Z43" s="6" t="s">
        <v>159</v>
      </c>
      <c r="AA43" s="12" t="str">
        <f t="shared" si="5"/>
        <v>이형준</v>
      </c>
      <c r="AB43" s="5" t="s">
        <v>92</v>
      </c>
      <c r="AC43" s="13"/>
    </row>
    <row r="44" spans="1:29" s="14" customFormat="1" ht="19.149999999999999" customHeight="1" x14ac:dyDescent="0.3">
      <c r="A44" s="5">
        <v>40</v>
      </c>
      <c r="B44" s="6" t="str">
        <f t="shared" si="3"/>
        <v>6</v>
      </c>
      <c r="C44" s="6" t="str">
        <f t="shared" si="4"/>
        <v>11</v>
      </c>
      <c r="D44" s="7" t="s">
        <v>34</v>
      </c>
      <c r="E44" s="7" t="s">
        <v>163</v>
      </c>
      <c r="F44" s="7" t="s">
        <v>164</v>
      </c>
      <c r="G44" s="5" t="s">
        <v>169</v>
      </c>
      <c r="H44" s="5" t="s">
        <v>170</v>
      </c>
      <c r="I44" s="8">
        <f t="shared" si="0"/>
        <v>6000</v>
      </c>
      <c r="J44" s="9">
        <v>6000</v>
      </c>
      <c r="K44" s="8">
        <f t="shared" si="6"/>
        <v>0</v>
      </c>
      <c r="L44" s="10">
        <f t="shared" si="2"/>
        <v>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>
        <v>20200611</v>
      </c>
      <c r="Y44" s="12">
        <v>5</v>
      </c>
      <c r="Z44" s="6" t="s">
        <v>159</v>
      </c>
      <c r="AA44" s="12" t="str">
        <f>IF($Z44="A","하선동",IF($Z44="B","이형준",""))</f>
        <v>이형준</v>
      </c>
      <c r="AB44" s="5" t="s">
        <v>92</v>
      </c>
      <c r="AC44" s="13"/>
    </row>
    <row r="45" spans="1:29" s="14" customFormat="1" ht="19.149999999999999" customHeight="1" x14ac:dyDescent="0.3">
      <c r="A45" s="5">
        <v>41</v>
      </c>
      <c r="B45" s="6" t="str">
        <f t="shared" si="3"/>
        <v>6</v>
      </c>
      <c r="C45" s="6" t="str">
        <f t="shared" si="4"/>
        <v>11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customHeight="1" x14ac:dyDescent="0.3">
      <c r="A46" s="15">
        <v>42</v>
      </c>
      <c r="B46" s="6" t="str">
        <f t="shared" si="3"/>
        <v>6</v>
      </c>
      <c r="C46" s="6" t="str">
        <f t="shared" si="4"/>
        <v>11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11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11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11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11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11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11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11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11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101201</v>
      </c>
      <c r="J55" s="38">
        <f t="shared" ref="J55" si="7">SUM(J7:J54)</f>
        <v>98516</v>
      </c>
      <c r="K55" s="38">
        <f>SUM(K7:K54)</f>
        <v>2685</v>
      </c>
      <c r="L55" s="38" t="e">
        <f>SUM(L7:L54)</f>
        <v>#DIV/0!</v>
      </c>
      <c r="M55" s="38">
        <f t="shared" ref="M55:W55" si="8">SUM(M7:M54)</f>
        <v>652</v>
      </c>
      <c r="N55" s="38">
        <f t="shared" si="8"/>
        <v>68</v>
      </c>
      <c r="O55" s="38">
        <f t="shared" si="8"/>
        <v>2</v>
      </c>
      <c r="P55" s="38">
        <f t="shared" si="8"/>
        <v>129</v>
      </c>
      <c r="Q55" s="38">
        <f t="shared" si="8"/>
        <v>64</v>
      </c>
      <c r="R55" s="38">
        <f t="shared" si="8"/>
        <v>1370</v>
      </c>
      <c r="S55" s="38">
        <f t="shared" si="8"/>
        <v>46</v>
      </c>
      <c r="T55" s="38">
        <f t="shared" si="8"/>
        <v>43</v>
      </c>
      <c r="U55" s="38">
        <f t="shared" si="8"/>
        <v>254</v>
      </c>
      <c r="V55" s="38">
        <f t="shared" si="8"/>
        <v>55</v>
      </c>
      <c r="W55" s="38">
        <f t="shared" si="8"/>
        <v>2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5" priority="1">
      <formula>$L7&gt;0.15</formula>
    </cfRule>
    <cfRule type="expression" dxfId="4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A1BD4314-BB62-4C21-B66A-02C6E1A8118C}"/>
    <dataValidation type="whole" allowBlank="1" showInputMessage="1" showErrorMessage="1" errorTitle="입력값이 올바르지 않습니다." error="숫자만 쓰세요!" sqref="J29:J30 J25:J27 M7:W54" xr:uid="{B1A0C54C-E701-432F-AC0D-5CDBBCB0FBD3}">
      <formula1>0</formula1>
      <formula2>20000</formula2>
    </dataValidation>
    <dataValidation type="list" allowBlank="1" showInputMessage="1" showErrorMessage="1" sqref="Z7:Z54" xr:uid="{C51F0998-F09F-4227-859A-62830261D6B1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CCE8CC-C608-49B5-B552-A7F7B4CC0758}">
          <x14:formula1>
            <xm:f>데이터!$B$4:$B$15</xm:f>
          </x14:formula1>
          <xm:sqref>D7:D54</xm:sqref>
        </x14:dataValidation>
        <x14:dataValidation type="list" allowBlank="1" showInputMessage="1" showErrorMessage="1" xr:uid="{2DD9B487-550E-4C6F-A3C4-25BFD730F9CC}">
          <x14:formula1>
            <xm:f>데이터!$C$4:$C$11</xm:f>
          </x14:formula1>
          <xm:sqref>AB7:AB54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FD30-14EB-4A54-B79A-F8D1F4A91B19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sqref="A1:D3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53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12</v>
      </c>
      <c r="D7" s="7" t="s">
        <v>34</v>
      </c>
      <c r="E7" s="7" t="s">
        <v>179</v>
      </c>
      <c r="F7" s="7" t="s">
        <v>182</v>
      </c>
      <c r="G7" s="5" t="s">
        <v>201</v>
      </c>
      <c r="H7" s="5" t="s">
        <v>202</v>
      </c>
      <c r="I7" s="8">
        <f t="shared" ref="I7:I54" si="0">J7+K7</f>
        <v>2290</v>
      </c>
      <c r="J7" s="9">
        <v>2290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20200612</v>
      </c>
      <c r="Y7" s="12">
        <v>6</v>
      </c>
      <c r="Z7" s="6" t="s">
        <v>62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12</v>
      </c>
      <c r="D8" s="7" t="s">
        <v>32</v>
      </c>
      <c r="E8" s="7" t="s">
        <v>180</v>
      </c>
      <c r="F8" s="7" t="s">
        <v>183</v>
      </c>
      <c r="G8" s="5">
        <v>7301</v>
      </c>
      <c r="H8" s="5" t="s">
        <v>202</v>
      </c>
      <c r="I8" s="8">
        <f t="shared" si="0"/>
        <v>2043</v>
      </c>
      <c r="J8" s="9">
        <v>2040</v>
      </c>
      <c r="K8" s="8">
        <f t="shared" si="1"/>
        <v>3</v>
      </c>
      <c r="L8" s="10">
        <f t="shared" si="2"/>
        <v>1.4684287812041115E-3</v>
      </c>
      <c r="M8" s="11"/>
      <c r="N8" s="11"/>
      <c r="O8" s="11"/>
      <c r="P8" s="11"/>
      <c r="Q8" s="11">
        <v>3</v>
      </c>
      <c r="R8" s="11"/>
      <c r="S8" s="11"/>
      <c r="T8" s="11"/>
      <c r="U8" s="11"/>
      <c r="V8" s="11"/>
      <c r="W8" s="11"/>
      <c r="X8" s="12">
        <v>20200612</v>
      </c>
      <c r="Y8" s="12">
        <v>14</v>
      </c>
      <c r="Z8" s="6" t="s">
        <v>177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12</v>
      </c>
      <c r="D9" s="7" t="s">
        <v>107</v>
      </c>
      <c r="E9" s="7" t="s">
        <v>181</v>
      </c>
      <c r="F9" s="7" t="s">
        <v>184</v>
      </c>
      <c r="G9" s="5">
        <v>7301</v>
      </c>
      <c r="H9" s="5" t="s">
        <v>202</v>
      </c>
      <c r="I9" s="8">
        <f t="shared" si="0"/>
        <v>580</v>
      </c>
      <c r="J9" s="9">
        <v>580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20200612</v>
      </c>
      <c r="Y9" s="12">
        <v>4</v>
      </c>
      <c r="Z9" s="6" t="s">
        <v>177</v>
      </c>
      <c r="AA9" s="12" t="str">
        <f t="shared" si="5"/>
        <v>하선동</v>
      </c>
      <c r="AB9" s="5" t="s">
        <v>61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12</v>
      </c>
      <c r="D10" s="7" t="s">
        <v>36</v>
      </c>
      <c r="E10" s="7" t="s">
        <v>186</v>
      </c>
      <c r="F10" s="7" t="s">
        <v>185</v>
      </c>
      <c r="G10" s="5" t="s">
        <v>206</v>
      </c>
      <c r="H10" s="5" t="s">
        <v>205</v>
      </c>
      <c r="I10" s="8">
        <f t="shared" si="0"/>
        <v>619</v>
      </c>
      <c r="J10" s="9">
        <v>447</v>
      </c>
      <c r="K10" s="8">
        <f t="shared" si="1"/>
        <v>172</v>
      </c>
      <c r="L10" s="10">
        <f t="shared" si="2"/>
        <v>0.27786752827140548</v>
      </c>
      <c r="M10" s="11">
        <v>152</v>
      </c>
      <c r="N10" s="11"/>
      <c r="O10" s="11"/>
      <c r="P10" s="11">
        <v>17</v>
      </c>
      <c r="Q10" s="11"/>
      <c r="R10" s="11"/>
      <c r="S10" s="11">
        <v>3</v>
      </c>
      <c r="T10" s="11"/>
      <c r="U10" s="11"/>
      <c r="V10" s="11"/>
      <c r="W10" s="11"/>
      <c r="X10" s="12">
        <v>20200612</v>
      </c>
      <c r="Y10" s="12">
        <v>12</v>
      </c>
      <c r="Z10" s="6" t="s">
        <v>177</v>
      </c>
      <c r="AA10" s="12" t="str">
        <f t="shared" si="5"/>
        <v>하선동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12</v>
      </c>
      <c r="D11" s="7" t="s">
        <v>34</v>
      </c>
      <c r="E11" s="7" t="s">
        <v>180</v>
      </c>
      <c r="F11" s="7" t="s">
        <v>189</v>
      </c>
      <c r="G11" s="5" t="s">
        <v>207</v>
      </c>
      <c r="H11" s="5" t="s">
        <v>202</v>
      </c>
      <c r="I11" s="8">
        <f t="shared" si="0"/>
        <v>2000</v>
      </c>
      <c r="J11" s="9">
        <v>2000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20200612</v>
      </c>
      <c r="Y11" s="12">
        <v>3</v>
      </c>
      <c r="Z11" s="6" t="s">
        <v>177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12</v>
      </c>
      <c r="D12" s="7" t="s">
        <v>32</v>
      </c>
      <c r="E12" s="7" t="s">
        <v>186</v>
      </c>
      <c r="F12" s="7" t="s">
        <v>190</v>
      </c>
      <c r="G12" s="5" t="s">
        <v>208</v>
      </c>
      <c r="H12" s="5" t="s">
        <v>209</v>
      </c>
      <c r="I12" s="8">
        <f t="shared" si="0"/>
        <v>210</v>
      </c>
      <c r="J12" s="9">
        <v>210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20200608</v>
      </c>
      <c r="Y12" s="12">
        <v>1</v>
      </c>
      <c r="Z12" s="6" t="s">
        <v>178</v>
      </c>
      <c r="AA12" s="12" t="str">
        <f t="shared" si="5"/>
        <v>이형준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12</v>
      </c>
      <c r="D13" s="7" t="s">
        <v>36</v>
      </c>
      <c r="E13" s="7" t="s">
        <v>186</v>
      </c>
      <c r="F13" s="7" t="s">
        <v>185</v>
      </c>
      <c r="G13" s="5" t="s">
        <v>206</v>
      </c>
      <c r="H13" s="5" t="s">
        <v>205</v>
      </c>
      <c r="I13" s="8">
        <f t="shared" si="0"/>
        <v>1891</v>
      </c>
      <c r="J13" s="16">
        <v>1860</v>
      </c>
      <c r="K13" s="8">
        <f t="shared" si="1"/>
        <v>31</v>
      </c>
      <c r="L13" s="10">
        <f t="shared" si="2"/>
        <v>1.6393442622950821E-2</v>
      </c>
      <c r="M13" s="11"/>
      <c r="N13" s="11"/>
      <c r="O13" s="11"/>
      <c r="P13" s="11">
        <v>19</v>
      </c>
      <c r="Q13" s="11"/>
      <c r="R13" s="11"/>
      <c r="S13" s="11">
        <v>12</v>
      </c>
      <c r="T13" s="11"/>
      <c r="U13" s="11"/>
      <c r="V13" s="11"/>
      <c r="W13" s="11"/>
      <c r="X13" s="12">
        <v>20200608</v>
      </c>
      <c r="Y13" s="12">
        <v>12</v>
      </c>
      <c r="Z13" s="6" t="s">
        <v>178</v>
      </c>
      <c r="AA13" s="12" t="str">
        <f t="shared" si="5"/>
        <v>이형준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12</v>
      </c>
      <c r="D14" s="7" t="s">
        <v>107</v>
      </c>
      <c r="E14" s="7" t="s">
        <v>187</v>
      </c>
      <c r="F14" s="7" t="s">
        <v>210</v>
      </c>
      <c r="G14" s="5">
        <v>7301</v>
      </c>
      <c r="H14" s="5" t="s">
        <v>202</v>
      </c>
      <c r="I14" s="8">
        <f t="shared" si="0"/>
        <v>1466</v>
      </c>
      <c r="J14" s="9">
        <v>1465</v>
      </c>
      <c r="K14" s="8">
        <f t="shared" si="1"/>
        <v>1</v>
      </c>
      <c r="L14" s="10">
        <f t="shared" si="2"/>
        <v>6.8212824010914052E-4</v>
      </c>
      <c r="M14" s="11"/>
      <c r="N14" s="11"/>
      <c r="O14" s="11"/>
      <c r="P14" s="11"/>
      <c r="Q14" s="11"/>
      <c r="R14" s="11"/>
      <c r="S14" s="11"/>
      <c r="T14" s="11">
        <v>1</v>
      </c>
      <c r="U14" s="11"/>
      <c r="V14" s="11"/>
      <c r="W14" s="11"/>
      <c r="X14" s="12">
        <v>20200612</v>
      </c>
      <c r="Y14" s="12">
        <v>13</v>
      </c>
      <c r="Z14" s="6" t="s">
        <v>177</v>
      </c>
      <c r="AA14" s="12" t="str">
        <f t="shared" si="5"/>
        <v>하선동</v>
      </c>
      <c r="AB14" s="5" t="s">
        <v>64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12</v>
      </c>
      <c r="D15" s="7" t="s">
        <v>32</v>
      </c>
      <c r="E15" s="7" t="s">
        <v>188</v>
      </c>
      <c r="F15" s="7" t="s">
        <v>191</v>
      </c>
      <c r="G15" s="5">
        <v>7301</v>
      </c>
      <c r="H15" s="5" t="s">
        <v>202</v>
      </c>
      <c r="I15" s="8">
        <f t="shared" si="0"/>
        <v>2161</v>
      </c>
      <c r="J15" s="9">
        <v>2160</v>
      </c>
      <c r="K15" s="8">
        <f t="shared" si="1"/>
        <v>1</v>
      </c>
      <c r="L15" s="10">
        <f t="shared" si="2"/>
        <v>4.6274872744099955E-4</v>
      </c>
      <c r="M15" s="11"/>
      <c r="N15" s="11"/>
      <c r="O15" s="11">
        <v>1</v>
      </c>
      <c r="P15" s="11"/>
      <c r="Q15" s="11"/>
      <c r="R15" s="11"/>
      <c r="S15" s="11"/>
      <c r="T15" s="11"/>
      <c r="U15" s="11"/>
      <c r="V15" s="11"/>
      <c r="W15" s="11"/>
      <c r="X15" s="12">
        <v>20200612</v>
      </c>
      <c r="Y15" s="12">
        <v>7</v>
      </c>
      <c r="Z15" s="6" t="s">
        <v>177</v>
      </c>
      <c r="AA15" s="12" t="str">
        <f t="shared" si="5"/>
        <v>하선동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12</v>
      </c>
      <c r="D16" s="7" t="s">
        <v>107</v>
      </c>
      <c r="E16" s="7" t="s">
        <v>186</v>
      </c>
      <c r="F16" s="7" t="s">
        <v>192</v>
      </c>
      <c r="G16" s="5">
        <v>8301</v>
      </c>
      <c r="H16" s="5">
        <v>8301</v>
      </c>
      <c r="I16" s="8">
        <f t="shared" si="0"/>
        <v>4490</v>
      </c>
      <c r="J16" s="9">
        <v>4452</v>
      </c>
      <c r="K16" s="8">
        <f t="shared" si="1"/>
        <v>38</v>
      </c>
      <c r="L16" s="10">
        <f t="shared" si="2"/>
        <v>8.4632516703786187E-3</v>
      </c>
      <c r="M16" s="11">
        <v>28</v>
      </c>
      <c r="N16" s="11"/>
      <c r="O16" s="11"/>
      <c r="P16" s="11"/>
      <c r="Q16" s="11">
        <v>10</v>
      </c>
      <c r="R16" s="11"/>
      <c r="S16" s="11"/>
      <c r="T16" s="11"/>
      <c r="U16" s="11"/>
      <c r="V16" s="11"/>
      <c r="W16" s="11"/>
      <c r="X16" s="12">
        <v>20200612</v>
      </c>
      <c r="Y16" s="12">
        <v>10</v>
      </c>
      <c r="Z16" s="6" t="s">
        <v>177</v>
      </c>
      <c r="AA16" s="12" t="str">
        <f t="shared" si="5"/>
        <v>하선동</v>
      </c>
      <c r="AB16" s="5" t="s">
        <v>69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12</v>
      </c>
      <c r="D17" s="7" t="s">
        <v>34</v>
      </c>
      <c r="E17" s="7" t="s">
        <v>181</v>
      </c>
      <c r="F17" s="7" t="s">
        <v>193</v>
      </c>
      <c r="G17" s="5" t="s">
        <v>207</v>
      </c>
      <c r="H17" s="5" t="s">
        <v>202</v>
      </c>
      <c r="I17" s="8">
        <f t="shared" si="0"/>
        <v>6489</v>
      </c>
      <c r="J17" s="9">
        <v>5740</v>
      </c>
      <c r="K17" s="8">
        <f t="shared" si="1"/>
        <v>749</v>
      </c>
      <c r="L17" s="10">
        <f t="shared" si="2"/>
        <v>0.11542610571736785</v>
      </c>
      <c r="M17" s="11"/>
      <c r="N17" s="11"/>
      <c r="O17" s="11"/>
      <c r="P17" s="11">
        <v>2</v>
      </c>
      <c r="Q17" s="11">
        <v>2</v>
      </c>
      <c r="R17" s="11"/>
      <c r="S17" s="11"/>
      <c r="T17" s="11"/>
      <c r="U17" s="11">
        <v>745</v>
      </c>
      <c r="V17" s="11"/>
      <c r="W17" s="11"/>
      <c r="X17" s="12">
        <v>20200612</v>
      </c>
      <c r="Y17" s="12">
        <v>15</v>
      </c>
      <c r="Z17" s="6" t="s">
        <v>178</v>
      </c>
      <c r="AA17" s="12" t="str">
        <f t="shared" si="5"/>
        <v>이형준</v>
      </c>
      <c r="AB17" s="5" t="s">
        <v>80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12</v>
      </c>
      <c r="D18" s="7" t="s">
        <v>107</v>
      </c>
      <c r="E18" s="7" t="s">
        <v>187</v>
      </c>
      <c r="F18" s="7" t="s">
        <v>210</v>
      </c>
      <c r="G18" s="5">
        <v>7301</v>
      </c>
      <c r="H18" s="5" t="s">
        <v>202</v>
      </c>
      <c r="I18" s="8">
        <f t="shared" si="0"/>
        <v>2836</v>
      </c>
      <c r="J18" s="9">
        <v>2836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20200612</v>
      </c>
      <c r="Y18" s="12">
        <v>13</v>
      </c>
      <c r="Z18" s="6" t="s">
        <v>178</v>
      </c>
      <c r="AA18" s="12" t="str">
        <f t="shared" si="5"/>
        <v>이형준</v>
      </c>
      <c r="AB18" s="5" t="s">
        <v>80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12</v>
      </c>
      <c r="D19" s="7" t="s">
        <v>36</v>
      </c>
      <c r="E19" s="7" t="s">
        <v>186</v>
      </c>
      <c r="F19" s="7" t="s">
        <v>185</v>
      </c>
      <c r="G19" s="5" t="s">
        <v>206</v>
      </c>
      <c r="H19" s="5" t="s">
        <v>205</v>
      </c>
      <c r="I19" s="8">
        <f t="shared" si="0"/>
        <v>827</v>
      </c>
      <c r="J19" s="9">
        <v>569</v>
      </c>
      <c r="K19" s="8">
        <f t="shared" si="1"/>
        <v>258</v>
      </c>
      <c r="L19" s="10">
        <f t="shared" si="2"/>
        <v>0.31197097944377267</v>
      </c>
      <c r="M19" s="11"/>
      <c r="N19" s="11">
        <v>27</v>
      </c>
      <c r="O19" s="11"/>
      <c r="P19" s="11">
        <v>54</v>
      </c>
      <c r="Q19" s="11"/>
      <c r="R19" s="11"/>
      <c r="S19" s="11"/>
      <c r="T19" s="11"/>
      <c r="U19" s="11"/>
      <c r="V19" s="11"/>
      <c r="W19" s="11">
        <v>177</v>
      </c>
      <c r="X19" s="12">
        <v>20200612</v>
      </c>
      <c r="Y19" s="12">
        <v>12</v>
      </c>
      <c r="Z19" s="6" t="s">
        <v>178</v>
      </c>
      <c r="AA19" s="12" t="str">
        <f t="shared" si="5"/>
        <v>이형준</v>
      </c>
      <c r="AB19" s="5" t="s">
        <v>80</v>
      </c>
      <c r="AC19" s="13" t="s">
        <v>194</v>
      </c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12</v>
      </c>
      <c r="D20" s="7" t="s">
        <v>107</v>
      </c>
      <c r="E20" s="7" t="s">
        <v>187</v>
      </c>
      <c r="F20" s="7" t="s">
        <v>210</v>
      </c>
      <c r="G20" s="5">
        <v>7301</v>
      </c>
      <c r="H20" s="5" t="s">
        <v>202</v>
      </c>
      <c r="I20" s="8">
        <f t="shared" si="0"/>
        <v>233</v>
      </c>
      <c r="J20" s="9">
        <v>233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20200612</v>
      </c>
      <c r="Y20" s="12">
        <v>13</v>
      </c>
      <c r="Z20" s="6" t="s">
        <v>177</v>
      </c>
      <c r="AA20" s="12" t="str">
        <f t="shared" si="5"/>
        <v>하선동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12</v>
      </c>
      <c r="D21" s="7" t="s">
        <v>34</v>
      </c>
      <c r="E21" s="7" t="s">
        <v>181</v>
      </c>
      <c r="F21" s="7" t="s">
        <v>193</v>
      </c>
      <c r="G21" s="5" t="s">
        <v>207</v>
      </c>
      <c r="H21" s="5" t="s">
        <v>202</v>
      </c>
      <c r="I21" s="8">
        <f t="shared" si="0"/>
        <v>6219</v>
      </c>
      <c r="J21" s="9">
        <v>6219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20200612</v>
      </c>
      <c r="Y21" s="12">
        <v>15</v>
      </c>
      <c r="Z21" s="6" t="s">
        <v>177</v>
      </c>
      <c r="AA21" s="12" t="str">
        <f t="shared" si="5"/>
        <v>하선동</v>
      </c>
      <c r="AB21" s="5" t="s">
        <v>81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12</v>
      </c>
      <c r="D22" s="7" t="s">
        <v>34</v>
      </c>
      <c r="E22" s="7" t="s">
        <v>180</v>
      </c>
      <c r="F22" s="7" t="s">
        <v>189</v>
      </c>
      <c r="G22" s="5" t="s">
        <v>207</v>
      </c>
      <c r="H22" s="5" t="s">
        <v>202</v>
      </c>
      <c r="I22" s="8">
        <f t="shared" si="0"/>
        <v>3000</v>
      </c>
      <c r="J22" s="9">
        <v>3000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20200612</v>
      </c>
      <c r="Y22" s="12">
        <v>3</v>
      </c>
      <c r="Z22" s="6" t="s">
        <v>177</v>
      </c>
      <c r="AA22" s="12" t="str">
        <f t="shared" si="5"/>
        <v>하선동</v>
      </c>
      <c r="AB22" s="5" t="s">
        <v>81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12</v>
      </c>
      <c r="D23" s="7" t="s">
        <v>34</v>
      </c>
      <c r="E23" s="7" t="s">
        <v>188</v>
      </c>
      <c r="F23" s="7" t="s">
        <v>195</v>
      </c>
      <c r="G23" s="5" t="s">
        <v>207</v>
      </c>
      <c r="H23" s="5" t="s">
        <v>202</v>
      </c>
      <c r="I23" s="8">
        <f t="shared" si="0"/>
        <v>5000</v>
      </c>
      <c r="J23" s="9">
        <v>5000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20200612</v>
      </c>
      <c r="Y23" s="12">
        <v>5</v>
      </c>
      <c r="Z23" s="6" t="s">
        <v>177</v>
      </c>
      <c r="AA23" s="12" t="str">
        <f t="shared" si="5"/>
        <v>하선동</v>
      </c>
      <c r="AB23" s="5" t="s">
        <v>81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12</v>
      </c>
      <c r="D24" s="7" t="s">
        <v>34</v>
      </c>
      <c r="E24" s="7" t="s">
        <v>181</v>
      </c>
      <c r="F24" s="7" t="s">
        <v>196</v>
      </c>
      <c r="G24" s="5" t="s">
        <v>207</v>
      </c>
      <c r="H24" s="5" t="s">
        <v>202</v>
      </c>
      <c r="I24" s="8">
        <f t="shared" si="0"/>
        <v>4061</v>
      </c>
      <c r="J24" s="9">
        <v>3500</v>
      </c>
      <c r="K24" s="8">
        <f t="shared" si="1"/>
        <v>561</v>
      </c>
      <c r="L24" s="10">
        <f t="shared" si="2"/>
        <v>0.13814331445456784</v>
      </c>
      <c r="M24" s="11">
        <v>92</v>
      </c>
      <c r="N24" s="11"/>
      <c r="O24" s="11"/>
      <c r="P24" s="11">
        <v>2</v>
      </c>
      <c r="Q24" s="11"/>
      <c r="R24" s="11"/>
      <c r="S24" s="11"/>
      <c r="T24" s="11">
        <v>137</v>
      </c>
      <c r="U24" s="11">
        <v>330</v>
      </c>
      <c r="V24" s="11"/>
      <c r="W24" s="11"/>
      <c r="X24" s="12">
        <v>20200612</v>
      </c>
      <c r="Y24" s="12">
        <v>8</v>
      </c>
      <c r="Z24" s="6" t="s">
        <v>177</v>
      </c>
      <c r="AA24" s="12" t="str">
        <f t="shared" si="5"/>
        <v>하선동</v>
      </c>
      <c r="AB24" s="5" t="s">
        <v>81</v>
      </c>
      <c r="AC24" s="13" t="s">
        <v>197</v>
      </c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12</v>
      </c>
      <c r="D25" s="7" t="s">
        <v>107</v>
      </c>
      <c r="E25" s="7" t="s">
        <v>186</v>
      </c>
      <c r="F25" s="7" t="s">
        <v>192</v>
      </c>
      <c r="G25" s="5">
        <v>8301</v>
      </c>
      <c r="H25" s="5">
        <v>8301</v>
      </c>
      <c r="I25" s="8">
        <f t="shared" si="0"/>
        <v>1594</v>
      </c>
      <c r="J25" s="11">
        <v>1590</v>
      </c>
      <c r="K25" s="8">
        <f t="shared" si="1"/>
        <v>4</v>
      </c>
      <c r="L25" s="10">
        <f t="shared" si="2"/>
        <v>2.509410288582183E-3</v>
      </c>
      <c r="M25" s="11">
        <v>3</v>
      </c>
      <c r="N25" s="11"/>
      <c r="O25" s="11"/>
      <c r="P25" s="11"/>
      <c r="Q25" s="11">
        <v>1</v>
      </c>
      <c r="R25" s="11"/>
      <c r="S25" s="11"/>
      <c r="T25" s="11"/>
      <c r="U25" s="11"/>
      <c r="V25" s="11"/>
      <c r="W25" s="11"/>
      <c r="X25" s="12">
        <v>20200612</v>
      </c>
      <c r="Y25" s="12">
        <v>10</v>
      </c>
      <c r="Z25" s="6" t="s">
        <v>177</v>
      </c>
      <c r="AA25" s="12" t="str">
        <f t="shared" si="5"/>
        <v>하선동</v>
      </c>
      <c r="AB25" s="5" t="s">
        <v>91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12</v>
      </c>
      <c r="D26" s="7" t="s">
        <v>107</v>
      </c>
      <c r="E26" s="7" t="s">
        <v>186</v>
      </c>
      <c r="F26" s="7" t="s">
        <v>192</v>
      </c>
      <c r="G26" s="5">
        <v>8301</v>
      </c>
      <c r="H26" s="5">
        <v>8301</v>
      </c>
      <c r="I26" s="8">
        <f t="shared" si="0"/>
        <v>5548</v>
      </c>
      <c r="J26" s="11">
        <v>5520</v>
      </c>
      <c r="K26" s="8">
        <f t="shared" si="1"/>
        <v>28</v>
      </c>
      <c r="L26" s="10">
        <f t="shared" si="2"/>
        <v>5.0468637346791634E-3</v>
      </c>
      <c r="M26" s="11">
        <v>20</v>
      </c>
      <c r="N26" s="11"/>
      <c r="O26" s="11"/>
      <c r="P26" s="11">
        <v>3</v>
      </c>
      <c r="Q26" s="11">
        <v>5</v>
      </c>
      <c r="R26" s="11"/>
      <c r="S26" s="11"/>
      <c r="T26" s="11"/>
      <c r="U26" s="11"/>
      <c r="V26" s="11"/>
      <c r="W26" s="11"/>
      <c r="X26" s="12">
        <v>20200612</v>
      </c>
      <c r="Y26" s="12">
        <v>10</v>
      </c>
      <c r="Z26" s="6" t="s">
        <v>178</v>
      </c>
      <c r="AA26" s="12" t="str">
        <f t="shared" si="5"/>
        <v>이형준</v>
      </c>
      <c r="AB26" s="5" t="s">
        <v>91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12</v>
      </c>
      <c r="D27" s="7" t="s">
        <v>32</v>
      </c>
      <c r="E27" s="7" t="s">
        <v>188</v>
      </c>
      <c r="F27" s="7" t="s">
        <v>191</v>
      </c>
      <c r="G27" s="5">
        <v>7301</v>
      </c>
      <c r="H27" s="5" t="s">
        <v>202</v>
      </c>
      <c r="I27" s="8">
        <f t="shared" si="0"/>
        <v>553</v>
      </c>
      <c r="J27" s="11">
        <v>550</v>
      </c>
      <c r="K27" s="8">
        <f t="shared" si="1"/>
        <v>3</v>
      </c>
      <c r="L27" s="10">
        <f t="shared" si="2"/>
        <v>5.4249547920433997E-3</v>
      </c>
      <c r="M27" s="11">
        <v>1</v>
      </c>
      <c r="N27" s="11"/>
      <c r="O27" s="11"/>
      <c r="P27" s="11"/>
      <c r="Q27" s="11"/>
      <c r="R27" s="11"/>
      <c r="S27" s="11"/>
      <c r="T27" s="11">
        <v>2</v>
      </c>
      <c r="U27" s="11"/>
      <c r="V27" s="11"/>
      <c r="W27" s="11"/>
      <c r="X27" s="12">
        <v>20200612</v>
      </c>
      <c r="Y27" s="12">
        <v>7</v>
      </c>
      <c r="Z27" s="6" t="s">
        <v>177</v>
      </c>
      <c r="AA27" s="12" t="str">
        <f t="shared" si="5"/>
        <v>하선동</v>
      </c>
      <c r="AB27" s="5" t="s">
        <v>91</v>
      </c>
      <c r="AC27" s="13" t="s">
        <v>197</v>
      </c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12</v>
      </c>
      <c r="D28" s="7" t="s">
        <v>32</v>
      </c>
      <c r="E28" s="7" t="s">
        <v>188</v>
      </c>
      <c r="F28" s="7" t="s">
        <v>191</v>
      </c>
      <c r="G28" s="5">
        <v>7301</v>
      </c>
      <c r="H28" s="5" t="s">
        <v>202</v>
      </c>
      <c r="I28" s="8">
        <f t="shared" si="0"/>
        <v>1961</v>
      </c>
      <c r="J28" s="17">
        <v>1960</v>
      </c>
      <c r="K28" s="8">
        <f t="shared" si="1"/>
        <v>1</v>
      </c>
      <c r="L28" s="10">
        <f t="shared" si="2"/>
        <v>5.099439061703213E-4</v>
      </c>
      <c r="M28" s="11"/>
      <c r="N28" s="11"/>
      <c r="O28" s="11"/>
      <c r="P28" s="11"/>
      <c r="Q28" s="11"/>
      <c r="R28" s="11"/>
      <c r="S28" s="11"/>
      <c r="T28" s="11">
        <v>1</v>
      </c>
      <c r="U28" s="11"/>
      <c r="V28" s="11"/>
      <c r="W28" s="11"/>
      <c r="X28" s="12">
        <v>20200612</v>
      </c>
      <c r="Y28" s="12">
        <v>7</v>
      </c>
      <c r="Z28" s="6" t="s">
        <v>178</v>
      </c>
      <c r="AA28" s="12" t="str">
        <f t="shared" si="5"/>
        <v>이형준</v>
      </c>
      <c r="AB28" s="5" t="s">
        <v>91</v>
      </c>
      <c r="AC28" s="13" t="s">
        <v>197</v>
      </c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12</v>
      </c>
      <c r="D29" s="7" t="s">
        <v>34</v>
      </c>
      <c r="E29" s="7" t="s">
        <v>180</v>
      </c>
      <c r="F29" s="7" t="s">
        <v>189</v>
      </c>
      <c r="G29" s="5" t="s">
        <v>207</v>
      </c>
      <c r="H29" s="5" t="s">
        <v>202</v>
      </c>
      <c r="I29" s="8">
        <f t="shared" si="0"/>
        <v>2900</v>
      </c>
      <c r="J29" s="11">
        <v>2900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20200612</v>
      </c>
      <c r="Y29" s="12">
        <v>3</v>
      </c>
      <c r="Z29" s="6" t="s">
        <v>177</v>
      </c>
      <c r="AA29" s="12" t="str">
        <f t="shared" si="5"/>
        <v>하선동</v>
      </c>
      <c r="AB29" s="5" t="s">
        <v>91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12</v>
      </c>
      <c r="D30" s="7" t="s">
        <v>32</v>
      </c>
      <c r="E30" s="7" t="s">
        <v>198</v>
      </c>
      <c r="F30" s="7" t="s">
        <v>203</v>
      </c>
      <c r="G30" s="5" t="s">
        <v>204</v>
      </c>
      <c r="H30" s="5" t="s">
        <v>205</v>
      </c>
      <c r="I30" s="8">
        <f t="shared" si="0"/>
        <v>387</v>
      </c>
      <c r="J30" s="11">
        <v>380</v>
      </c>
      <c r="K30" s="8">
        <f t="shared" ref="K30:K54" si="6">SUM(M30:W30)</f>
        <v>7</v>
      </c>
      <c r="L30" s="10">
        <f t="shared" si="2"/>
        <v>1.8087855297157621E-2</v>
      </c>
      <c r="M30" s="11"/>
      <c r="N30" s="11"/>
      <c r="O30" s="11"/>
      <c r="P30" s="11"/>
      <c r="Q30" s="11"/>
      <c r="R30" s="11"/>
      <c r="S30" s="11">
        <v>7</v>
      </c>
      <c r="T30" s="11"/>
      <c r="U30" s="11"/>
      <c r="V30" s="11"/>
      <c r="W30" s="11"/>
      <c r="X30" s="12">
        <v>20200612</v>
      </c>
      <c r="Y30" s="12">
        <v>2</v>
      </c>
      <c r="Z30" s="6" t="s">
        <v>177</v>
      </c>
      <c r="AA30" s="12" t="str">
        <f t="shared" si="5"/>
        <v>하선동</v>
      </c>
      <c r="AB30" s="5" t="s">
        <v>91</v>
      </c>
      <c r="AC30" s="13" t="s">
        <v>199</v>
      </c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12</v>
      </c>
      <c r="D31" s="7" t="s">
        <v>34</v>
      </c>
      <c r="E31" s="7" t="s">
        <v>180</v>
      </c>
      <c r="F31" s="7" t="s">
        <v>189</v>
      </c>
      <c r="G31" s="5" t="s">
        <v>207</v>
      </c>
      <c r="H31" s="5" t="s">
        <v>202</v>
      </c>
      <c r="I31" s="8">
        <f t="shared" si="0"/>
        <v>5101</v>
      </c>
      <c r="J31" s="9">
        <v>5100</v>
      </c>
      <c r="K31" s="8">
        <f t="shared" si="6"/>
        <v>1</v>
      </c>
      <c r="L31" s="10">
        <f t="shared" si="2"/>
        <v>1.9603999215840032E-4</v>
      </c>
      <c r="M31" s="11"/>
      <c r="N31" s="11"/>
      <c r="O31" s="11"/>
      <c r="P31" s="11"/>
      <c r="Q31" s="11"/>
      <c r="R31" s="11"/>
      <c r="S31" s="11"/>
      <c r="T31" s="11">
        <v>1</v>
      </c>
      <c r="U31" s="11"/>
      <c r="V31" s="11"/>
      <c r="W31" s="11"/>
      <c r="X31" s="12">
        <v>20200612</v>
      </c>
      <c r="Y31" s="12">
        <v>3</v>
      </c>
      <c r="Z31" s="6" t="s">
        <v>178</v>
      </c>
      <c r="AA31" s="12" t="str">
        <f t="shared" si="5"/>
        <v>이형준</v>
      </c>
      <c r="AB31" s="5" t="s">
        <v>91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12</v>
      </c>
      <c r="D32" s="7" t="s">
        <v>32</v>
      </c>
      <c r="E32" s="7" t="s">
        <v>180</v>
      </c>
      <c r="F32" s="7" t="s">
        <v>183</v>
      </c>
      <c r="G32" s="5">
        <v>7301</v>
      </c>
      <c r="H32" s="5" t="s">
        <v>202</v>
      </c>
      <c r="I32" s="8">
        <f t="shared" si="0"/>
        <v>810</v>
      </c>
      <c r="J32" s="9">
        <v>810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20200612</v>
      </c>
      <c r="Y32" s="12">
        <v>14</v>
      </c>
      <c r="Z32" s="6" t="s">
        <v>177</v>
      </c>
      <c r="AA32" s="12" t="str">
        <f t="shared" si="5"/>
        <v>하선동</v>
      </c>
      <c r="AB32" s="5" t="s">
        <v>92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12</v>
      </c>
      <c r="D33" s="7" t="s">
        <v>32</v>
      </c>
      <c r="E33" s="7" t="s">
        <v>180</v>
      </c>
      <c r="F33" s="7" t="s">
        <v>183</v>
      </c>
      <c r="G33" s="5">
        <v>7301</v>
      </c>
      <c r="H33" s="5" t="s">
        <v>202</v>
      </c>
      <c r="I33" s="8">
        <f t="shared" si="0"/>
        <v>3300</v>
      </c>
      <c r="J33" s="9">
        <v>3300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20200612</v>
      </c>
      <c r="Y33" s="12">
        <v>14</v>
      </c>
      <c r="Z33" s="6" t="s">
        <v>178</v>
      </c>
      <c r="AA33" s="12" t="str">
        <f t="shared" si="5"/>
        <v>이형준</v>
      </c>
      <c r="AB33" s="5" t="s">
        <v>92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12</v>
      </c>
      <c r="D34" s="7" t="s">
        <v>34</v>
      </c>
      <c r="E34" s="7" t="s">
        <v>181</v>
      </c>
      <c r="F34" s="7" t="s">
        <v>196</v>
      </c>
      <c r="G34" s="5" t="s">
        <v>207</v>
      </c>
      <c r="H34" s="5" t="s">
        <v>202</v>
      </c>
      <c r="I34" s="8">
        <f t="shared" si="0"/>
        <v>919</v>
      </c>
      <c r="J34" s="9">
        <v>910</v>
      </c>
      <c r="K34" s="8">
        <f t="shared" si="6"/>
        <v>9</v>
      </c>
      <c r="L34" s="10">
        <f t="shared" si="2"/>
        <v>9.7932535364526653E-3</v>
      </c>
      <c r="M34" s="11"/>
      <c r="N34" s="11"/>
      <c r="O34" s="11"/>
      <c r="P34" s="11"/>
      <c r="Q34" s="11"/>
      <c r="R34" s="11"/>
      <c r="S34" s="11"/>
      <c r="T34" s="11">
        <v>9</v>
      </c>
      <c r="U34" s="11"/>
      <c r="V34" s="11"/>
      <c r="W34" s="11"/>
      <c r="X34" s="12">
        <v>20200612</v>
      </c>
      <c r="Y34" s="12">
        <v>8</v>
      </c>
      <c r="Z34" s="6" t="s">
        <v>177</v>
      </c>
      <c r="AA34" s="12" t="str">
        <f t="shared" si="5"/>
        <v>하선동</v>
      </c>
      <c r="AB34" s="5" t="s">
        <v>92</v>
      </c>
      <c r="AC34" s="13" t="s">
        <v>200</v>
      </c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12</v>
      </c>
      <c r="D35" s="7" t="s">
        <v>34</v>
      </c>
      <c r="E35" s="7" t="s">
        <v>181</v>
      </c>
      <c r="F35" s="7" t="s">
        <v>196</v>
      </c>
      <c r="G35" s="5" t="s">
        <v>207</v>
      </c>
      <c r="H35" s="5" t="s">
        <v>202</v>
      </c>
      <c r="I35" s="8">
        <f t="shared" si="0"/>
        <v>7144</v>
      </c>
      <c r="J35" s="9">
        <v>7100</v>
      </c>
      <c r="K35" s="8">
        <f t="shared" si="6"/>
        <v>44</v>
      </c>
      <c r="L35" s="10">
        <f t="shared" si="2"/>
        <v>6.1590145576707724E-3</v>
      </c>
      <c r="M35" s="11">
        <v>44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20200612</v>
      </c>
      <c r="Y35" s="12">
        <v>8</v>
      </c>
      <c r="Z35" s="6" t="s">
        <v>178</v>
      </c>
      <c r="AA35" s="12" t="str">
        <f t="shared" si="5"/>
        <v>이형준</v>
      </c>
      <c r="AB35" s="5" t="s">
        <v>92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12</v>
      </c>
      <c r="D36" s="7" t="s">
        <v>107</v>
      </c>
      <c r="E36" s="7" t="s">
        <v>181</v>
      </c>
      <c r="F36" s="7" t="s">
        <v>184</v>
      </c>
      <c r="G36" s="5">
        <v>7301</v>
      </c>
      <c r="H36" s="5" t="s">
        <v>202</v>
      </c>
      <c r="I36" s="8">
        <f t="shared" si="0"/>
        <v>6307</v>
      </c>
      <c r="J36" s="9">
        <v>6300</v>
      </c>
      <c r="K36" s="8">
        <f t="shared" si="6"/>
        <v>7</v>
      </c>
      <c r="L36" s="10">
        <f t="shared" si="2"/>
        <v>1.1098779134295228E-3</v>
      </c>
      <c r="M36" s="11"/>
      <c r="N36" s="11"/>
      <c r="O36" s="11"/>
      <c r="P36" s="11">
        <v>7</v>
      </c>
      <c r="Q36" s="11"/>
      <c r="R36" s="11"/>
      <c r="S36" s="11"/>
      <c r="T36" s="11"/>
      <c r="U36" s="11"/>
      <c r="V36" s="11"/>
      <c r="W36" s="11"/>
      <c r="X36" s="12">
        <v>20200612</v>
      </c>
      <c r="Y36" s="12">
        <v>4</v>
      </c>
      <c r="Z36" s="6" t="s">
        <v>178</v>
      </c>
      <c r="AA36" s="12" t="str">
        <f t="shared" si="5"/>
        <v>이형준</v>
      </c>
      <c r="AB36" s="5" t="s">
        <v>92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12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12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12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12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12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12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12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12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12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12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12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12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12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12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12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82939</v>
      </c>
      <c r="J55" s="38">
        <f t="shared" ref="J55" si="7">SUM(J7:J54)</f>
        <v>81021</v>
      </c>
      <c r="K55" s="38">
        <f>SUM(K7:K54)</f>
        <v>1918</v>
      </c>
      <c r="L55" s="38" t="e">
        <f>SUM(L7:L54)</f>
        <v>#DIV/0!</v>
      </c>
      <c r="M55" s="38">
        <f t="shared" ref="M55:W55" si="8">SUM(M7:M54)</f>
        <v>340</v>
      </c>
      <c r="N55" s="38">
        <f t="shared" si="8"/>
        <v>27</v>
      </c>
      <c r="O55" s="38">
        <f t="shared" si="8"/>
        <v>1</v>
      </c>
      <c r="P55" s="38">
        <f t="shared" si="8"/>
        <v>104</v>
      </c>
      <c r="Q55" s="38">
        <f t="shared" si="8"/>
        <v>21</v>
      </c>
      <c r="R55" s="38">
        <f t="shared" si="8"/>
        <v>0</v>
      </c>
      <c r="S55" s="38">
        <f t="shared" si="8"/>
        <v>22</v>
      </c>
      <c r="T55" s="38">
        <f t="shared" si="8"/>
        <v>151</v>
      </c>
      <c r="U55" s="38">
        <f t="shared" si="8"/>
        <v>1075</v>
      </c>
      <c r="V55" s="38">
        <f t="shared" si="8"/>
        <v>0</v>
      </c>
      <c r="W55" s="38">
        <f t="shared" si="8"/>
        <v>177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F7DFB464-6E94-480A-823F-7CFC305144D0}"/>
    <dataValidation type="whole" allowBlank="1" showInputMessage="1" showErrorMessage="1" errorTitle="입력값이 올바르지 않습니다." error="숫자만 쓰세요!" sqref="J29:J30 J25:J27 M7:W54" xr:uid="{A203907A-D90C-4F6A-862D-676DD2C2FD06}">
      <formula1>0</formula1>
      <formula2>20000</formula2>
    </dataValidation>
    <dataValidation type="list" allowBlank="1" showInputMessage="1" showErrorMessage="1" sqref="Z7:Z54" xr:uid="{897CC8C3-CF16-4CA5-9F60-D23E89471C23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01E7C17-29DE-4E5F-818B-1A3065D55AB2}">
          <x14:formula1>
            <xm:f>데이터!$B$4:$B$15</xm:f>
          </x14:formula1>
          <xm:sqref>D7:D54</xm:sqref>
        </x14:dataValidation>
        <x14:dataValidation type="list" allowBlank="1" showInputMessage="1" showErrorMessage="1" xr:uid="{64568E2F-249F-4A3E-A9E8-148E96B34695}">
          <x14:formula1>
            <xm:f>데이터!$C$4:$C$11</xm:f>
          </x14:formula1>
          <xm:sqref>AB7:AB54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05A0-8818-4D87-B0CC-9EA323C29B72}">
  <dimension ref="A1:AC56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40" t="s">
        <v>54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</row>
    <row r="2" spans="1:29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</row>
    <row r="3" spans="1:29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1"/>
    </row>
    <row r="4" spans="1:29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</row>
    <row r="5" spans="1:29" s="2" customFormat="1" ht="17.25" thickTop="1" x14ac:dyDescent="0.3">
      <c r="A5" s="32" t="s">
        <v>1</v>
      </c>
      <c r="B5" s="55" t="str">
        <f>MID($A$1,2,1)</f>
        <v>월</v>
      </c>
      <c r="C5" s="55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8" t="s">
        <v>15</v>
      </c>
    </row>
    <row r="6" spans="1:29" s="2" customFormat="1" ht="17.25" thickBot="1" x14ac:dyDescent="0.35">
      <c r="A6" s="31"/>
      <c r="B6" s="56"/>
      <c r="C6" s="56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7"/>
      <c r="AB6" s="57"/>
      <c r="AC6" s="57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13</v>
      </c>
      <c r="D7" s="7" t="s">
        <v>107</v>
      </c>
      <c r="E7" s="7" t="s">
        <v>181</v>
      </c>
      <c r="F7" s="7" t="s">
        <v>184</v>
      </c>
      <c r="G7" s="5">
        <v>7301</v>
      </c>
      <c r="H7" s="5" t="s">
        <v>202</v>
      </c>
      <c r="I7" s="8">
        <f t="shared" ref="I7:I54" si="0">J7+K7</f>
        <v>1200</v>
      </c>
      <c r="J7" s="9">
        <v>1200</v>
      </c>
      <c r="K7" s="8">
        <f t="shared" ref="K7:K29" si="1">SUM(M7:W7)</f>
        <v>0</v>
      </c>
      <c r="L7" s="10">
        <f t="shared" ref="L7:L54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20200613</v>
      </c>
      <c r="Y7" s="12">
        <v>4</v>
      </c>
      <c r="Z7" s="6" t="s">
        <v>177</v>
      </c>
      <c r="AA7" s="12" t="str">
        <f>IF($Z7="A","하선동",IF($Z7="B","이형준",""))</f>
        <v>하선동</v>
      </c>
      <c r="AB7" s="5" t="s">
        <v>61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13</v>
      </c>
      <c r="D8" s="7" t="s">
        <v>32</v>
      </c>
      <c r="E8" s="7" t="s">
        <v>180</v>
      </c>
      <c r="F8" s="7" t="s">
        <v>183</v>
      </c>
      <c r="G8" s="5">
        <v>7301</v>
      </c>
      <c r="H8" s="5" t="s">
        <v>202</v>
      </c>
      <c r="I8" s="8">
        <f t="shared" si="0"/>
        <v>1410</v>
      </c>
      <c r="J8" s="9">
        <v>1410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20200613</v>
      </c>
      <c r="Y8" s="12">
        <v>14</v>
      </c>
      <c r="Z8" s="6" t="s">
        <v>177</v>
      </c>
      <c r="AA8" s="12" t="str">
        <f t="shared" ref="AA8:AA54" si="5">IF($Z8="A","하선동",IF($Z8="B","이형준",""))</f>
        <v>하선동</v>
      </c>
      <c r="AB8" s="5" t="s">
        <v>61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13</v>
      </c>
      <c r="D9" s="7" t="s">
        <v>34</v>
      </c>
      <c r="E9" s="7" t="s">
        <v>188</v>
      </c>
      <c r="F9" s="7" t="s">
        <v>195</v>
      </c>
      <c r="G9" s="5" t="s">
        <v>207</v>
      </c>
      <c r="H9" s="5" t="s">
        <v>202</v>
      </c>
      <c r="I9" s="8">
        <f t="shared" si="0"/>
        <v>6000</v>
      </c>
      <c r="J9" s="9">
        <v>6000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20200612</v>
      </c>
      <c r="Y9" s="6">
        <v>5</v>
      </c>
      <c r="Z9" s="6" t="s">
        <v>178</v>
      </c>
      <c r="AA9" s="12" t="str">
        <f t="shared" si="5"/>
        <v>이형준</v>
      </c>
      <c r="AB9" s="5" t="s">
        <v>64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13</v>
      </c>
      <c r="D10" s="7" t="s">
        <v>34</v>
      </c>
      <c r="E10" s="7" t="s">
        <v>188</v>
      </c>
      <c r="F10" s="7" t="s">
        <v>195</v>
      </c>
      <c r="G10" s="5" t="s">
        <v>207</v>
      </c>
      <c r="H10" s="5" t="s">
        <v>202</v>
      </c>
      <c r="I10" s="8">
        <f t="shared" si="0"/>
        <v>2000</v>
      </c>
      <c r="J10" s="9">
        <v>2000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20200612</v>
      </c>
      <c r="Y10" s="12">
        <v>5</v>
      </c>
      <c r="Z10" s="6" t="s">
        <v>177</v>
      </c>
      <c r="AA10" s="12" t="str">
        <f t="shared" si="5"/>
        <v>하선동</v>
      </c>
      <c r="AB10" s="5" t="s">
        <v>64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13</v>
      </c>
      <c r="D11" s="7" t="s">
        <v>34</v>
      </c>
      <c r="E11" s="7" t="s">
        <v>188</v>
      </c>
      <c r="F11" s="7" t="s">
        <v>195</v>
      </c>
      <c r="G11" s="5" t="s">
        <v>207</v>
      </c>
      <c r="H11" s="5" t="s">
        <v>202</v>
      </c>
      <c r="I11" s="8">
        <f t="shared" si="0"/>
        <v>1000</v>
      </c>
      <c r="J11" s="9">
        <v>1000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20200613</v>
      </c>
      <c r="Y11" s="12">
        <v>5</v>
      </c>
      <c r="Z11" s="6" t="s">
        <v>177</v>
      </c>
      <c r="AA11" s="12" t="str">
        <f t="shared" si="5"/>
        <v>하선동</v>
      </c>
      <c r="AB11" s="5" t="s">
        <v>64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13</v>
      </c>
      <c r="D12" s="7" t="s">
        <v>36</v>
      </c>
      <c r="E12" s="7" t="s">
        <v>186</v>
      </c>
      <c r="F12" s="7" t="s">
        <v>212</v>
      </c>
      <c r="G12" s="5" t="s">
        <v>206</v>
      </c>
      <c r="H12" s="5" t="s">
        <v>205</v>
      </c>
      <c r="I12" s="8">
        <f t="shared" si="0"/>
        <v>1379</v>
      </c>
      <c r="J12" s="9">
        <v>1353</v>
      </c>
      <c r="K12" s="8">
        <f t="shared" si="1"/>
        <v>26</v>
      </c>
      <c r="L12" s="10">
        <f t="shared" si="2"/>
        <v>1.8854242204496011E-2</v>
      </c>
      <c r="M12" s="11"/>
      <c r="N12" s="11"/>
      <c r="O12" s="11"/>
      <c r="P12" s="11">
        <v>6</v>
      </c>
      <c r="Q12" s="11"/>
      <c r="R12" s="11"/>
      <c r="S12" s="11">
        <v>20</v>
      </c>
      <c r="T12" s="11"/>
      <c r="U12" s="11"/>
      <c r="V12" s="11"/>
      <c r="W12" s="11"/>
      <c r="X12" s="12">
        <v>20190325</v>
      </c>
      <c r="Y12" s="12">
        <v>10</v>
      </c>
      <c r="Z12" s="6" t="s">
        <v>177</v>
      </c>
      <c r="AA12" s="12" t="str">
        <f t="shared" si="5"/>
        <v>하선동</v>
      </c>
      <c r="AB12" s="5" t="s">
        <v>64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13</v>
      </c>
      <c r="D13" s="7" t="s">
        <v>107</v>
      </c>
      <c r="E13" s="7" t="s">
        <v>186</v>
      </c>
      <c r="F13" s="7" t="s">
        <v>213</v>
      </c>
      <c r="G13" s="5" t="s">
        <v>208</v>
      </c>
      <c r="H13" s="5" t="s">
        <v>209</v>
      </c>
      <c r="I13" s="8">
        <f t="shared" si="0"/>
        <v>206</v>
      </c>
      <c r="J13" s="16">
        <v>200</v>
      </c>
      <c r="K13" s="8">
        <f t="shared" si="1"/>
        <v>6</v>
      </c>
      <c r="L13" s="10">
        <f t="shared" si="2"/>
        <v>2.9126213592233011E-2</v>
      </c>
      <c r="M13" s="11"/>
      <c r="N13" s="11"/>
      <c r="O13" s="11"/>
      <c r="P13" s="11">
        <v>6</v>
      </c>
      <c r="Q13" s="11"/>
      <c r="R13" s="11"/>
      <c r="S13" s="11"/>
      <c r="T13" s="11"/>
      <c r="U13" s="11"/>
      <c r="V13" s="11"/>
      <c r="W13" s="11"/>
      <c r="X13" s="12">
        <v>20200613</v>
      </c>
      <c r="Y13" s="12">
        <v>1</v>
      </c>
      <c r="Z13" s="6" t="s">
        <v>177</v>
      </c>
      <c r="AA13" s="12" t="str">
        <f t="shared" si="5"/>
        <v>하선동</v>
      </c>
      <c r="AB13" s="5" t="s">
        <v>64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13</v>
      </c>
      <c r="D14" s="7" t="s">
        <v>107</v>
      </c>
      <c r="E14" s="7" t="s">
        <v>211</v>
      </c>
      <c r="F14" s="7" t="s">
        <v>214</v>
      </c>
      <c r="G14" s="5" t="s">
        <v>219</v>
      </c>
      <c r="H14" s="5" t="s">
        <v>202</v>
      </c>
      <c r="I14" s="8">
        <f t="shared" si="0"/>
        <v>1630</v>
      </c>
      <c r="J14" s="9">
        <v>1630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20200613</v>
      </c>
      <c r="Y14" s="12">
        <v>13</v>
      </c>
      <c r="Z14" s="6" t="s">
        <v>177</v>
      </c>
      <c r="AA14" s="12" t="str">
        <f t="shared" si="5"/>
        <v>하선동</v>
      </c>
      <c r="AB14" s="5" t="s">
        <v>64</v>
      </c>
      <c r="AC14" s="13" t="s">
        <v>215</v>
      </c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13</v>
      </c>
      <c r="D15" s="7" t="s">
        <v>107</v>
      </c>
      <c r="E15" s="7" t="s">
        <v>181</v>
      </c>
      <c r="F15" s="7" t="s">
        <v>184</v>
      </c>
      <c r="G15" s="5">
        <v>7301</v>
      </c>
      <c r="H15" s="5" t="s">
        <v>202</v>
      </c>
      <c r="I15" s="8">
        <f t="shared" si="0"/>
        <v>2204</v>
      </c>
      <c r="J15" s="9">
        <v>2204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20200613</v>
      </c>
      <c r="Y15" s="12">
        <v>4</v>
      </c>
      <c r="Z15" s="6" t="s">
        <v>177</v>
      </c>
      <c r="AA15" s="12" t="str">
        <f t="shared" si="5"/>
        <v>하선동</v>
      </c>
      <c r="AB15" s="5" t="s">
        <v>64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13</v>
      </c>
      <c r="D16" s="7" t="s">
        <v>107</v>
      </c>
      <c r="E16" s="7" t="s">
        <v>186</v>
      </c>
      <c r="F16" s="7" t="s">
        <v>192</v>
      </c>
      <c r="G16" s="5">
        <v>8301</v>
      </c>
      <c r="H16" s="5">
        <v>8301</v>
      </c>
      <c r="I16" s="8">
        <f t="shared" si="0"/>
        <v>1614</v>
      </c>
      <c r="J16" s="9">
        <v>1560</v>
      </c>
      <c r="K16" s="8">
        <f t="shared" si="1"/>
        <v>54</v>
      </c>
      <c r="L16" s="10">
        <f t="shared" si="2"/>
        <v>3.3457249070631967E-2</v>
      </c>
      <c r="M16" s="11">
        <v>47</v>
      </c>
      <c r="N16" s="11"/>
      <c r="O16" s="11"/>
      <c r="P16" s="11"/>
      <c r="Q16" s="11"/>
      <c r="R16" s="11"/>
      <c r="S16" s="11">
        <v>7</v>
      </c>
      <c r="T16" s="11"/>
      <c r="U16" s="11"/>
      <c r="V16" s="11"/>
      <c r="W16" s="11"/>
      <c r="X16" s="12">
        <v>20200613</v>
      </c>
      <c r="Y16" s="12">
        <v>10</v>
      </c>
      <c r="Z16" s="6" t="s">
        <v>177</v>
      </c>
      <c r="AA16" s="12" t="str">
        <f t="shared" si="5"/>
        <v>하선동</v>
      </c>
      <c r="AB16" s="5" t="s">
        <v>64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13</v>
      </c>
      <c r="D17" s="7" t="s">
        <v>107</v>
      </c>
      <c r="E17" s="7" t="s">
        <v>186</v>
      </c>
      <c r="F17" s="7" t="s">
        <v>192</v>
      </c>
      <c r="G17" s="5">
        <v>8301</v>
      </c>
      <c r="H17" s="5">
        <v>8301</v>
      </c>
      <c r="I17" s="8">
        <f t="shared" si="0"/>
        <v>800</v>
      </c>
      <c r="J17" s="9">
        <v>778</v>
      </c>
      <c r="K17" s="8">
        <f t="shared" si="1"/>
        <v>22</v>
      </c>
      <c r="L17" s="10">
        <f t="shared" si="2"/>
        <v>2.75E-2</v>
      </c>
      <c r="M17" s="11">
        <v>22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20200613</v>
      </c>
      <c r="Y17" s="12">
        <v>10</v>
      </c>
      <c r="Z17" s="6" t="s">
        <v>177</v>
      </c>
      <c r="AA17" s="12" t="str">
        <f t="shared" si="5"/>
        <v>하선동</v>
      </c>
      <c r="AB17" s="5" t="s">
        <v>69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13</v>
      </c>
      <c r="D18" s="7" t="s">
        <v>107</v>
      </c>
      <c r="E18" s="7" t="s">
        <v>211</v>
      </c>
      <c r="F18" s="7" t="s">
        <v>216</v>
      </c>
      <c r="G18" s="5" t="s">
        <v>219</v>
      </c>
      <c r="H18" s="5" t="s">
        <v>202</v>
      </c>
      <c r="I18" s="8">
        <f t="shared" si="0"/>
        <v>756</v>
      </c>
      <c r="J18" s="9">
        <v>756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20190409</v>
      </c>
      <c r="Y18" s="12">
        <v>8</v>
      </c>
      <c r="Z18" s="6" t="s">
        <v>177</v>
      </c>
      <c r="AA18" s="12" t="str">
        <f t="shared" si="5"/>
        <v>하선동</v>
      </c>
      <c r="AB18" s="5" t="s">
        <v>69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13</v>
      </c>
      <c r="D19" s="7" t="s">
        <v>107</v>
      </c>
      <c r="E19" s="7" t="s">
        <v>211</v>
      </c>
      <c r="F19" s="7" t="s">
        <v>216</v>
      </c>
      <c r="G19" s="5" t="s">
        <v>218</v>
      </c>
      <c r="H19" s="5" t="s">
        <v>202</v>
      </c>
      <c r="I19" s="8">
        <f t="shared" si="0"/>
        <v>226</v>
      </c>
      <c r="J19" s="9">
        <v>210</v>
      </c>
      <c r="K19" s="8">
        <f t="shared" si="1"/>
        <v>16</v>
      </c>
      <c r="L19" s="10">
        <f t="shared" si="2"/>
        <v>7.0796460176991149E-2</v>
      </c>
      <c r="M19" s="11"/>
      <c r="N19" s="11"/>
      <c r="O19" s="11"/>
      <c r="P19" s="11">
        <v>16</v>
      </c>
      <c r="Q19" s="11"/>
      <c r="R19" s="11"/>
      <c r="S19" s="11"/>
      <c r="T19" s="11"/>
      <c r="U19" s="11"/>
      <c r="V19" s="11"/>
      <c r="W19" s="11"/>
      <c r="X19" s="12">
        <v>20190410</v>
      </c>
      <c r="Y19" s="12">
        <v>8</v>
      </c>
      <c r="Z19" s="6" t="s">
        <v>177</v>
      </c>
      <c r="AA19" s="12" t="str">
        <f t="shared" si="5"/>
        <v>하선동</v>
      </c>
      <c r="AB19" s="5" t="s">
        <v>69</v>
      </c>
      <c r="AC19" s="13" t="s">
        <v>220</v>
      </c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13</v>
      </c>
      <c r="D20" s="7" t="s">
        <v>34</v>
      </c>
      <c r="E20" s="7" t="s">
        <v>181</v>
      </c>
      <c r="F20" s="7" t="s">
        <v>193</v>
      </c>
      <c r="G20" s="5" t="s">
        <v>207</v>
      </c>
      <c r="H20" s="5" t="s">
        <v>202</v>
      </c>
      <c r="I20" s="8">
        <f t="shared" si="0"/>
        <v>672</v>
      </c>
      <c r="J20" s="9">
        <v>666</v>
      </c>
      <c r="K20" s="8">
        <f t="shared" si="1"/>
        <v>6</v>
      </c>
      <c r="L20" s="10">
        <f t="shared" si="2"/>
        <v>8.9285714285714281E-3</v>
      </c>
      <c r="M20" s="11"/>
      <c r="N20" s="11"/>
      <c r="O20" s="11"/>
      <c r="P20" s="11"/>
      <c r="Q20" s="11"/>
      <c r="R20" s="11"/>
      <c r="S20" s="11"/>
      <c r="T20" s="11"/>
      <c r="U20" s="11">
        <v>6</v>
      </c>
      <c r="V20" s="11"/>
      <c r="W20" s="11"/>
      <c r="X20" s="12">
        <v>20200613</v>
      </c>
      <c r="Y20" s="12">
        <v>15</v>
      </c>
      <c r="Z20" s="6" t="s">
        <v>177</v>
      </c>
      <c r="AA20" s="12" t="str">
        <f t="shared" si="5"/>
        <v>하선동</v>
      </c>
      <c r="AB20" s="5" t="s">
        <v>80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13</v>
      </c>
      <c r="D21" s="7" t="s">
        <v>34</v>
      </c>
      <c r="E21" s="7" t="s">
        <v>181</v>
      </c>
      <c r="F21" s="7" t="s">
        <v>193</v>
      </c>
      <c r="G21" s="5" t="s">
        <v>207</v>
      </c>
      <c r="H21" s="5" t="s">
        <v>202</v>
      </c>
      <c r="I21" s="8">
        <f t="shared" si="0"/>
        <v>1562</v>
      </c>
      <c r="J21" s="9">
        <v>1551</v>
      </c>
      <c r="K21" s="8">
        <f t="shared" si="1"/>
        <v>11</v>
      </c>
      <c r="L21" s="10">
        <f t="shared" si="2"/>
        <v>7.0422535211267607E-3</v>
      </c>
      <c r="M21" s="11"/>
      <c r="N21" s="11"/>
      <c r="O21" s="11"/>
      <c r="P21" s="11">
        <v>1</v>
      </c>
      <c r="Q21" s="11"/>
      <c r="R21" s="11"/>
      <c r="S21" s="11"/>
      <c r="T21" s="11"/>
      <c r="U21" s="11">
        <v>10</v>
      </c>
      <c r="V21" s="11"/>
      <c r="W21" s="11"/>
      <c r="X21" s="12">
        <v>20200613</v>
      </c>
      <c r="Y21" s="12">
        <v>15</v>
      </c>
      <c r="Z21" s="6" t="s">
        <v>178</v>
      </c>
      <c r="AA21" s="12" t="str">
        <f t="shared" si="5"/>
        <v>이형준</v>
      </c>
      <c r="AB21" s="5" t="s">
        <v>80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13</v>
      </c>
      <c r="D22" s="7" t="s">
        <v>107</v>
      </c>
      <c r="E22" s="7" t="s">
        <v>186</v>
      </c>
      <c r="F22" s="7" t="s">
        <v>192</v>
      </c>
      <c r="G22" s="5">
        <v>8301</v>
      </c>
      <c r="H22" s="5">
        <v>8301</v>
      </c>
      <c r="I22" s="8">
        <f t="shared" si="0"/>
        <v>1100</v>
      </c>
      <c r="J22" s="9">
        <v>1087</v>
      </c>
      <c r="K22" s="8">
        <f t="shared" si="1"/>
        <v>13</v>
      </c>
      <c r="L22" s="10">
        <f t="shared" si="2"/>
        <v>1.1818181818181818E-2</v>
      </c>
      <c r="M22" s="11">
        <v>13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20200613</v>
      </c>
      <c r="Y22" s="12">
        <v>10</v>
      </c>
      <c r="Z22" s="6" t="s">
        <v>177</v>
      </c>
      <c r="AA22" s="12" t="str">
        <f t="shared" si="5"/>
        <v>하선동</v>
      </c>
      <c r="AB22" s="5" t="s">
        <v>80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13</v>
      </c>
      <c r="D23" s="7" t="s">
        <v>32</v>
      </c>
      <c r="E23" s="7" t="s">
        <v>180</v>
      </c>
      <c r="F23" s="7" t="s">
        <v>183</v>
      </c>
      <c r="G23" s="5">
        <v>7301</v>
      </c>
      <c r="H23" s="5" t="s">
        <v>202</v>
      </c>
      <c r="I23" s="8">
        <f t="shared" si="0"/>
        <v>3341</v>
      </c>
      <c r="J23" s="9">
        <v>3341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20200613</v>
      </c>
      <c r="Y23" s="12">
        <v>14</v>
      </c>
      <c r="Z23" s="6" t="s">
        <v>178</v>
      </c>
      <c r="AA23" s="12" t="str">
        <f t="shared" si="5"/>
        <v>이형준</v>
      </c>
      <c r="AB23" s="5" t="s">
        <v>80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13</v>
      </c>
      <c r="D24" s="7" t="s">
        <v>34</v>
      </c>
      <c r="E24" s="7" t="s">
        <v>188</v>
      </c>
      <c r="F24" s="7" t="s">
        <v>195</v>
      </c>
      <c r="G24" s="5" t="s">
        <v>207</v>
      </c>
      <c r="H24" s="5" t="s">
        <v>202</v>
      </c>
      <c r="I24" s="8">
        <f t="shared" si="0"/>
        <v>5151</v>
      </c>
      <c r="J24" s="9">
        <v>5150</v>
      </c>
      <c r="K24" s="8">
        <f t="shared" si="1"/>
        <v>1</v>
      </c>
      <c r="L24" s="10">
        <f t="shared" si="2"/>
        <v>1.9413706076490002E-4</v>
      </c>
      <c r="M24" s="11"/>
      <c r="N24" s="11"/>
      <c r="O24" s="11"/>
      <c r="P24" s="11"/>
      <c r="Q24" s="11"/>
      <c r="R24" s="11"/>
      <c r="S24" s="11"/>
      <c r="T24" s="11">
        <v>1</v>
      </c>
      <c r="U24" s="11"/>
      <c r="V24" s="11"/>
      <c r="W24" s="11"/>
      <c r="X24" s="12">
        <v>20200613</v>
      </c>
      <c r="Y24" s="12">
        <v>5</v>
      </c>
      <c r="Z24" s="6" t="s">
        <v>178</v>
      </c>
      <c r="AA24" s="12" t="str">
        <f t="shared" si="5"/>
        <v>이형준</v>
      </c>
      <c r="AB24" s="5" t="s">
        <v>80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13</v>
      </c>
      <c r="D25" s="7" t="s">
        <v>34</v>
      </c>
      <c r="E25" s="7" t="s">
        <v>188</v>
      </c>
      <c r="F25" s="7" t="s">
        <v>195</v>
      </c>
      <c r="G25" s="5" t="s">
        <v>207</v>
      </c>
      <c r="H25" s="5" t="s">
        <v>202</v>
      </c>
      <c r="I25" s="8">
        <f t="shared" si="0"/>
        <v>2034</v>
      </c>
      <c r="J25" s="11">
        <v>2034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20200613</v>
      </c>
      <c r="Y25" s="12">
        <v>5</v>
      </c>
      <c r="Z25" s="6" t="s">
        <v>177</v>
      </c>
      <c r="AA25" s="12" t="str">
        <f t="shared" si="5"/>
        <v>하선동</v>
      </c>
      <c r="AB25" s="5" t="s">
        <v>80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13</v>
      </c>
      <c r="D26" s="7" t="s">
        <v>34</v>
      </c>
      <c r="E26" s="7" t="s">
        <v>181</v>
      </c>
      <c r="F26" s="7" t="s">
        <v>193</v>
      </c>
      <c r="G26" s="5" t="s">
        <v>207</v>
      </c>
      <c r="H26" s="5" t="s">
        <v>202</v>
      </c>
      <c r="I26" s="8">
        <f t="shared" si="0"/>
        <v>4834</v>
      </c>
      <c r="J26" s="11">
        <v>4800</v>
      </c>
      <c r="K26" s="8">
        <f t="shared" si="1"/>
        <v>34</v>
      </c>
      <c r="L26" s="10">
        <f t="shared" si="2"/>
        <v>7.0335126189491103E-3</v>
      </c>
      <c r="M26" s="11"/>
      <c r="N26" s="11"/>
      <c r="O26" s="11"/>
      <c r="P26" s="11"/>
      <c r="Q26" s="11"/>
      <c r="R26" s="11"/>
      <c r="S26" s="11"/>
      <c r="T26" s="11"/>
      <c r="U26" s="11">
        <v>34</v>
      </c>
      <c r="V26" s="11"/>
      <c r="W26" s="11"/>
      <c r="X26" s="12">
        <v>20200613</v>
      </c>
      <c r="Y26" s="12">
        <v>15</v>
      </c>
      <c r="Z26" s="6" t="s">
        <v>177</v>
      </c>
      <c r="AA26" s="12" t="str">
        <f t="shared" si="5"/>
        <v>하선동</v>
      </c>
      <c r="AB26" s="5" t="s">
        <v>81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13</v>
      </c>
      <c r="D27" s="7" t="s">
        <v>34</v>
      </c>
      <c r="E27" s="7" t="s">
        <v>181</v>
      </c>
      <c r="F27" s="7" t="s">
        <v>196</v>
      </c>
      <c r="G27" s="5" t="s">
        <v>207</v>
      </c>
      <c r="H27" s="5" t="s">
        <v>202</v>
      </c>
      <c r="I27" s="8">
        <f t="shared" si="0"/>
        <v>3418</v>
      </c>
      <c r="J27" s="11">
        <v>3415</v>
      </c>
      <c r="K27" s="8">
        <f t="shared" si="1"/>
        <v>3</v>
      </c>
      <c r="L27" s="10">
        <f t="shared" si="2"/>
        <v>8.7770626097132822E-4</v>
      </c>
      <c r="M27" s="11"/>
      <c r="N27" s="11"/>
      <c r="O27" s="11"/>
      <c r="P27" s="11">
        <v>3</v>
      </c>
      <c r="Q27" s="11"/>
      <c r="R27" s="11"/>
      <c r="S27" s="11"/>
      <c r="T27" s="11"/>
      <c r="U27" s="11"/>
      <c r="V27" s="11"/>
      <c r="W27" s="11"/>
      <c r="X27" s="12">
        <v>20200613</v>
      </c>
      <c r="Y27" s="12">
        <v>8</v>
      </c>
      <c r="Z27" s="6" t="s">
        <v>177</v>
      </c>
      <c r="AA27" s="12" t="str">
        <f t="shared" si="5"/>
        <v>하선동</v>
      </c>
      <c r="AB27" s="5" t="s">
        <v>81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13</v>
      </c>
      <c r="D28" s="7" t="s">
        <v>107</v>
      </c>
      <c r="E28" s="7" t="s">
        <v>181</v>
      </c>
      <c r="F28" s="7" t="s">
        <v>184</v>
      </c>
      <c r="G28" s="5">
        <v>7301</v>
      </c>
      <c r="H28" s="5" t="s">
        <v>202</v>
      </c>
      <c r="I28" s="8">
        <f t="shared" si="0"/>
        <v>398</v>
      </c>
      <c r="J28" s="17">
        <v>398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20200613</v>
      </c>
      <c r="Y28" s="12">
        <v>4</v>
      </c>
      <c r="Z28" s="6" t="s">
        <v>177</v>
      </c>
      <c r="AA28" s="12" t="str">
        <f t="shared" si="5"/>
        <v>하선동</v>
      </c>
      <c r="AB28" s="5" t="s">
        <v>81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13</v>
      </c>
      <c r="D29" s="7" t="s">
        <v>107</v>
      </c>
      <c r="E29" s="7" t="s">
        <v>181</v>
      </c>
      <c r="F29" s="7" t="s">
        <v>217</v>
      </c>
      <c r="G29" s="5" t="s">
        <v>208</v>
      </c>
      <c r="H29" s="5" t="s">
        <v>202</v>
      </c>
      <c r="I29" s="8">
        <f t="shared" si="0"/>
        <v>1608</v>
      </c>
      <c r="J29" s="11">
        <v>1608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20200613</v>
      </c>
      <c r="Y29" s="12">
        <v>7</v>
      </c>
      <c r="Z29" s="6" t="s">
        <v>177</v>
      </c>
      <c r="AA29" s="12" t="str">
        <f t="shared" si="5"/>
        <v>하선동</v>
      </c>
      <c r="AB29" s="5" t="s">
        <v>81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13</v>
      </c>
      <c r="D30" s="7" t="s">
        <v>34</v>
      </c>
      <c r="E30" s="7" t="s">
        <v>188</v>
      </c>
      <c r="F30" s="7" t="s">
        <v>195</v>
      </c>
      <c r="G30" s="5" t="s">
        <v>207</v>
      </c>
      <c r="H30" s="5" t="s">
        <v>202</v>
      </c>
      <c r="I30" s="8">
        <f t="shared" si="0"/>
        <v>4190</v>
      </c>
      <c r="J30" s="11">
        <v>4190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20200613</v>
      </c>
      <c r="Y30" s="12">
        <v>5</v>
      </c>
      <c r="Z30" s="6" t="s">
        <v>177</v>
      </c>
      <c r="AA30" s="12" t="str">
        <f t="shared" si="5"/>
        <v>하선동</v>
      </c>
      <c r="AB30" s="5" t="s">
        <v>81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13</v>
      </c>
      <c r="D31" s="7" t="s">
        <v>107</v>
      </c>
      <c r="E31" s="7" t="s">
        <v>186</v>
      </c>
      <c r="F31" s="7" t="s">
        <v>192</v>
      </c>
      <c r="G31" s="5">
        <v>8301</v>
      </c>
      <c r="H31" s="5">
        <v>8301</v>
      </c>
      <c r="I31" s="8">
        <f t="shared" si="0"/>
        <v>1797</v>
      </c>
      <c r="J31" s="9">
        <v>1770</v>
      </c>
      <c r="K31" s="8">
        <f t="shared" si="6"/>
        <v>27</v>
      </c>
      <c r="L31" s="10">
        <f t="shared" si="2"/>
        <v>1.5025041736227046E-2</v>
      </c>
      <c r="M31" s="11">
        <v>23</v>
      </c>
      <c r="N31" s="11"/>
      <c r="O31" s="11"/>
      <c r="P31" s="11"/>
      <c r="Q31" s="11">
        <v>4</v>
      </c>
      <c r="R31" s="11"/>
      <c r="S31" s="11"/>
      <c r="T31" s="11"/>
      <c r="U31" s="11"/>
      <c r="V31" s="11"/>
      <c r="W31" s="11"/>
      <c r="X31" s="12">
        <v>20200613</v>
      </c>
      <c r="Y31" s="12">
        <v>10</v>
      </c>
      <c r="Z31" s="6" t="s">
        <v>177</v>
      </c>
      <c r="AA31" s="12" t="str">
        <f t="shared" si="5"/>
        <v>하선동</v>
      </c>
      <c r="AB31" s="5" t="s">
        <v>91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13</v>
      </c>
      <c r="D32" s="7" t="s">
        <v>107</v>
      </c>
      <c r="E32" s="7" t="s">
        <v>186</v>
      </c>
      <c r="F32" s="7" t="s">
        <v>192</v>
      </c>
      <c r="G32" s="5">
        <v>8301</v>
      </c>
      <c r="H32" s="5">
        <v>8301</v>
      </c>
      <c r="I32" s="8">
        <f t="shared" si="0"/>
        <v>5288</v>
      </c>
      <c r="J32" s="9">
        <v>5165</v>
      </c>
      <c r="K32" s="8">
        <f t="shared" si="6"/>
        <v>123</v>
      </c>
      <c r="L32" s="10">
        <f t="shared" si="2"/>
        <v>2.326021180030257E-2</v>
      </c>
      <c r="M32" s="11">
        <v>103</v>
      </c>
      <c r="N32" s="11"/>
      <c r="O32" s="11"/>
      <c r="P32" s="11"/>
      <c r="Q32" s="11">
        <v>20</v>
      </c>
      <c r="R32" s="11"/>
      <c r="S32" s="11"/>
      <c r="T32" s="11"/>
      <c r="U32" s="11"/>
      <c r="V32" s="11"/>
      <c r="W32" s="11"/>
      <c r="X32" s="12">
        <v>20200613</v>
      </c>
      <c r="Y32" s="12">
        <v>10</v>
      </c>
      <c r="Z32" s="6" t="s">
        <v>178</v>
      </c>
      <c r="AA32" s="12" t="str">
        <f t="shared" si="5"/>
        <v>이형준</v>
      </c>
      <c r="AB32" s="5" t="s">
        <v>91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13</v>
      </c>
      <c r="D33" s="7" t="s">
        <v>34</v>
      </c>
      <c r="E33" s="7" t="s">
        <v>181</v>
      </c>
      <c r="F33" s="7" t="s">
        <v>196</v>
      </c>
      <c r="G33" s="5" t="s">
        <v>207</v>
      </c>
      <c r="H33" s="5" t="s">
        <v>202</v>
      </c>
      <c r="I33" s="8">
        <f t="shared" si="0"/>
        <v>5189</v>
      </c>
      <c r="J33" s="9">
        <v>5170</v>
      </c>
      <c r="K33" s="8">
        <f t="shared" si="6"/>
        <v>19</v>
      </c>
      <c r="L33" s="10">
        <f t="shared" si="2"/>
        <v>3.661591828868761E-3</v>
      </c>
      <c r="M33" s="11">
        <v>14</v>
      </c>
      <c r="N33" s="11"/>
      <c r="O33" s="11"/>
      <c r="P33" s="11">
        <v>5</v>
      </c>
      <c r="Q33" s="11"/>
      <c r="R33" s="11"/>
      <c r="S33" s="11"/>
      <c r="T33" s="11"/>
      <c r="U33" s="11"/>
      <c r="V33" s="11"/>
      <c r="W33" s="11"/>
      <c r="X33" s="12">
        <v>20200613</v>
      </c>
      <c r="Y33" s="12">
        <v>8</v>
      </c>
      <c r="Z33" s="6" t="s">
        <v>178</v>
      </c>
      <c r="AA33" s="12" t="str">
        <f t="shared" si="5"/>
        <v>이형준</v>
      </c>
      <c r="AB33" s="5" t="s">
        <v>92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13</v>
      </c>
      <c r="D34" s="7" t="s">
        <v>107</v>
      </c>
      <c r="E34" s="7" t="s">
        <v>181</v>
      </c>
      <c r="F34" s="7" t="s">
        <v>184</v>
      </c>
      <c r="G34" s="5">
        <v>7301</v>
      </c>
      <c r="H34" s="5" t="s">
        <v>202</v>
      </c>
      <c r="I34" s="8">
        <f t="shared" si="0"/>
        <v>4702</v>
      </c>
      <c r="J34" s="9">
        <v>4700</v>
      </c>
      <c r="K34" s="8">
        <f t="shared" si="6"/>
        <v>2</v>
      </c>
      <c r="L34" s="10">
        <f t="shared" si="2"/>
        <v>4.253509145044662E-4</v>
      </c>
      <c r="M34" s="11"/>
      <c r="N34" s="11"/>
      <c r="O34" s="11"/>
      <c r="P34" s="11">
        <v>2</v>
      </c>
      <c r="Q34" s="11"/>
      <c r="R34" s="11"/>
      <c r="S34" s="11"/>
      <c r="T34" s="11"/>
      <c r="U34" s="11"/>
      <c r="V34" s="11"/>
      <c r="W34" s="11"/>
      <c r="X34" s="12">
        <v>20200613</v>
      </c>
      <c r="Y34" s="12">
        <v>4</v>
      </c>
      <c r="Z34" s="6" t="s">
        <v>178</v>
      </c>
      <c r="AA34" s="12" t="str">
        <f t="shared" si="5"/>
        <v>이형준</v>
      </c>
      <c r="AB34" s="5" t="s">
        <v>92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13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13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13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13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13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13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13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13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13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13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13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13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13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13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13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13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65709</v>
      </c>
      <c r="J55" s="38">
        <f t="shared" ref="J55" si="7">SUM(J7:J54)</f>
        <v>65346</v>
      </c>
      <c r="K55" s="38">
        <f>SUM(K7:K54)</f>
        <v>363</v>
      </c>
      <c r="L55" s="38" t="e">
        <f>SUM(L7:L54)</f>
        <v>#DIV/0!</v>
      </c>
      <c r="M55" s="38">
        <f t="shared" ref="M55:W55" si="8">SUM(M7:M54)</f>
        <v>222</v>
      </c>
      <c r="N55" s="38">
        <f t="shared" si="8"/>
        <v>0</v>
      </c>
      <c r="O55" s="38">
        <f t="shared" si="8"/>
        <v>0</v>
      </c>
      <c r="P55" s="38">
        <f t="shared" si="8"/>
        <v>39</v>
      </c>
      <c r="Q55" s="38">
        <f t="shared" si="8"/>
        <v>24</v>
      </c>
      <c r="R55" s="38">
        <f t="shared" si="8"/>
        <v>0</v>
      </c>
      <c r="S55" s="38">
        <f t="shared" si="8"/>
        <v>27</v>
      </c>
      <c r="T55" s="38">
        <f t="shared" si="8"/>
        <v>1</v>
      </c>
      <c r="U55" s="38">
        <f t="shared" si="8"/>
        <v>50</v>
      </c>
      <c r="V55" s="38">
        <f t="shared" si="8"/>
        <v>0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W55:W56"/>
    <mergeCell ref="X55:AC56"/>
    <mergeCell ref="Q55:Q56"/>
    <mergeCell ref="R55:R56"/>
    <mergeCell ref="T55:T56"/>
    <mergeCell ref="U55:U56"/>
    <mergeCell ref="V55:V5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54" xr:uid="{E7790522-9374-47DF-9EF3-E21256A71611}">
      <formula1>"A, B"</formula1>
    </dataValidation>
    <dataValidation type="whole" allowBlank="1" showInputMessage="1" showErrorMessage="1" errorTitle="입력값이 올바르지 않습니다." error="숫자만 쓰세요!" sqref="J29:J30 J25:J27 M7:W54" xr:uid="{7310509A-8D24-446D-B1EB-2C95A7E7FE09}">
      <formula1>0</formula1>
      <formula2>20000</formula2>
    </dataValidation>
    <dataValidation allowBlank="1" showInputMessage="1" showErrorMessage="1" prompt="수식 계산_x000a_수치 입력 금지" sqref="K7:K54" xr:uid="{2A17432F-2465-4201-9D98-25BD8DAA3A8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F520CC-7548-4924-8093-16761A39FE9B}">
          <x14:formula1>
            <xm:f>데이터!$C$4:$C$11</xm:f>
          </x14:formula1>
          <xm:sqref>AB7:AB54</xm:sqref>
        </x14:dataValidation>
        <x14:dataValidation type="list" allowBlank="1" showInputMessage="1" showErrorMessage="1" xr:uid="{92395207-8125-4CCC-9DE6-3077F49CEE48}">
          <x14:formula1>
            <xm:f>데이터!$B$4:$B$15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08일</vt:lpstr>
      <vt:lpstr>6월 09일</vt:lpstr>
      <vt:lpstr>6월 10일</vt:lpstr>
      <vt:lpstr>6월 11일</vt:lpstr>
      <vt:lpstr>6월 12일</vt:lpstr>
      <vt:lpstr>6월 13일</vt:lpstr>
      <vt:lpstr>'6월 08일'!Print_Area</vt:lpstr>
      <vt:lpstr>'6월 09일'!Print_Area</vt:lpstr>
      <vt:lpstr>'6월 10일'!Print_Area</vt:lpstr>
      <vt:lpstr>'6월 11일'!Print_Area</vt:lpstr>
      <vt:lpstr>'6월 12일'!Print_Area</vt:lpstr>
      <vt:lpstr>'6월 13일'!Print_Area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2020-06-15T08:46:24Z</dcterms:modified>
</cp:coreProperties>
</file>