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오태열\d\검사일보\2020년 검사일보\검사일보 6월\"/>
    </mc:Choice>
  </mc:AlternateContent>
  <xr:revisionPtr revIDLastSave="0" documentId="13_ncr:1_{D620024C-71DB-42EA-8FB2-8B0EA0533648}" xr6:coauthVersionLast="45" xr6:coauthVersionMax="45" xr10:uidLastSave="{00000000-0000-0000-0000-000000000000}"/>
  <bookViews>
    <workbookView xWindow="-120" yWindow="-120" windowWidth="29040" windowHeight="15840" firstSheet="1" activeTab="6" xr2:uid="{BD4EB5AE-10EB-483A-919C-3F380A3CAE8E}"/>
  </bookViews>
  <sheets>
    <sheet name="데이터" sheetId="4" state="hidden" r:id="rId1"/>
    <sheet name="6월 22일" sheetId="1" r:id="rId2"/>
    <sheet name="6월 23일" sheetId="5" r:id="rId3"/>
    <sheet name="6월 24일" sheetId="6" r:id="rId4"/>
    <sheet name="6월 25일" sheetId="7" r:id="rId5"/>
    <sheet name="6월 26일" sheetId="8" r:id="rId6"/>
    <sheet name="6월 27일" sheetId="9" r:id="rId7"/>
  </sheets>
  <definedNames>
    <definedName name="_xlnm.Print_Area" localSheetId="1">'6월 22일'!$A$1:$AC$56</definedName>
    <definedName name="_xlnm.Print_Area" localSheetId="2">'6월 23일'!$A$1:$AC$56</definedName>
    <definedName name="_xlnm.Print_Area" localSheetId="3">'6월 24일'!$A$1:$AC$56</definedName>
    <definedName name="_xlnm.Print_Area" localSheetId="4">'6월 25일'!$A$1:$AC$56</definedName>
    <definedName name="_xlnm.Print_Area" localSheetId="5">'6월 26일'!$A$1:$AC$56</definedName>
    <definedName name="_xlnm.Print_Area" localSheetId="6">'6월 27일'!$A$1:$AC$56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21" i="9" l="1"/>
  <c r="AA22" i="9"/>
  <c r="AA23" i="9"/>
  <c r="AA24" i="9"/>
  <c r="AA25" i="9"/>
  <c r="AA26" i="9"/>
  <c r="W55" i="9" l="1"/>
  <c r="V55" i="9"/>
  <c r="U55" i="9"/>
  <c r="T55" i="9"/>
  <c r="S55" i="9"/>
  <c r="R55" i="9"/>
  <c r="Q55" i="9"/>
  <c r="P55" i="9"/>
  <c r="O55" i="9"/>
  <c r="N55" i="9"/>
  <c r="M55" i="9"/>
  <c r="J55" i="9"/>
  <c r="AA54" i="9"/>
  <c r="K54" i="9"/>
  <c r="C54" i="9"/>
  <c r="B54" i="9"/>
  <c r="AA53" i="9"/>
  <c r="K53" i="9"/>
  <c r="I53" i="9" s="1"/>
  <c r="C53" i="9"/>
  <c r="B53" i="9"/>
  <c r="AA52" i="9"/>
  <c r="K52" i="9"/>
  <c r="C52" i="9"/>
  <c r="B52" i="9"/>
  <c r="AA51" i="9"/>
  <c r="K51" i="9"/>
  <c r="I51" i="9" s="1"/>
  <c r="C51" i="9"/>
  <c r="B51" i="9"/>
  <c r="AA50" i="9"/>
  <c r="K50" i="9"/>
  <c r="C50" i="9"/>
  <c r="B50" i="9"/>
  <c r="AA49" i="9"/>
  <c r="K49" i="9"/>
  <c r="I49" i="9" s="1"/>
  <c r="C49" i="9"/>
  <c r="B49" i="9"/>
  <c r="AA48" i="9"/>
  <c r="K48" i="9"/>
  <c r="C48" i="9"/>
  <c r="B48" i="9"/>
  <c r="AA47" i="9"/>
  <c r="K47" i="9"/>
  <c r="I47" i="9" s="1"/>
  <c r="C47" i="9"/>
  <c r="B47" i="9"/>
  <c r="AA46" i="9"/>
  <c r="K46" i="9"/>
  <c r="C46" i="9"/>
  <c r="B46" i="9"/>
  <c r="AA45" i="9"/>
  <c r="K45" i="9"/>
  <c r="I45" i="9" s="1"/>
  <c r="C45" i="9"/>
  <c r="B45" i="9"/>
  <c r="AA44" i="9"/>
  <c r="K44" i="9"/>
  <c r="C44" i="9"/>
  <c r="B44" i="9"/>
  <c r="AA43" i="9"/>
  <c r="K43" i="9"/>
  <c r="I43" i="9" s="1"/>
  <c r="C43" i="9"/>
  <c r="B43" i="9"/>
  <c r="AA42" i="9"/>
  <c r="K42" i="9"/>
  <c r="C42" i="9"/>
  <c r="B42" i="9"/>
  <c r="AA41" i="9"/>
  <c r="K41" i="9"/>
  <c r="I41" i="9" s="1"/>
  <c r="C41" i="9"/>
  <c r="B41" i="9"/>
  <c r="AA40" i="9"/>
  <c r="K40" i="9"/>
  <c r="C40" i="9"/>
  <c r="B40" i="9"/>
  <c r="AA39" i="9"/>
  <c r="K39" i="9"/>
  <c r="I39" i="9" s="1"/>
  <c r="C39" i="9"/>
  <c r="B39" i="9"/>
  <c r="AA38" i="9"/>
  <c r="K38" i="9"/>
  <c r="C38" i="9"/>
  <c r="B38" i="9"/>
  <c r="AA37" i="9"/>
  <c r="K37" i="9"/>
  <c r="I37" i="9" s="1"/>
  <c r="C37" i="9"/>
  <c r="B37" i="9"/>
  <c r="AA36" i="9"/>
  <c r="K36" i="9"/>
  <c r="C36" i="9"/>
  <c r="B36" i="9"/>
  <c r="AA35" i="9"/>
  <c r="K35" i="9"/>
  <c r="I35" i="9" s="1"/>
  <c r="C35" i="9"/>
  <c r="B35" i="9"/>
  <c r="AA34" i="9"/>
  <c r="K34" i="9"/>
  <c r="C34" i="9"/>
  <c r="B34" i="9"/>
  <c r="AA33" i="9"/>
  <c r="K33" i="9"/>
  <c r="I33" i="9" s="1"/>
  <c r="C33" i="9"/>
  <c r="B33" i="9"/>
  <c r="AA32" i="9"/>
  <c r="K32" i="9"/>
  <c r="C32" i="9"/>
  <c r="B32" i="9"/>
  <c r="AA31" i="9"/>
  <c r="K31" i="9"/>
  <c r="I31" i="9" s="1"/>
  <c r="C31" i="9"/>
  <c r="B31" i="9"/>
  <c r="AA30" i="9"/>
  <c r="K30" i="9"/>
  <c r="C30" i="9"/>
  <c r="B30" i="9"/>
  <c r="AA29" i="9"/>
  <c r="K29" i="9"/>
  <c r="I29" i="9" s="1"/>
  <c r="C29" i="9"/>
  <c r="B29" i="9"/>
  <c r="AA28" i="9"/>
  <c r="K28" i="9"/>
  <c r="C28" i="9"/>
  <c r="B28" i="9"/>
  <c r="AA27" i="9"/>
  <c r="K27" i="9"/>
  <c r="I27" i="9" s="1"/>
  <c r="C27" i="9"/>
  <c r="B27" i="9"/>
  <c r="K26" i="9"/>
  <c r="C26" i="9"/>
  <c r="B26" i="9"/>
  <c r="K25" i="9"/>
  <c r="I25" i="9" s="1"/>
  <c r="C25" i="9"/>
  <c r="B25" i="9"/>
  <c r="K24" i="9"/>
  <c r="C24" i="9"/>
  <c r="B24" i="9"/>
  <c r="K23" i="9"/>
  <c r="I23" i="9" s="1"/>
  <c r="C23" i="9"/>
  <c r="B23" i="9"/>
  <c r="K22" i="9"/>
  <c r="C22" i="9"/>
  <c r="B22" i="9"/>
  <c r="K21" i="9"/>
  <c r="I21" i="9" s="1"/>
  <c r="C21" i="9"/>
  <c r="B21" i="9"/>
  <c r="AA20" i="9"/>
  <c r="K20" i="9"/>
  <c r="C20" i="9"/>
  <c r="B20" i="9"/>
  <c r="AA19" i="9"/>
  <c r="K19" i="9"/>
  <c r="I19" i="9" s="1"/>
  <c r="C19" i="9"/>
  <c r="B19" i="9"/>
  <c r="AA18" i="9"/>
  <c r="K18" i="9"/>
  <c r="C18" i="9"/>
  <c r="B18" i="9"/>
  <c r="AA17" i="9"/>
  <c r="K17" i="9"/>
  <c r="I17" i="9" s="1"/>
  <c r="C17" i="9"/>
  <c r="B17" i="9"/>
  <c r="AA16" i="9"/>
  <c r="K16" i="9"/>
  <c r="C16" i="9"/>
  <c r="B16" i="9"/>
  <c r="AA15" i="9"/>
  <c r="K15" i="9"/>
  <c r="I15" i="9" s="1"/>
  <c r="C15" i="9"/>
  <c r="B15" i="9"/>
  <c r="AA14" i="9"/>
  <c r="K14" i="9"/>
  <c r="C14" i="9"/>
  <c r="B14" i="9"/>
  <c r="AA13" i="9"/>
  <c r="K13" i="9"/>
  <c r="I13" i="9" s="1"/>
  <c r="C13" i="9"/>
  <c r="B13" i="9"/>
  <c r="AA12" i="9"/>
  <c r="K12" i="9"/>
  <c r="C12" i="9"/>
  <c r="B12" i="9"/>
  <c r="AA11" i="9"/>
  <c r="K11" i="9"/>
  <c r="I11" i="9" s="1"/>
  <c r="C11" i="9"/>
  <c r="B11" i="9"/>
  <c r="AA10" i="9"/>
  <c r="K10" i="9"/>
  <c r="C10" i="9"/>
  <c r="B10" i="9"/>
  <c r="AA9" i="9"/>
  <c r="K9" i="9"/>
  <c r="I9" i="9" s="1"/>
  <c r="C9" i="9"/>
  <c r="B9" i="9"/>
  <c r="AA8" i="9"/>
  <c r="K8" i="9"/>
  <c r="C8" i="9"/>
  <c r="B8" i="9"/>
  <c r="AA7" i="9"/>
  <c r="K7" i="9"/>
  <c r="C7" i="9"/>
  <c r="B7" i="9"/>
  <c r="C5" i="9"/>
  <c r="B5" i="9"/>
  <c r="W55" i="8"/>
  <c r="V55" i="8"/>
  <c r="U55" i="8"/>
  <c r="T55" i="8"/>
  <c r="S55" i="8"/>
  <c r="R55" i="8"/>
  <c r="Q55" i="8"/>
  <c r="P55" i="8"/>
  <c r="O55" i="8"/>
  <c r="N55" i="8"/>
  <c r="M55" i="8"/>
  <c r="J55" i="8"/>
  <c r="AA54" i="8"/>
  <c r="K54" i="8"/>
  <c r="I54" i="8" s="1"/>
  <c r="L54" i="8" s="1"/>
  <c r="C54" i="8"/>
  <c r="B54" i="8"/>
  <c r="AA53" i="8"/>
  <c r="K53" i="8"/>
  <c r="I53" i="8"/>
  <c r="L53" i="8" s="1"/>
  <c r="C53" i="8"/>
  <c r="B53" i="8"/>
  <c r="AA52" i="8"/>
  <c r="K52" i="8"/>
  <c r="I52" i="8"/>
  <c r="L52" i="8" s="1"/>
  <c r="C52" i="8"/>
  <c r="B52" i="8"/>
  <c r="AA51" i="8"/>
  <c r="L51" i="8"/>
  <c r="K51" i="8"/>
  <c r="I51" i="8"/>
  <c r="C51" i="8"/>
  <c r="B51" i="8"/>
  <c r="AA50" i="8"/>
  <c r="K50" i="8"/>
  <c r="I50" i="8"/>
  <c r="L50" i="8" s="1"/>
  <c r="C50" i="8"/>
  <c r="B50" i="8"/>
  <c r="AA49" i="8"/>
  <c r="K49" i="8"/>
  <c r="I49" i="8" s="1"/>
  <c r="C49" i="8"/>
  <c r="B49" i="8"/>
  <c r="AA48" i="8"/>
  <c r="K48" i="8"/>
  <c r="I48" i="8"/>
  <c r="L48" i="8" s="1"/>
  <c r="C48" i="8"/>
  <c r="B48" i="8"/>
  <c r="AA47" i="8"/>
  <c r="K47" i="8"/>
  <c r="L47" i="8" s="1"/>
  <c r="I47" i="8"/>
  <c r="C47" i="8"/>
  <c r="B47" i="8"/>
  <c r="AA46" i="8"/>
  <c r="K46" i="8"/>
  <c r="I46" i="8" s="1"/>
  <c r="L46" i="8" s="1"/>
  <c r="C46" i="8"/>
  <c r="B46" i="8"/>
  <c r="AA45" i="8"/>
  <c r="K45" i="8"/>
  <c r="L45" i="8" s="1"/>
  <c r="I45" i="8"/>
  <c r="C45" i="8"/>
  <c r="B45" i="8"/>
  <c r="AA44" i="8"/>
  <c r="K44" i="8"/>
  <c r="I44" i="8"/>
  <c r="L44" i="8" s="1"/>
  <c r="C44" i="8"/>
  <c r="B44" i="8"/>
  <c r="AA43" i="8"/>
  <c r="L43" i="8"/>
  <c r="K43" i="8"/>
  <c r="I43" i="8"/>
  <c r="C43" i="8"/>
  <c r="B43" i="8"/>
  <c r="AA42" i="8"/>
  <c r="K42" i="8"/>
  <c r="I42" i="8"/>
  <c r="L42" i="8" s="1"/>
  <c r="C42" i="8"/>
  <c r="B42" i="8"/>
  <c r="AA41" i="8"/>
  <c r="K41" i="8"/>
  <c r="I41" i="8" s="1"/>
  <c r="C41" i="8"/>
  <c r="B41" i="8"/>
  <c r="AA40" i="8"/>
  <c r="K40" i="8"/>
  <c r="I40" i="8"/>
  <c r="L40" i="8" s="1"/>
  <c r="C40" i="8"/>
  <c r="B40" i="8"/>
  <c r="AA39" i="8"/>
  <c r="K39" i="8"/>
  <c r="I39" i="8" s="1"/>
  <c r="L39" i="8" s="1"/>
  <c r="C39" i="8"/>
  <c r="B39" i="8"/>
  <c r="AA38" i="8"/>
  <c r="K38" i="8"/>
  <c r="I38" i="8" s="1"/>
  <c r="C38" i="8"/>
  <c r="B38" i="8"/>
  <c r="AA37" i="8"/>
  <c r="K37" i="8"/>
  <c r="I37" i="8" s="1"/>
  <c r="L37" i="8" s="1"/>
  <c r="C37" i="8"/>
  <c r="B37" i="8"/>
  <c r="AA36" i="8"/>
  <c r="K36" i="8"/>
  <c r="L36" i="8" s="1"/>
  <c r="I36" i="8"/>
  <c r="C36" i="8"/>
  <c r="B36" i="8"/>
  <c r="AA35" i="8"/>
  <c r="K35" i="8"/>
  <c r="I35" i="8" s="1"/>
  <c r="L35" i="8" s="1"/>
  <c r="C35" i="8"/>
  <c r="B35" i="8"/>
  <c r="AA34" i="8"/>
  <c r="K34" i="8"/>
  <c r="I34" i="8"/>
  <c r="C34" i="8"/>
  <c r="B34" i="8"/>
  <c r="AA33" i="8"/>
  <c r="K33" i="8"/>
  <c r="I33" i="8" s="1"/>
  <c r="L33" i="8" s="1"/>
  <c r="C33" i="8"/>
  <c r="B33" i="8"/>
  <c r="AA32" i="8"/>
  <c r="K32" i="8"/>
  <c r="I32" i="8"/>
  <c r="C32" i="8"/>
  <c r="B32" i="8"/>
  <c r="AA31" i="8"/>
  <c r="K31" i="8"/>
  <c r="I31" i="8" s="1"/>
  <c r="L31" i="8" s="1"/>
  <c r="C31" i="8"/>
  <c r="B31" i="8"/>
  <c r="AA30" i="8"/>
  <c r="K30" i="8"/>
  <c r="I30" i="8" s="1"/>
  <c r="C30" i="8"/>
  <c r="B30" i="8"/>
  <c r="AA29" i="8"/>
  <c r="K29" i="8"/>
  <c r="I29" i="8" s="1"/>
  <c r="L29" i="8" s="1"/>
  <c r="C29" i="8"/>
  <c r="B29" i="8"/>
  <c r="AA28" i="8"/>
  <c r="K28" i="8"/>
  <c r="L28" i="8" s="1"/>
  <c r="I28" i="8"/>
  <c r="C28" i="8"/>
  <c r="B28" i="8"/>
  <c r="AA27" i="8"/>
  <c r="K27" i="8"/>
  <c r="I27" i="8" s="1"/>
  <c r="L27" i="8" s="1"/>
  <c r="C27" i="8"/>
  <c r="B27" i="8"/>
  <c r="AA26" i="8"/>
  <c r="K26" i="8"/>
  <c r="I26" i="8" s="1"/>
  <c r="C26" i="8"/>
  <c r="B26" i="8"/>
  <c r="AA25" i="8"/>
  <c r="K25" i="8"/>
  <c r="I25" i="8" s="1"/>
  <c r="L25" i="8" s="1"/>
  <c r="C25" i="8"/>
  <c r="B25" i="8"/>
  <c r="AA24" i="8"/>
  <c r="K24" i="8"/>
  <c r="I24" i="8"/>
  <c r="C24" i="8"/>
  <c r="B24" i="8"/>
  <c r="AA23" i="8"/>
  <c r="K23" i="8"/>
  <c r="I23" i="8" s="1"/>
  <c r="L23" i="8" s="1"/>
  <c r="C23" i="8"/>
  <c r="B23" i="8"/>
  <c r="AA22" i="8"/>
  <c r="K22" i="8"/>
  <c r="I22" i="8"/>
  <c r="C22" i="8"/>
  <c r="B22" i="8"/>
  <c r="AA21" i="8"/>
  <c r="K21" i="8"/>
  <c r="I21" i="8" s="1"/>
  <c r="L21" i="8" s="1"/>
  <c r="C21" i="8"/>
  <c r="B21" i="8"/>
  <c r="AA20" i="8"/>
  <c r="K20" i="8"/>
  <c r="I20" i="8" s="1"/>
  <c r="C20" i="8"/>
  <c r="B20" i="8"/>
  <c r="AA19" i="8"/>
  <c r="K19" i="8"/>
  <c r="I19" i="8" s="1"/>
  <c r="L19" i="8" s="1"/>
  <c r="C19" i="8"/>
  <c r="B19" i="8"/>
  <c r="AA18" i="8"/>
  <c r="K18" i="8"/>
  <c r="I18" i="8"/>
  <c r="C18" i="8"/>
  <c r="B18" i="8"/>
  <c r="AA17" i="8"/>
  <c r="K17" i="8"/>
  <c r="I17" i="8" s="1"/>
  <c r="L17" i="8" s="1"/>
  <c r="C17" i="8"/>
  <c r="B17" i="8"/>
  <c r="AA16" i="8"/>
  <c r="K16" i="8"/>
  <c r="I16" i="8"/>
  <c r="C16" i="8"/>
  <c r="B16" i="8"/>
  <c r="AA15" i="8"/>
  <c r="K15" i="8"/>
  <c r="I15" i="8" s="1"/>
  <c r="L15" i="8" s="1"/>
  <c r="C15" i="8"/>
  <c r="B15" i="8"/>
  <c r="AA14" i="8"/>
  <c r="K14" i="8"/>
  <c r="L14" i="8" s="1"/>
  <c r="I14" i="8"/>
  <c r="C14" i="8"/>
  <c r="B14" i="8"/>
  <c r="AA13" i="8"/>
  <c r="K13" i="8"/>
  <c r="I13" i="8" s="1"/>
  <c r="L13" i="8" s="1"/>
  <c r="C13" i="8"/>
  <c r="B13" i="8"/>
  <c r="AA12" i="8"/>
  <c r="K12" i="8"/>
  <c r="I12" i="8" s="1"/>
  <c r="C12" i="8"/>
  <c r="B12" i="8"/>
  <c r="AA11" i="8"/>
  <c r="K11" i="8"/>
  <c r="I11" i="8" s="1"/>
  <c r="L11" i="8" s="1"/>
  <c r="C11" i="8"/>
  <c r="B11" i="8"/>
  <c r="AA10" i="8"/>
  <c r="K10" i="8"/>
  <c r="I10" i="8"/>
  <c r="C10" i="8"/>
  <c r="B10" i="8"/>
  <c r="AA9" i="8"/>
  <c r="K9" i="8"/>
  <c r="I9" i="8" s="1"/>
  <c r="L9" i="8" s="1"/>
  <c r="C9" i="8"/>
  <c r="B9" i="8"/>
  <c r="AA8" i="8"/>
  <c r="K8" i="8"/>
  <c r="I8" i="8"/>
  <c r="C8" i="8"/>
  <c r="B8" i="8"/>
  <c r="AA7" i="8"/>
  <c r="K7" i="8"/>
  <c r="C7" i="8"/>
  <c r="B7" i="8"/>
  <c r="C5" i="8"/>
  <c r="B5" i="8"/>
  <c r="W55" i="7"/>
  <c r="V55" i="7"/>
  <c r="U55" i="7"/>
  <c r="T55" i="7"/>
  <c r="S55" i="7"/>
  <c r="R55" i="7"/>
  <c r="Q55" i="7"/>
  <c r="P55" i="7"/>
  <c r="O55" i="7"/>
  <c r="N55" i="7"/>
  <c r="M55" i="7"/>
  <c r="J55" i="7"/>
  <c r="AA54" i="7"/>
  <c r="K54" i="7"/>
  <c r="I54" i="7" s="1"/>
  <c r="C54" i="7"/>
  <c r="B54" i="7"/>
  <c r="AA53" i="7"/>
  <c r="K53" i="7"/>
  <c r="I53" i="7" s="1"/>
  <c r="L53" i="7" s="1"/>
  <c r="C53" i="7"/>
  <c r="B53" i="7"/>
  <c r="AA52" i="7"/>
  <c r="K52" i="7"/>
  <c r="I52" i="7" s="1"/>
  <c r="C52" i="7"/>
  <c r="B52" i="7"/>
  <c r="AA51" i="7"/>
  <c r="K51" i="7"/>
  <c r="L51" i="7" s="1"/>
  <c r="I51" i="7"/>
  <c r="C51" i="7"/>
  <c r="B51" i="7"/>
  <c r="AA50" i="7"/>
  <c r="K50" i="7"/>
  <c r="I50" i="7" s="1"/>
  <c r="C50" i="7"/>
  <c r="B50" i="7"/>
  <c r="AA49" i="7"/>
  <c r="K49" i="7"/>
  <c r="I49" i="7" s="1"/>
  <c r="L49" i="7" s="1"/>
  <c r="C49" i="7"/>
  <c r="B49" i="7"/>
  <c r="AA48" i="7"/>
  <c r="K48" i="7"/>
  <c r="I48" i="7" s="1"/>
  <c r="C48" i="7"/>
  <c r="B48" i="7"/>
  <c r="AA47" i="7"/>
  <c r="K47" i="7"/>
  <c r="L47" i="7" s="1"/>
  <c r="I47" i="7"/>
  <c r="C47" i="7"/>
  <c r="B47" i="7"/>
  <c r="AA46" i="7"/>
  <c r="K46" i="7"/>
  <c r="I46" i="7" s="1"/>
  <c r="C46" i="7"/>
  <c r="B46" i="7"/>
  <c r="AA45" i="7"/>
  <c r="K45" i="7"/>
  <c r="I45" i="7" s="1"/>
  <c r="L45" i="7" s="1"/>
  <c r="C45" i="7"/>
  <c r="B45" i="7"/>
  <c r="AA44" i="7"/>
  <c r="K44" i="7"/>
  <c r="I44" i="7" s="1"/>
  <c r="C44" i="7"/>
  <c r="B44" i="7"/>
  <c r="AA43" i="7"/>
  <c r="K43" i="7"/>
  <c r="L43" i="7" s="1"/>
  <c r="I43" i="7"/>
  <c r="C43" i="7"/>
  <c r="B43" i="7"/>
  <c r="AA42" i="7"/>
  <c r="K42" i="7"/>
  <c r="I42" i="7" s="1"/>
  <c r="C42" i="7"/>
  <c r="B42" i="7"/>
  <c r="AA41" i="7"/>
  <c r="K41" i="7"/>
  <c r="I41" i="7" s="1"/>
  <c r="L41" i="7" s="1"/>
  <c r="C41" i="7"/>
  <c r="B41" i="7"/>
  <c r="AA40" i="7"/>
  <c r="K40" i="7"/>
  <c r="I40" i="7" s="1"/>
  <c r="C40" i="7"/>
  <c r="B40" i="7"/>
  <c r="AA39" i="7"/>
  <c r="L39" i="7"/>
  <c r="K39" i="7"/>
  <c r="I39" i="7"/>
  <c r="C39" i="7"/>
  <c r="B39" i="7"/>
  <c r="AA38" i="7"/>
  <c r="K38" i="7"/>
  <c r="I38" i="7" s="1"/>
  <c r="C38" i="7"/>
  <c r="B38" i="7"/>
  <c r="AA37" i="7"/>
  <c r="K37" i="7"/>
  <c r="I37" i="7"/>
  <c r="L37" i="7" s="1"/>
  <c r="C37" i="7"/>
  <c r="B37" i="7"/>
  <c r="AA36" i="7"/>
  <c r="K36" i="7"/>
  <c r="I36" i="7" s="1"/>
  <c r="C36" i="7"/>
  <c r="B36" i="7"/>
  <c r="AA35" i="7"/>
  <c r="K35" i="7"/>
  <c r="C35" i="7"/>
  <c r="B35" i="7"/>
  <c r="AA34" i="7"/>
  <c r="K34" i="7"/>
  <c r="I34" i="7" s="1"/>
  <c r="C34" i="7"/>
  <c r="B34" i="7"/>
  <c r="AA33" i="7"/>
  <c r="K33" i="7"/>
  <c r="I33" i="7" s="1"/>
  <c r="L33" i="7" s="1"/>
  <c r="C33" i="7"/>
  <c r="B33" i="7"/>
  <c r="AA32" i="7"/>
  <c r="K32" i="7"/>
  <c r="I32" i="7" s="1"/>
  <c r="C32" i="7"/>
  <c r="B32" i="7"/>
  <c r="AA31" i="7"/>
  <c r="K31" i="7"/>
  <c r="C31" i="7"/>
  <c r="B31" i="7"/>
  <c r="AA30" i="7"/>
  <c r="K30" i="7"/>
  <c r="I30" i="7" s="1"/>
  <c r="C30" i="7"/>
  <c r="B30" i="7"/>
  <c r="AA29" i="7"/>
  <c r="K29" i="7"/>
  <c r="I29" i="7"/>
  <c r="L29" i="7" s="1"/>
  <c r="C29" i="7"/>
  <c r="B29" i="7"/>
  <c r="AA28" i="7"/>
  <c r="K28" i="7"/>
  <c r="I28" i="7" s="1"/>
  <c r="C28" i="7"/>
  <c r="B28" i="7"/>
  <c r="AA27" i="7"/>
  <c r="K27" i="7"/>
  <c r="C27" i="7"/>
  <c r="B27" i="7"/>
  <c r="AA26" i="7"/>
  <c r="K26" i="7"/>
  <c r="I26" i="7" s="1"/>
  <c r="C26" i="7"/>
  <c r="B26" i="7"/>
  <c r="AA25" i="7"/>
  <c r="K25" i="7"/>
  <c r="I25" i="7"/>
  <c r="L25" i="7" s="1"/>
  <c r="C25" i="7"/>
  <c r="B25" i="7"/>
  <c r="AA24" i="7"/>
  <c r="K24" i="7"/>
  <c r="I24" i="7" s="1"/>
  <c r="C24" i="7"/>
  <c r="B24" i="7"/>
  <c r="AA23" i="7"/>
  <c r="L23" i="7"/>
  <c r="K23" i="7"/>
  <c r="I23" i="7"/>
  <c r="C23" i="7"/>
  <c r="B23" i="7"/>
  <c r="AA22" i="7"/>
  <c r="K22" i="7"/>
  <c r="I22" i="7" s="1"/>
  <c r="C22" i="7"/>
  <c r="B22" i="7"/>
  <c r="AA21" i="7"/>
  <c r="K21" i="7"/>
  <c r="I21" i="7"/>
  <c r="L21" i="7" s="1"/>
  <c r="C21" i="7"/>
  <c r="B21" i="7"/>
  <c r="AA20" i="7"/>
  <c r="K20" i="7"/>
  <c r="I20" i="7" s="1"/>
  <c r="C20" i="7"/>
  <c r="B20" i="7"/>
  <c r="AA19" i="7"/>
  <c r="K19" i="7"/>
  <c r="I19" i="7" s="1"/>
  <c r="L19" i="7" s="1"/>
  <c r="C19" i="7"/>
  <c r="B19" i="7"/>
  <c r="AA18" i="7"/>
  <c r="K18" i="7"/>
  <c r="I18" i="7" s="1"/>
  <c r="C18" i="7"/>
  <c r="B18" i="7"/>
  <c r="AA17" i="7"/>
  <c r="K17" i="7"/>
  <c r="I17" i="7"/>
  <c r="L17" i="7" s="1"/>
  <c r="C17" i="7"/>
  <c r="B17" i="7"/>
  <c r="AA16" i="7"/>
  <c r="K16" i="7"/>
  <c r="I16" i="7" s="1"/>
  <c r="C16" i="7"/>
  <c r="B16" i="7"/>
  <c r="AA15" i="7"/>
  <c r="L15" i="7"/>
  <c r="K15" i="7"/>
  <c r="I15" i="7"/>
  <c r="C15" i="7"/>
  <c r="B15" i="7"/>
  <c r="AA14" i="7"/>
  <c r="K14" i="7"/>
  <c r="I14" i="7" s="1"/>
  <c r="C14" i="7"/>
  <c r="B14" i="7"/>
  <c r="AA13" i="7"/>
  <c r="K13" i="7"/>
  <c r="I13" i="7"/>
  <c r="L13" i="7" s="1"/>
  <c r="C13" i="7"/>
  <c r="B13" i="7"/>
  <c r="AA12" i="7"/>
  <c r="K12" i="7"/>
  <c r="I12" i="7" s="1"/>
  <c r="C12" i="7"/>
  <c r="B12" i="7"/>
  <c r="AA11" i="7"/>
  <c r="K11" i="7"/>
  <c r="C11" i="7"/>
  <c r="B11" i="7"/>
  <c r="AA10" i="7"/>
  <c r="K10" i="7"/>
  <c r="I10" i="7" s="1"/>
  <c r="C10" i="7"/>
  <c r="B10" i="7"/>
  <c r="AA9" i="7"/>
  <c r="K9" i="7"/>
  <c r="I9" i="7"/>
  <c r="L9" i="7" s="1"/>
  <c r="C9" i="7"/>
  <c r="B9" i="7"/>
  <c r="AA8" i="7"/>
  <c r="K8" i="7"/>
  <c r="I8" i="7" s="1"/>
  <c r="C8" i="7"/>
  <c r="B8" i="7"/>
  <c r="AA7" i="7"/>
  <c r="K7" i="7"/>
  <c r="C7" i="7"/>
  <c r="B7" i="7"/>
  <c r="C5" i="7"/>
  <c r="B5" i="7"/>
  <c r="W55" i="6"/>
  <c r="V55" i="6"/>
  <c r="U55" i="6"/>
  <c r="T55" i="6"/>
  <c r="S55" i="6"/>
  <c r="R55" i="6"/>
  <c r="Q55" i="6"/>
  <c r="P55" i="6"/>
  <c r="O55" i="6"/>
  <c r="N55" i="6"/>
  <c r="M55" i="6"/>
  <c r="J55" i="6"/>
  <c r="AA54" i="6"/>
  <c r="K54" i="6"/>
  <c r="I54" i="6"/>
  <c r="L54" i="6" s="1"/>
  <c r="C54" i="6"/>
  <c r="B54" i="6"/>
  <c r="AA53" i="6"/>
  <c r="K53" i="6"/>
  <c r="I53" i="6" s="1"/>
  <c r="C53" i="6"/>
  <c r="B53" i="6"/>
  <c r="AA52" i="6"/>
  <c r="K52" i="6"/>
  <c r="I52" i="6" s="1"/>
  <c r="L52" i="6" s="1"/>
  <c r="C52" i="6"/>
  <c r="B52" i="6"/>
  <c r="AA51" i="6"/>
  <c r="K51" i="6"/>
  <c r="I51" i="6" s="1"/>
  <c r="C51" i="6"/>
  <c r="B51" i="6"/>
  <c r="AA50" i="6"/>
  <c r="K50" i="6"/>
  <c r="C50" i="6"/>
  <c r="B50" i="6"/>
  <c r="AA49" i="6"/>
  <c r="K49" i="6"/>
  <c r="I49" i="6" s="1"/>
  <c r="C49" i="6"/>
  <c r="B49" i="6"/>
  <c r="AA48" i="6"/>
  <c r="K48" i="6"/>
  <c r="C48" i="6"/>
  <c r="B48" i="6"/>
  <c r="AA47" i="6"/>
  <c r="K47" i="6"/>
  <c r="I47" i="6" s="1"/>
  <c r="C47" i="6"/>
  <c r="B47" i="6"/>
  <c r="AA46" i="6"/>
  <c r="K46" i="6"/>
  <c r="C46" i="6"/>
  <c r="B46" i="6"/>
  <c r="AA45" i="6"/>
  <c r="K45" i="6"/>
  <c r="I45" i="6" s="1"/>
  <c r="C45" i="6"/>
  <c r="B45" i="6"/>
  <c r="AA44" i="6"/>
  <c r="K44" i="6"/>
  <c r="C44" i="6"/>
  <c r="B44" i="6"/>
  <c r="AA43" i="6"/>
  <c r="K43" i="6"/>
  <c r="I43" i="6" s="1"/>
  <c r="C43" i="6"/>
  <c r="B43" i="6"/>
  <c r="AA42" i="6"/>
  <c r="K42" i="6"/>
  <c r="C42" i="6"/>
  <c r="B42" i="6"/>
  <c r="AA41" i="6"/>
  <c r="K41" i="6"/>
  <c r="I41" i="6" s="1"/>
  <c r="C41" i="6"/>
  <c r="B41" i="6"/>
  <c r="AA40" i="6"/>
  <c r="K40" i="6"/>
  <c r="C40" i="6"/>
  <c r="B40" i="6"/>
  <c r="AA39" i="6"/>
  <c r="K39" i="6"/>
  <c r="I39" i="6" s="1"/>
  <c r="C39" i="6"/>
  <c r="B39" i="6"/>
  <c r="AA38" i="6"/>
  <c r="K38" i="6"/>
  <c r="C38" i="6"/>
  <c r="B38" i="6"/>
  <c r="AA37" i="6"/>
  <c r="K37" i="6"/>
  <c r="I37" i="6" s="1"/>
  <c r="C37" i="6"/>
  <c r="B37" i="6"/>
  <c r="AA36" i="6"/>
  <c r="K36" i="6"/>
  <c r="C36" i="6"/>
  <c r="B36" i="6"/>
  <c r="AA35" i="6"/>
  <c r="K35" i="6"/>
  <c r="I35" i="6" s="1"/>
  <c r="C35" i="6"/>
  <c r="B35" i="6"/>
  <c r="AA34" i="6"/>
  <c r="K34" i="6"/>
  <c r="C34" i="6"/>
  <c r="B34" i="6"/>
  <c r="AA33" i="6"/>
  <c r="K33" i="6"/>
  <c r="I33" i="6" s="1"/>
  <c r="C33" i="6"/>
  <c r="B33" i="6"/>
  <c r="AA32" i="6"/>
  <c r="K32" i="6"/>
  <c r="C32" i="6"/>
  <c r="B32" i="6"/>
  <c r="AA31" i="6"/>
  <c r="K31" i="6"/>
  <c r="I31" i="6" s="1"/>
  <c r="C31" i="6"/>
  <c r="B31" i="6"/>
  <c r="AA30" i="6"/>
  <c r="K30" i="6"/>
  <c r="C30" i="6"/>
  <c r="B30" i="6"/>
  <c r="AA29" i="6"/>
  <c r="K29" i="6"/>
  <c r="I29" i="6" s="1"/>
  <c r="C29" i="6"/>
  <c r="B29" i="6"/>
  <c r="AA28" i="6"/>
  <c r="K28" i="6"/>
  <c r="C28" i="6"/>
  <c r="B28" i="6"/>
  <c r="AA27" i="6"/>
  <c r="K27" i="6"/>
  <c r="I27" i="6" s="1"/>
  <c r="C27" i="6"/>
  <c r="B27" i="6"/>
  <c r="AA26" i="6"/>
  <c r="K26" i="6"/>
  <c r="C26" i="6"/>
  <c r="B26" i="6"/>
  <c r="AA25" i="6"/>
  <c r="K25" i="6"/>
  <c r="I25" i="6" s="1"/>
  <c r="C25" i="6"/>
  <c r="B25" i="6"/>
  <c r="AA24" i="6"/>
  <c r="K24" i="6"/>
  <c r="C24" i="6"/>
  <c r="B24" i="6"/>
  <c r="AA23" i="6"/>
  <c r="K23" i="6"/>
  <c r="I23" i="6" s="1"/>
  <c r="C23" i="6"/>
  <c r="B23" i="6"/>
  <c r="AA22" i="6"/>
  <c r="K22" i="6"/>
  <c r="C22" i="6"/>
  <c r="B22" i="6"/>
  <c r="AA21" i="6"/>
  <c r="K21" i="6"/>
  <c r="I21" i="6" s="1"/>
  <c r="C21" i="6"/>
  <c r="B21" i="6"/>
  <c r="AA20" i="6"/>
  <c r="K20" i="6"/>
  <c r="C20" i="6"/>
  <c r="B20" i="6"/>
  <c r="AA19" i="6"/>
  <c r="K19" i="6"/>
  <c r="I19" i="6" s="1"/>
  <c r="C19" i="6"/>
  <c r="B19" i="6"/>
  <c r="AA18" i="6"/>
  <c r="K18" i="6"/>
  <c r="C18" i="6"/>
  <c r="B18" i="6"/>
  <c r="AA17" i="6"/>
  <c r="K17" i="6"/>
  <c r="I17" i="6" s="1"/>
  <c r="C17" i="6"/>
  <c r="B17" i="6"/>
  <c r="AA16" i="6"/>
  <c r="K16" i="6"/>
  <c r="C16" i="6"/>
  <c r="B16" i="6"/>
  <c r="AA15" i="6"/>
  <c r="K15" i="6"/>
  <c r="I15" i="6" s="1"/>
  <c r="C15" i="6"/>
  <c r="B15" i="6"/>
  <c r="AA14" i="6"/>
  <c r="K14" i="6"/>
  <c r="C14" i="6"/>
  <c r="B14" i="6"/>
  <c r="AA13" i="6"/>
  <c r="K13" i="6"/>
  <c r="I13" i="6" s="1"/>
  <c r="C13" i="6"/>
  <c r="B13" i="6"/>
  <c r="AA12" i="6"/>
  <c r="K12" i="6"/>
  <c r="C12" i="6"/>
  <c r="B12" i="6"/>
  <c r="AA11" i="6"/>
  <c r="K11" i="6"/>
  <c r="I11" i="6" s="1"/>
  <c r="C11" i="6"/>
  <c r="B11" i="6"/>
  <c r="AA10" i="6"/>
  <c r="K10" i="6"/>
  <c r="C10" i="6"/>
  <c r="B10" i="6"/>
  <c r="AA9" i="6"/>
  <c r="K9" i="6"/>
  <c r="I9" i="6" s="1"/>
  <c r="C9" i="6"/>
  <c r="B9" i="6"/>
  <c r="AA8" i="6"/>
  <c r="K8" i="6"/>
  <c r="C8" i="6"/>
  <c r="B8" i="6"/>
  <c r="AA7" i="6"/>
  <c r="K7" i="6"/>
  <c r="C7" i="6"/>
  <c r="B7" i="6"/>
  <c r="C5" i="6"/>
  <c r="B5" i="6"/>
  <c r="W55" i="5"/>
  <c r="V55" i="5"/>
  <c r="U55" i="5"/>
  <c r="T55" i="5"/>
  <c r="S55" i="5"/>
  <c r="R55" i="5"/>
  <c r="Q55" i="5"/>
  <c r="P55" i="5"/>
  <c r="O55" i="5"/>
  <c r="N55" i="5"/>
  <c r="M55" i="5"/>
  <c r="J55" i="5"/>
  <c r="AA54" i="5"/>
  <c r="K54" i="5"/>
  <c r="C54" i="5"/>
  <c r="B54" i="5"/>
  <c r="AA53" i="5"/>
  <c r="K53" i="5"/>
  <c r="I53" i="5" s="1"/>
  <c r="C53" i="5"/>
  <c r="B53" i="5"/>
  <c r="AA52" i="5"/>
  <c r="K52" i="5"/>
  <c r="C52" i="5"/>
  <c r="B52" i="5"/>
  <c r="AA51" i="5"/>
  <c r="K51" i="5"/>
  <c r="I51" i="5" s="1"/>
  <c r="C51" i="5"/>
  <c r="B51" i="5"/>
  <c r="AA50" i="5"/>
  <c r="K50" i="5"/>
  <c r="C50" i="5"/>
  <c r="B50" i="5"/>
  <c r="AA49" i="5"/>
  <c r="K49" i="5"/>
  <c r="I49" i="5" s="1"/>
  <c r="C49" i="5"/>
  <c r="B49" i="5"/>
  <c r="AA48" i="5"/>
  <c r="K48" i="5"/>
  <c r="C48" i="5"/>
  <c r="B48" i="5"/>
  <c r="AA47" i="5"/>
  <c r="K47" i="5"/>
  <c r="I47" i="5" s="1"/>
  <c r="C47" i="5"/>
  <c r="B47" i="5"/>
  <c r="AA46" i="5"/>
  <c r="K46" i="5"/>
  <c r="C46" i="5"/>
  <c r="B46" i="5"/>
  <c r="AA45" i="5"/>
  <c r="K45" i="5"/>
  <c r="I45" i="5" s="1"/>
  <c r="C45" i="5"/>
  <c r="B45" i="5"/>
  <c r="AA44" i="5"/>
  <c r="K44" i="5"/>
  <c r="C44" i="5"/>
  <c r="B44" i="5"/>
  <c r="AA43" i="5"/>
  <c r="K43" i="5"/>
  <c r="I43" i="5" s="1"/>
  <c r="C43" i="5"/>
  <c r="B43" i="5"/>
  <c r="AA42" i="5"/>
  <c r="K42" i="5"/>
  <c r="C42" i="5"/>
  <c r="B42" i="5"/>
  <c r="AA41" i="5"/>
  <c r="K41" i="5"/>
  <c r="I41" i="5" s="1"/>
  <c r="C41" i="5"/>
  <c r="B41" i="5"/>
  <c r="AA40" i="5"/>
  <c r="K40" i="5"/>
  <c r="C40" i="5"/>
  <c r="B40" i="5"/>
  <c r="AA39" i="5"/>
  <c r="K39" i="5"/>
  <c r="I39" i="5" s="1"/>
  <c r="C39" i="5"/>
  <c r="B39" i="5"/>
  <c r="AA38" i="5"/>
  <c r="K38" i="5"/>
  <c r="C38" i="5"/>
  <c r="B38" i="5"/>
  <c r="AA37" i="5"/>
  <c r="K37" i="5"/>
  <c r="I37" i="5" s="1"/>
  <c r="C37" i="5"/>
  <c r="B37" i="5"/>
  <c r="AA36" i="5"/>
  <c r="K36" i="5"/>
  <c r="C36" i="5"/>
  <c r="B36" i="5"/>
  <c r="AA35" i="5"/>
  <c r="K35" i="5"/>
  <c r="I35" i="5" s="1"/>
  <c r="C35" i="5"/>
  <c r="B35" i="5"/>
  <c r="AA34" i="5"/>
  <c r="K34" i="5"/>
  <c r="C34" i="5"/>
  <c r="B34" i="5"/>
  <c r="AA33" i="5"/>
  <c r="K33" i="5"/>
  <c r="I33" i="5" s="1"/>
  <c r="C33" i="5"/>
  <c r="B33" i="5"/>
  <c r="AA32" i="5"/>
  <c r="K32" i="5"/>
  <c r="C32" i="5"/>
  <c r="B32" i="5"/>
  <c r="AA31" i="5"/>
  <c r="K31" i="5"/>
  <c r="I31" i="5" s="1"/>
  <c r="C31" i="5"/>
  <c r="B31" i="5"/>
  <c r="AA30" i="5"/>
  <c r="K30" i="5"/>
  <c r="C30" i="5"/>
  <c r="B30" i="5"/>
  <c r="AA29" i="5"/>
  <c r="K29" i="5"/>
  <c r="I29" i="5" s="1"/>
  <c r="C29" i="5"/>
  <c r="B29" i="5"/>
  <c r="AA28" i="5"/>
  <c r="K28" i="5"/>
  <c r="C28" i="5"/>
  <c r="B28" i="5"/>
  <c r="AA27" i="5"/>
  <c r="K27" i="5"/>
  <c r="I27" i="5" s="1"/>
  <c r="C27" i="5"/>
  <c r="B27" i="5"/>
  <c r="AA26" i="5"/>
  <c r="K26" i="5"/>
  <c r="C26" i="5"/>
  <c r="B26" i="5"/>
  <c r="AA25" i="5"/>
  <c r="K25" i="5"/>
  <c r="I25" i="5" s="1"/>
  <c r="C25" i="5"/>
  <c r="B25" i="5"/>
  <c r="AA24" i="5"/>
  <c r="K24" i="5"/>
  <c r="C24" i="5"/>
  <c r="B24" i="5"/>
  <c r="AA23" i="5"/>
  <c r="K23" i="5"/>
  <c r="I23" i="5" s="1"/>
  <c r="C23" i="5"/>
  <c r="B23" i="5"/>
  <c r="AA22" i="5"/>
  <c r="K22" i="5"/>
  <c r="C22" i="5"/>
  <c r="B22" i="5"/>
  <c r="AA21" i="5"/>
  <c r="K21" i="5"/>
  <c r="I21" i="5" s="1"/>
  <c r="C21" i="5"/>
  <c r="B21" i="5"/>
  <c r="AA20" i="5"/>
  <c r="K20" i="5"/>
  <c r="C20" i="5"/>
  <c r="B20" i="5"/>
  <c r="AA19" i="5"/>
  <c r="K19" i="5"/>
  <c r="I19" i="5" s="1"/>
  <c r="C19" i="5"/>
  <c r="B19" i="5"/>
  <c r="AA18" i="5"/>
  <c r="K18" i="5"/>
  <c r="C18" i="5"/>
  <c r="B18" i="5"/>
  <c r="AA17" i="5"/>
  <c r="K17" i="5"/>
  <c r="I17" i="5" s="1"/>
  <c r="C17" i="5"/>
  <c r="B17" i="5"/>
  <c r="AA16" i="5"/>
  <c r="K16" i="5"/>
  <c r="C16" i="5"/>
  <c r="B16" i="5"/>
  <c r="AA15" i="5"/>
  <c r="K15" i="5"/>
  <c r="I15" i="5" s="1"/>
  <c r="C15" i="5"/>
  <c r="B15" i="5"/>
  <c r="AA14" i="5"/>
  <c r="K14" i="5"/>
  <c r="C14" i="5"/>
  <c r="B14" i="5"/>
  <c r="AA13" i="5"/>
  <c r="K13" i="5"/>
  <c r="I13" i="5" s="1"/>
  <c r="C13" i="5"/>
  <c r="B13" i="5"/>
  <c r="AA12" i="5"/>
  <c r="K12" i="5"/>
  <c r="C12" i="5"/>
  <c r="B12" i="5"/>
  <c r="AA11" i="5"/>
  <c r="K11" i="5"/>
  <c r="I11" i="5" s="1"/>
  <c r="C11" i="5"/>
  <c r="B11" i="5"/>
  <c r="AA10" i="5"/>
  <c r="K10" i="5"/>
  <c r="C10" i="5"/>
  <c r="B10" i="5"/>
  <c r="AA9" i="5"/>
  <c r="K9" i="5"/>
  <c r="I9" i="5" s="1"/>
  <c r="C9" i="5"/>
  <c r="B9" i="5"/>
  <c r="AA8" i="5"/>
  <c r="K8" i="5"/>
  <c r="C8" i="5"/>
  <c r="B8" i="5"/>
  <c r="AA7" i="5"/>
  <c r="K7" i="5"/>
  <c r="C7" i="5"/>
  <c r="B7" i="5"/>
  <c r="C5" i="5"/>
  <c r="B5" i="5"/>
  <c r="K55" i="9" l="1"/>
  <c r="L41" i="8"/>
  <c r="L49" i="8"/>
  <c r="L38" i="8"/>
  <c r="L34" i="8"/>
  <c r="L32" i="8"/>
  <c r="L30" i="8"/>
  <c r="L26" i="8"/>
  <c r="L24" i="8"/>
  <c r="L22" i="8"/>
  <c r="L20" i="8"/>
  <c r="L18" i="8"/>
  <c r="L16" i="8"/>
  <c r="K55" i="8"/>
  <c r="L12" i="8"/>
  <c r="L10" i="8"/>
  <c r="L8" i="8"/>
  <c r="I35" i="7"/>
  <c r="L35" i="7" s="1"/>
  <c r="I31" i="7"/>
  <c r="L31" i="7" s="1"/>
  <c r="I27" i="7"/>
  <c r="L27" i="7" s="1"/>
  <c r="L11" i="7"/>
  <c r="K55" i="7"/>
  <c r="I11" i="7"/>
  <c r="I7" i="7"/>
  <c r="L7" i="7"/>
  <c r="K55" i="6"/>
  <c r="K55" i="5"/>
  <c r="L8" i="7"/>
  <c r="L10" i="7"/>
  <c r="L12" i="7"/>
  <c r="L14" i="7"/>
  <c r="L16" i="7"/>
  <c r="L18" i="7"/>
  <c r="L20" i="7"/>
  <c r="L22" i="7"/>
  <c r="L24" i="7"/>
  <c r="L26" i="7"/>
  <c r="L28" i="7"/>
  <c r="L30" i="7"/>
  <c r="L32" i="7"/>
  <c r="L34" i="7"/>
  <c r="L36" i="7"/>
  <c r="L38" i="7"/>
  <c r="L40" i="7"/>
  <c r="L42" i="7"/>
  <c r="L44" i="7"/>
  <c r="L46" i="7"/>
  <c r="L48" i="7"/>
  <c r="L50" i="7"/>
  <c r="L52" i="7"/>
  <c r="L54" i="7"/>
  <c r="I8" i="9"/>
  <c r="L8" i="9" s="1"/>
  <c r="L9" i="9"/>
  <c r="I10" i="9"/>
  <c r="L10" i="9" s="1"/>
  <c r="L11" i="9"/>
  <c r="I12" i="9"/>
  <c r="L12" i="9" s="1"/>
  <c r="L13" i="9"/>
  <c r="I14" i="9"/>
  <c r="L14" i="9" s="1"/>
  <c r="L15" i="9"/>
  <c r="I16" i="9"/>
  <c r="L16" i="9" s="1"/>
  <c r="L17" i="9"/>
  <c r="I18" i="9"/>
  <c r="L18" i="9" s="1"/>
  <c r="L19" i="9"/>
  <c r="I20" i="9"/>
  <c r="L20" i="9" s="1"/>
  <c r="L21" i="9"/>
  <c r="I22" i="9"/>
  <c r="L22" i="9" s="1"/>
  <c r="L23" i="9"/>
  <c r="I24" i="9"/>
  <c r="L24" i="9" s="1"/>
  <c r="L25" i="9"/>
  <c r="I26" i="9"/>
  <c r="L26" i="9" s="1"/>
  <c r="L27" i="9"/>
  <c r="I28" i="9"/>
  <c r="L28" i="9" s="1"/>
  <c r="L29" i="9"/>
  <c r="I30" i="9"/>
  <c r="L30" i="9" s="1"/>
  <c r="L31" i="9"/>
  <c r="I32" i="9"/>
  <c r="L32" i="9" s="1"/>
  <c r="L33" i="9"/>
  <c r="I34" i="9"/>
  <c r="L34" i="9" s="1"/>
  <c r="L35" i="9"/>
  <c r="I36" i="9"/>
  <c r="L36" i="9" s="1"/>
  <c r="L37" i="9"/>
  <c r="I38" i="9"/>
  <c r="L38" i="9" s="1"/>
  <c r="L39" i="9"/>
  <c r="I40" i="9"/>
  <c r="L40" i="9" s="1"/>
  <c r="L41" i="9"/>
  <c r="I42" i="9"/>
  <c r="L42" i="9" s="1"/>
  <c r="L43" i="9"/>
  <c r="I44" i="9"/>
  <c r="L44" i="9" s="1"/>
  <c r="L45" i="9"/>
  <c r="I46" i="9"/>
  <c r="L46" i="9" s="1"/>
  <c r="L47" i="9"/>
  <c r="I48" i="9"/>
  <c r="L48" i="9" s="1"/>
  <c r="L49" i="9"/>
  <c r="I50" i="9"/>
  <c r="L50" i="9" s="1"/>
  <c r="L51" i="9"/>
  <c r="I52" i="9"/>
  <c r="L52" i="9" s="1"/>
  <c r="L53" i="9"/>
  <c r="I54" i="9"/>
  <c r="L54" i="9" s="1"/>
  <c r="I7" i="8"/>
  <c r="I7" i="9"/>
  <c r="L26" i="6"/>
  <c r="L34" i="6"/>
  <c r="L7" i="6"/>
  <c r="I8" i="6"/>
  <c r="L8" i="6" s="1"/>
  <c r="L9" i="6"/>
  <c r="I10" i="6"/>
  <c r="L10" i="6" s="1"/>
  <c r="L11" i="6"/>
  <c r="I12" i="6"/>
  <c r="L12" i="6" s="1"/>
  <c r="L13" i="6"/>
  <c r="I14" i="6"/>
  <c r="L14" i="6" s="1"/>
  <c r="L15" i="6"/>
  <c r="I16" i="6"/>
  <c r="L16" i="6" s="1"/>
  <c r="L17" i="6"/>
  <c r="I18" i="6"/>
  <c r="L18" i="6" s="1"/>
  <c r="L19" i="6"/>
  <c r="I20" i="6"/>
  <c r="L20" i="6" s="1"/>
  <c r="L21" i="6"/>
  <c r="I22" i="6"/>
  <c r="L22" i="6" s="1"/>
  <c r="L23" i="6"/>
  <c r="I24" i="6"/>
  <c r="L24" i="6" s="1"/>
  <c r="L25" i="6"/>
  <c r="I26" i="6"/>
  <c r="L27" i="6"/>
  <c r="I28" i="6"/>
  <c r="L28" i="6" s="1"/>
  <c r="L29" i="6"/>
  <c r="I30" i="6"/>
  <c r="L30" i="6" s="1"/>
  <c r="L31" i="6"/>
  <c r="I32" i="6"/>
  <c r="L32" i="6" s="1"/>
  <c r="L33" i="6"/>
  <c r="I34" i="6"/>
  <c r="L35" i="6"/>
  <c r="I36" i="6"/>
  <c r="L36" i="6" s="1"/>
  <c r="L37" i="6"/>
  <c r="I38" i="6"/>
  <c r="L38" i="6" s="1"/>
  <c r="L39" i="6"/>
  <c r="I40" i="6"/>
  <c r="L40" i="6" s="1"/>
  <c r="L41" i="6"/>
  <c r="I42" i="6"/>
  <c r="L42" i="6" s="1"/>
  <c r="L43" i="6"/>
  <c r="I44" i="6"/>
  <c r="L44" i="6" s="1"/>
  <c r="L45" i="6"/>
  <c r="I46" i="6"/>
  <c r="L46" i="6" s="1"/>
  <c r="L47" i="6"/>
  <c r="I48" i="6"/>
  <c r="L48" i="6" s="1"/>
  <c r="L49" i="6"/>
  <c r="I50" i="6"/>
  <c r="L50" i="6" s="1"/>
  <c r="L51" i="6"/>
  <c r="L53" i="6"/>
  <c r="I7" i="6"/>
  <c r="L32" i="5"/>
  <c r="L48" i="5"/>
  <c r="I8" i="5"/>
  <c r="L8" i="5" s="1"/>
  <c r="L9" i="5"/>
  <c r="I10" i="5"/>
  <c r="L10" i="5" s="1"/>
  <c r="L11" i="5"/>
  <c r="I12" i="5"/>
  <c r="L12" i="5" s="1"/>
  <c r="L13" i="5"/>
  <c r="I14" i="5"/>
  <c r="L14" i="5" s="1"/>
  <c r="L15" i="5"/>
  <c r="I16" i="5"/>
  <c r="L16" i="5" s="1"/>
  <c r="L17" i="5"/>
  <c r="I18" i="5"/>
  <c r="L18" i="5" s="1"/>
  <c r="L19" i="5"/>
  <c r="I20" i="5"/>
  <c r="L20" i="5" s="1"/>
  <c r="L21" i="5"/>
  <c r="I22" i="5"/>
  <c r="L22" i="5" s="1"/>
  <c r="L23" i="5"/>
  <c r="I24" i="5"/>
  <c r="L24" i="5" s="1"/>
  <c r="L25" i="5"/>
  <c r="I26" i="5"/>
  <c r="L26" i="5" s="1"/>
  <c r="L27" i="5"/>
  <c r="I28" i="5"/>
  <c r="L28" i="5" s="1"/>
  <c r="L29" i="5"/>
  <c r="I30" i="5"/>
  <c r="L30" i="5" s="1"/>
  <c r="L31" i="5"/>
  <c r="I32" i="5"/>
  <c r="L33" i="5"/>
  <c r="I34" i="5"/>
  <c r="L34" i="5" s="1"/>
  <c r="L35" i="5"/>
  <c r="I36" i="5"/>
  <c r="L36" i="5" s="1"/>
  <c r="L37" i="5"/>
  <c r="I38" i="5"/>
  <c r="L38" i="5" s="1"/>
  <c r="L39" i="5"/>
  <c r="I40" i="5"/>
  <c r="L40" i="5" s="1"/>
  <c r="L41" i="5"/>
  <c r="I42" i="5"/>
  <c r="L42" i="5" s="1"/>
  <c r="L43" i="5"/>
  <c r="I44" i="5"/>
  <c r="L44" i="5" s="1"/>
  <c r="L45" i="5"/>
  <c r="I46" i="5"/>
  <c r="L46" i="5" s="1"/>
  <c r="L47" i="5"/>
  <c r="I48" i="5"/>
  <c r="L49" i="5"/>
  <c r="I50" i="5"/>
  <c r="L50" i="5" s="1"/>
  <c r="L51" i="5"/>
  <c r="I52" i="5"/>
  <c r="L52" i="5" s="1"/>
  <c r="L53" i="5"/>
  <c r="I54" i="5"/>
  <c r="L54" i="5" s="1"/>
  <c r="I7" i="5"/>
  <c r="W55" i="1"/>
  <c r="V55" i="1"/>
  <c r="U55" i="1"/>
  <c r="T55" i="1"/>
  <c r="S55" i="1"/>
  <c r="R55" i="1"/>
  <c r="Q55" i="1"/>
  <c r="P55" i="1"/>
  <c r="O55" i="1"/>
  <c r="N55" i="1"/>
  <c r="M55" i="1"/>
  <c r="I55" i="7" l="1"/>
  <c r="L55" i="7"/>
  <c r="L55" i="6"/>
  <c r="I55" i="5"/>
  <c r="I55" i="9"/>
  <c r="L7" i="8"/>
  <c r="L55" i="8" s="1"/>
  <c r="I55" i="8"/>
  <c r="L7" i="9"/>
  <c r="L55" i="9" s="1"/>
  <c r="I55" i="6"/>
  <c r="L7" i="5"/>
  <c r="L55" i="5" s="1"/>
  <c r="C7" i="1"/>
  <c r="B5" i="1"/>
  <c r="C5" i="1"/>
  <c r="B7" i="1"/>
  <c r="J55" i="1"/>
  <c r="AA54" i="1"/>
  <c r="K54" i="1"/>
  <c r="C54" i="1"/>
  <c r="B54" i="1"/>
  <c r="AA53" i="1"/>
  <c r="K53" i="1"/>
  <c r="I53" i="1" s="1"/>
  <c r="C53" i="1"/>
  <c r="B53" i="1"/>
  <c r="AA52" i="1"/>
  <c r="K52" i="1"/>
  <c r="I52" i="1"/>
  <c r="L52" i="1" s="1"/>
  <c r="C52" i="1"/>
  <c r="B52" i="1"/>
  <c r="AA51" i="1"/>
  <c r="K51" i="1"/>
  <c r="I51" i="1" s="1"/>
  <c r="C51" i="1"/>
  <c r="B51" i="1"/>
  <c r="AA50" i="1"/>
  <c r="K50" i="1"/>
  <c r="I50" i="1" s="1"/>
  <c r="L50" i="1" s="1"/>
  <c r="C50" i="1"/>
  <c r="B50" i="1"/>
  <c r="AA49" i="1"/>
  <c r="K49" i="1"/>
  <c r="I49" i="1" s="1"/>
  <c r="C49" i="1"/>
  <c r="B49" i="1"/>
  <c r="AA48" i="1"/>
  <c r="K48" i="1"/>
  <c r="I48" i="1" s="1"/>
  <c r="L48" i="1" s="1"/>
  <c r="C48" i="1"/>
  <c r="B48" i="1"/>
  <c r="AA47" i="1"/>
  <c r="K47" i="1"/>
  <c r="I47" i="1" s="1"/>
  <c r="C47" i="1"/>
  <c r="B47" i="1"/>
  <c r="AA46" i="1"/>
  <c r="K46" i="1"/>
  <c r="I46" i="1" s="1"/>
  <c r="L46" i="1" s="1"/>
  <c r="C46" i="1"/>
  <c r="B46" i="1"/>
  <c r="AA45" i="1"/>
  <c r="K45" i="1"/>
  <c r="I45" i="1" s="1"/>
  <c r="C45" i="1"/>
  <c r="B45" i="1"/>
  <c r="AA44" i="1"/>
  <c r="K44" i="1"/>
  <c r="I44" i="1" s="1"/>
  <c r="C44" i="1"/>
  <c r="B44" i="1"/>
  <c r="AA43" i="1"/>
  <c r="K43" i="1"/>
  <c r="I43" i="1" s="1"/>
  <c r="C43" i="1"/>
  <c r="B43" i="1"/>
  <c r="AA42" i="1"/>
  <c r="K42" i="1"/>
  <c r="C42" i="1"/>
  <c r="B42" i="1"/>
  <c r="AA41" i="1"/>
  <c r="K41" i="1"/>
  <c r="I41" i="1" s="1"/>
  <c r="C41" i="1"/>
  <c r="B41" i="1"/>
  <c r="AA40" i="1"/>
  <c r="K40" i="1"/>
  <c r="C40" i="1"/>
  <c r="B40" i="1"/>
  <c r="AA39" i="1"/>
  <c r="K39" i="1"/>
  <c r="I39" i="1" s="1"/>
  <c r="C39" i="1"/>
  <c r="B39" i="1"/>
  <c r="AA38" i="1"/>
  <c r="K38" i="1"/>
  <c r="C38" i="1"/>
  <c r="B38" i="1"/>
  <c r="AA37" i="1"/>
  <c r="K37" i="1"/>
  <c r="I37" i="1" s="1"/>
  <c r="C37" i="1"/>
  <c r="B37" i="1"/>
  <c r="AA36" i="1"/>
  <c r="K36" i="1"/>
  <c r="C36" i="1"/>
  <c r="B36" i="1"/>
  <c r="AA35" i="1"/>
  <c r="K35" i="1"/>
  <c r="I35" i="1" s="1"/>
  <c r="C35" i="1"/>
  <c r="B35" i="1"/>
  <c r="AA34" i="1"/>
  <c r="K34" i="1"/>
  <c r="C34" i="1"/>
  <c r="B34" i="1"/>
  <c r="AA33" i="1"/>
  <c r="K33" i="1"/>
  <c r="I33" i="1" s="1"/>
  <c r="C33" i="1"/>
  <c r="B33" i="1"/>
  <c r="AA32" i="1"/>
  <c r="K32" i="1"/>
  <c r="C32" i="1"/>
  <c r="B32" i="1"/>
  <c r="AA31" i="1"/>
  <c r="K31" i="1"/>
  <c r="I31" i="1" s="1"/>
  <c r="C31" i="1"/>
  <c r="B31" i="1"/>
  <c r="AA30" i="1"/>
  <c r="K30" i="1"/>
  <c r="C30" i="1"/>
  <c r="B30" i="1"/>
  <c r="AA29" i="1"/>
  <c r="K29" i="1"/>
  <c r="I29" i="1" s="1"/>
  <c r="C29" i="1"/>
  <c r="B29" i="1"/>
  <c r="AA28" i="1"/>
  <c r="K28" i="1"/>
  <c r="C28" i="1"/>
  <c r="B28" i="1"/>
  <c r="AA27" i="1"/>
  <c r="K27" i="1"/>
  <c r="I27" i="1" s="1"/>
  <c r="C27" i="1"/>
  <c r="B27" i="1"/>
  <c r="AA26" i="1"/>
  <c r="K26" i="1"/>
  <c r="C26" i="1"/>
  <c r="B26" i="1"/>
  <c r="AA25" i="1"/>
  <c r="K25" i="1"/>
  <c r="I25" i="1" s="1"/>
  <c r="C25" i="1"/>
  <c r="B25" i="1"/>
  <c r="AA24" i="1"/>
  <c r="K24" i="1"/>
  <c r="C24" i="1"/>
  <c r="B24" i="1"/>
  <c r="AA23" i="1"/>
  <c r="K23" i="1"/>
  <c r="I23" i="1" s="1"/>
  <c r="C23" i="1"/>
  <c r="B23" i="1"/>
  <c r="AA22" i="1"/>
  <c r="K22" i="1"/>
  <c r="C22" i="1"/>
  <c r="B22" i="1"/>
  <c r="AA21" i="1"/>
  <c r="K21" i="1"/>
  <c r="I21" i="1" s="1"/>
  <c r="C21" i="1"/>
  <c r="B21" i="1"/>
  <c r="AA20" i="1"/>
  <c r="K20" i="1"/>
  <c r="C20" i="1"/>
  <c r="B20" i="1"/>
  <c r="AA19" i="1"/>
  <c r="K19" i="1"/>
  <c r="I19" i="1" s="1"/>
  <c r="C19" i="1"/>
  <c r="B19" i="1"/>
  <c r="AA18" i="1"/>
  <c r="K18" i="1"/>
  <c r="C18" i="1"/>
  <c r="B18" i="1"/>
  <c r="AA17" i="1"/>
  <c r="K17" i="1"/>
  <c r="I17" i="1" s="1"/>
  <c r="C17" i="1"/>
  <c r="B17" i="1"/>
  <c r="AA16" i="1"/>
  <c r="K16" i="1"/>
  <c r="C16" i="1"/>
  <c r="B16" i="1"/>
  <c r="AA15" i="1"/>
  <c r="K15" i="1"/>
  <c r="I15" i="1" s="1"/>
  <c r="C15" i="1"/>
  <c r="B15" i="1"/>
  <c r="AA14" i="1"/>
  <c r="K14" i="1"/>
  <c r="C14" i="1"/>
  <c r="B14" i="1"/>
  <c r="AA13" i="1"/>
  <c r="K13" i="1"/>
  <c r="I13" i="1" s="1"/>
  <c r="C13" i="1"/>
  <c r="B13" i="1"/>
  <c r="AA12" i="1"/>
  <c r="K12" i="1"/>
  <c r="C12" i="1"/>
  <c r="B12" i="1"/>
  <c r="AA11" i="1"/>
  <c r="K11" i="1"/>
  <c r="I11" i="1" s="1"/>
  <c r="C11" i="1"/>
  <c r="B11" i="1"/>
  <c r="AA10" i="1"/>
  <c r="K10" i="1"/>
  <c r="C10" i="1"/>
  <c r="B10" i="1"/>
  <c r="AA9" i="1"/>
  <c r="K9" i="1"/>
  <c r="I9" i="1" s="1"/>
  <c r="C9" i="1"/>
  <c r="B9" i="1"/>
  <c r="AA8" i="1"/>
  <c r="K8" i="1"/>
  <c r="C8" i="1"/>
  <c r="B8" i="1"/>
  <c r="AA7" i="1"/>
  <c r="K7" i="1"/>
  <c r="K55" i="1" l="1"/>
  <c r="L44" i="1"/>
  <c r="I8" i="1"/>
  <c r="L8" i="1" s="1"/>
  <c r="L9" i="1"/>
  <c r="I10" i="1"/>
  <c r="L10" i="1" s="1"/>
  <c r="L11" i="1"/>
  <c r="I12" i="1"/>
  <c r="L12" i="1" s="1"/>
  <c r="L13" i="1"/>
  <c r="I14" i="1"/>
  <c r="L14" i="1" s="1"/>
  <c r="L15" i="1"/>
  <c r="I16" i="1"/>
  <c r="L16" i="1" s="1"/>
  <c r="L17" i="1"/>
  <c r="I18" i="1"/>
  <c r="L18" i="1" s="1"/>
  <c r="L19" i="1"/>
  <c r="I20" i="1"/>
  <c r="L20" i="1" s="1"/>
  <c r="L21" i="1"/>
  <c r="I22" i="1"/>
  <c r="L22" i="1" s="1"/>
  <c r="L23" i="1"/>
  <c r="I24" i="1"/>
  <c r="L24" i="1" s="1"/>
  <c r="L25" i="1"/>
  <c r="I26" i="1"/>
  <c r="L26" i="1" s="1"/>
  <c r="L27" i="1"/>
  <c r="I28" i="1"/>
  <c r="L28" i="1" s="1"/>
  <c r="L29" i="1"/>
  <c r="I30" i="1"/>
  <c r="L30" i="1" s="1"/>
  <c r="L31" i="1"/>
  <c r="I32" i="1"/>
  <c r="L32" i="1" s="1"/>
  <c r="L33" i="1"/>
  <c r="I34" i="1"/>
  <c r="L34" i="1" s="1"/>
  <c r="L35" i="1"/>
  <c r="I36" i="1"/>
  <c r="L36" i="1" s="1"/>
  <c r="L37" i="1"/>
  <c r="I38" i="1"/>
  <c r="L38" i="1" s="1"/>
  <c r="L39" i="1"/>
  <c r="I40" i="1"/>
  <c r="L40" i="1" s="1"/>
  <c r="L41" i="1"/>
  <c r="I42" i="1"/>
  <c r="L42" i="1" s="1"/>
  <c r="L43" i="1"/>
  <c r="L45" i="1"/>
  <c r="L47" i="1"/>
  <c r="L49" i="1"/>
  <c r="L51" i="1"/>
  <c r="L53" i="1"/>
  <c r="I54" i="1"/>
  <c r="L54" i="1" s="1"/>
  <c r="I7" i="1"/>
  <c r="L7" i="1" s="1"/>
  <c r="L55" i="1" l="1"/>
  <c r="I55" i="1"/>
</calcChain>
</file>

<file path=xl/sharedStrings.xml><?xml version="1.0" encoding="utf-8"?>
<sst xmlns="http://schemas.openxmlformats.org/spreadsheetml/2006/main" count="1586" uniqueCount="318">
  <si>
    <t xml:space="preserve">     공  정  불  량  율</t>
    <phoneticPr fontId="5" type="noConversion"/>
  </si>
  <si>
    <t>No</t>
    <phoneticPr fontId="8" type="noConversion"/>
  </si>
  <si>
    <t>업체명</t>
    <phoneticPr fontId="8" type="noConversion"/>
  </si>
  <si>
    <t>품명</t>
    <phoneticPr fontId="8" type="noConversion"/>
  </si>
  <si>
    <t>품번</t>
    <phoneticPr fontId="8" type="noConversion"/>
  </si>
  <si>
    <t>원재료명</t>
    <phoneticPr fontId="8" type="noConversion"/>
  </si>
  <si>
    <t>Color</t>
    <phoneticPr fontId="4" type="noConversion"/>
  </si>
  <si>
    <t>검사수량</t>
    <phoneticPr fontId="8" type="noConversion"/>
  </si>
  <si>
    <t>양품</t>
    <phoneticPr fontId="8" type="noConversion"/>
  </si>
  <si>
    <t>불량</t>
    <phoneticPr fontId="8" type="noConversion"/>
  </si>
  <si>
    <t>불량률</t>
    <phoneticPr fontId="8" type="noConversion"/>
  </si>
  <si>
    <t>불 량 내 용</t>
    <phoneticPr fontId="8" type="noConversion"/>
  </si>
  <si>
    <t>생산 LOT</t>
    <phoneticPr fontId="8" type="noConversion"/>
  </si>
  <si>
    <t>작업자</t>
    <phoneticPr fontId="8" type="noConversion"/>
  </si>
  <si>
    <t>검사자</t>
    <phoneticPr fontId="8" type="noConversion"/>
  </si>
  <si>
    <t>비고</t>
    <phoneticPr fontId="5" type="noConversion"/>
  </si>
  <si>
    <t>미성형</t>
    <phoneticPr fontId="5" type="noConversion"/>
  </si>
  <si>
    <t>BURR</t>
    <phoneticPr fontId="8" type="noConversion"/>
  </si>
  <si>
    <t>수축</t>
    <phoneticPr fontId="8" type="noConversion"/>
  </si>
  <si>
    <t>찍힘</t>
    <phoneticPr fontId="8" type="noConversion"/>
  </si>
  <si>
    <t>이물</t>
    <phoneticPr fontId="8" type="noConversion"/>
  </si>
  <si>
    <t>변형</t>
    <phoneticPr fontId="8" type="noConversion"/>
  </si>
  <si>
    <t>흑점</t>
    <phoneticPr fontId="8" type="noConversion"/>
  </si>
  <si>
    <t>파손</t>
    <phoneticPr fontId="8" type="noConversion"/>
  </si>
  <si>
    <t>기타</t>
    <phoneticPr fontId="8" type="noConversion"/>
  </si>
  <si>
    <t>생산 날짜</t>
    <phoneticPr fontId="8" type="noConversion"/>
  </si>
  <si>
    <t>설비</t>
    <phoneticPr fontId="8" type="noConversion"/>
  </si>
  <si>
    <t>주.야</t>
    <phoneticPr fontId="8" type="noConversion"/>
  </si>
  <si>
    <t>업체명</t>
    <phoneticPr fontId="4" type="noConversion"/>
  </si>
  <si>
    <t>검사자</t>
    <phoneticPr fontId="4" type="noConversion"/>
  </si>
  <si>
    <t>MCS</t>
    <phoneticPr fontId="4" type="noConversion"/>
  </si>
  <si>
    <t>지아</t>
    <phoneticPr fontId="4" type="noConversion"/>
  </si>
  <si>
    <t>SST</t>
  </si>
  <si>
    <t>수연</t>
    <phoneticPr fontId="4" type="noConversion"/>
  </si>
  <si>
    <t>HIC</t>
  </si>
  <si>
    <t>김선화</t>
    <phoneticPr fontId="4" type="noConversion"/>
  </si>
  <si>
    <t>AYE</t>
  </si>
  <si>
    <t>박소연</t>
    <phoneticPr fontId="4" type="noConversion"/>
  </si>
  <si>
    <t>NEXT</t>
  </si>
  <si>
    <t>김춘화</t>
    <phoneticPr fontId="4" type="noConversion"/>
  </si>
  <si>
    <t>메카텍</t>
  </si>
  <si>
    <t>이은실</t>
    <phoneticPr fontId="4" type="noConversion"/>
  </si>
  <si>
    <t>테스트메카</t>
  </si>
  <si>
    <t>김다연</t>
    <phoneticPr fontId="4" type="noConversion"/>
  </si>
  <si>
    <t>오킨스</t>
  </si>
  <si>
    <t>DI</t>
  </si>
  <si>
    <t>ODT</t>
  </si>
  <si>
    <t>뜯김</t>
    <phoneticPr fontId="4" type="noConversion"/>
  </si>
  <si>
    <t>가스</t>
    <phoneticPr fontId="4" type="noConversion"/>
  </si>
  <si>
    <t>FINE</t>
    <phoneticPr fontId="4" type="noConversion"/>
  </si>
  <si>
    <t>6월 22일</t>
    <phoneticPr fontId="4" type="noConversion"/>
  </si>
  <si>
    <t>6월 23일</t>
    <phoneticPr fontId="4" type="noConversion"/>
  </si>
  <si>
    <t>6월 27일</t>
    <phoneticPr fontId="4" type="noConversion"/>
  </si>
  <si>
    <t>6월 26일</t>
    <phoneticPr fontId="4" type="noConversion"/>
  </si>
  <si>
    <t>6월 25일</t>
    <phoneticPr fontId="4" type="noConversion"/>
  </si>
  <si>
    <t>6월 24일</t>
    <phoneticPr fontId="4" type="noConversion"/>
  </si>
  <si>
    <t>RIVET</t>
    <phoneticPr fontId="4" type="noConversion"/>
  </si>
  <si>
    <t>LID</t>
    <phoneticPr fontId="4" type="noConversion"/>
  </si>
  <si>
    <t>RV1.0-1.2HD-1.15A1</t>
    <phoneticPr fontId="4" type="noConversion"/>
  </si>
  <si>
    <t>HL192-10A-M4</t>
    <phoneticPr fontId="4" type="noConversion"/>
  </si>
  <si>
    <t>A</t>
    <phoneticPr fontId="4" type="noConversion"/>
  </si>
  <si>
    <t>지아</t>
  </si>
  <si>
    <t>RTP</t>
    <phoneticPr fontId="4" type="noConversion"/>
  </si>
  <si>
    <t>G/R</t>
    <phoneticPr fontId="4" type="noConversion"/>
  </si>
  <si>
    <t>수연</t>
  </si>
  <si>
    <t>BR88-127A1-1</t>
    <phoneticPr fontId="4" type="noConversion"/>
  </si>
  <si>
    <t>7.5MM</t>
    <phoneticPr fontId="4" type="noConversion"/>
  </si>
  <si>
    <t>RECEPTACLE</t>
    <phoneticPr fontId="4" type="noConversion"/>
  </si>
  <si>
    <t>FINE</t>
  </si>
  <si>
    <t>샘플</t>
    <phoneticPr fontId="4" type="noConversion"/>
  </si>
  <si>
    <t>REAR COVER</t>
    <phoneticPr fontId="4" type="noConversion"/>
  </si>
  <si>
    <t>SD-013189-32</t>
    <phoneticPr fontId="4" type="noConversion"/>
  </si>
  <si>
    <t>PC</t>
    <phoneticPr fontId="4" type="noConversion"/>
  </si>
  <si>
    <t>BURR 사상</t>
    <phoneticPr fontId="4" type="noConversion"/>
  </si>
  <si>
    <t>LEAD GUIDE</t>
    <phoneticPr fontId="4" type="noConversion"/>
  </si>
  <si>
    <t>BODY</t>
    <phoneticPr fontId="4" type="noConversion"/>
  </si>
  <si>
    <t>ADAPTER</t>
    <phoneticPr fontId="4" type="noConversion"/>
  </si>
  <si>
    <t>HDB08NL-78L5</t>
    <phoneticPr fontId="4" type="noConversion"/>
  </si>
  <si>
    <t>AMB20E4A-KAA-R6</t>
    <phoneticPr fontId="4" type="noConversion"/>
  </si>
  <si>
    <t>NP612-316-003#LB</t>
    <phoneticPr fontId="4" type="noConversion"/>
  </si>
  <si>
    <t>K-JR01887-G03ABB</t>
    <phoneticPr fontId="4" type="noConversion"/>
  </si>
  <si>
    <t>B</t>
  </si>
  <si>
    <t>B</t>
    <phoneticPr fontId="4" type="noConversion"/>
  </si>
  <si>
    <t>BASE</t>
    <phoneticPr fontId="4" type="noConversion"/>
  </si>
  <si>
    <t>NP628-1056-001#IN-B</t>
    <phoneticPr fontId="4" type="noConversion"/>
  </si>
  <si>
    <t>HDB75-M01A1-1L</t>
    <phoneticPr fontId="4" type="noConversion"/>
  </si>
  <si>
    <t>김선화</t>
  </si>
  <si>
    <t>STOPPER</t>
    <phoneticPr fontId="4" type="noConversion"/>
  </si>
  <si>
    <t>HDB08NL-78T4</t>
    <phoneticPr fontId="4" type="noConversion"/>
  </si>
  <si>
    <t>박소연</t>
  </si>
  <si>
    <t>뜯김: 게이트</t>
    <phoneticPr fontId="4" type="noConversion"/>
  </si>
  <si>
    <t>HDB08NL-78B1</t>
    <phoneticPr fontId="4" type="noConversion"/>
  </si>
  <si>
    <t>NP628-1056-001#IN-A</t>
    <phoneticPr fontId="4" type="noConversion"/>
  </si>
  <si>
    <t>SLIDER</t>
    <phoneticPr fontId="4" type="noConversion"/>
  </si>
  <si>
    <t>4LEAD SOCKET</t>
    <phoneticPr fontId="4" type="noConversion"/>
  </si>
  <si>
    <t>009-019-004</t>
    <phoneticPr fontId="4" type="noConversion"/>
  </si>
  <si>
    <t>파손: 코어</t>
    <phoneticPr fontId="4" type="noConversion"/>
  </si>
  <si>
    <t>김춘화</t>
  </si>
  <si>
    <t>HDB08NL-78S2</t>
    <phoneticPr fontId="4" type="noConversion"/>
  </si>
  <si>
    <t>이은실</t>
  </si>
  <si>
    <t>김다연</t>
  </si>
  <si>
    <t>MCS</t>
  </si>
  <si>
    <t>SGF2041</t>
    <phoneticPr fontId="4" type="noConversion"/>
  </si>
  <si>
    <t>B/K</t>
    <phoneticPr fontId="4" type="noConversion"/>
  </si>
  <si>
    <t>SGF2030</t>
    <phoneticPr fontId="4" type="noConversion"/>
  </si>
  <si>
    <t>N/P</t>
    <phoneticPr fontId="4" type="noConversion"/>
  </si>
  <si>
    <t>F11</t>
    <phoneticPr fontId="4" type="noConversion"/>
  </si>
  <si>
    <t>SF2255</t>
    <phoneticPr fontId="4" type="noConversion"/>
  </si>
  <si>
    <t>I/V</t>
    <phoneticPr fontId="4" type="noConversion"/>
  </si>
  <si>
    <t>SGP2030R</t>
    <phoneticPr fontId="4" type="noConversion"/>
  </si>
  <si>
    <t>LG35</t>
    <phoneticPr fontId="4" type="noConversion"/>
  </si>
  <si>
    <t>SGF2033</t>
    <phoneticPr fontId="4" type="noConversion"/>
  </si>
  <si>
    <t>미래테크/포장</t>
    <phoneticPr fontId="4" type="noConversion"/>
  </si>
  <si>
    <t>샘플</t>
    <phoneticPr fontId="4" type="noConversion"/>
  </si>
  <si>
    <t>A</t>
  </si>
  <si>
    <t>A</t>
    <phoneticPr fontId="4" type="noConversion"/>
  </si>
  <si>
    <t>B</t>
    <phoneticPr fontId="4" type="noConversion"/>
  </si>
  <si>
    <t>BURR 사상</t>
    <phoneticPr fontId="4" type="noConversion"/>
  </si>
  <si>
    <t>파손: 코어</t>
    <phoneticPr fontId="4" type="noConversion"/>
  </si>
  <si>
    <t>재검사(잔량 BURR 확인)</t>
    <phoneticPr fontId="4" type="noConversion"/>
  </si>
  <si>
    <t>재검사</t>
    <phoneticPr fontId="4" type="noConversion"/>
  </si>
  <si>
    <t>2Cavity</t>
    <phoneticPr fontId="4" type="noConversion"/>
  </si>
  <si>
    <t>4Cavity</t>
    <phoneticPr fontId="4" type="noConversion"/>
  </si>
  <si>
    <t>BASE</t>
    <phoneticPr fontId="4" type="noConversion"/>
  </si>
  <si>
    <t>ADAPTER</t>
    <phoneticPr fontId="4" type="noConversion"/>
  </si>
  <si>
    <t>RIVET</t>
    <phoneticPr fontId="4" type="noConversion"/>
  </si>
  <si>
    <t>FLOATING PLATE</t>
    <phoneticPr fontId="4" type="noConversion"/>
  </si>
  <si>
    <t>STOPPER</t>
    <phoneticPr fontId="4" type="noConversion"/>
  </si>
  <si>
    <t>KR6024-H056UA</t>
    <phoneticPr fontId="4" type="noConversion"/>
  </si>
  <si>
    <t>RV1.0-1.2HD-1.15A1</t>
    <phoneticPr fontId="4" type="noConversion"/>
  </si>
  <si>
    <t>HRCS-03C13</t>
    <phoneticPr fontId="4" type="noConversion"/>
  </si>
  <si>
    <t>KR6166-GP200</t>
    <phoneticPr fontId="4" type="noConversion"/>
  </si>
  <si>
    <t>HDB75-M01A1-1L</t>
    <phoneticPr fontId="4" type="noConversion"/>
  </si>
  <si>
    <t>HDB75-M01A4-1L</t>
    <phoneticPr fontId="4" type="noConversion"/>
  </si>
  <si>
    <t>BODY</t>
    <phoneticPr fontId="4" type="noConversion"/>
  </si>
  <si>
    <t>CONTACTOR</t>
    <phoneticPr fontId="4" type="noConversion"/>
  </si>
  <si>
    <t>AMB20E4A-KAA-R6</t>
    <phoneticPr fontId="4" type="noConversion"/>
  </si>
  <si>
    <t>7.5MM</t>
    <phoneticPr fontId="4" type="noConversion"/>
  </si>
  <si>
    <t>HDB08NL-78B1</t>
    <phoneticPr fontId="4" type="noConversion"/>
  </si>
  <si>
    <t>HDB08NL-78T4</t>
    <phoneticPr fontId="4" type="noConversion"/>
  </si>
  <si>
    <t>NP628-1056-001#IN-B</t>
  </si>
  <si>
    <t>NP612-352-002#IN-B</t>
    <phoneticPr fontId="4" type="noConversion"/>
  </si>
  <si>
    <t>K-JR01887-G03ABB</t>
    <phoneticPr fontId="4" type="noConversion"/>
  </si>
  <si>
    <t>LEAD GUIDE</t>
    <phoneticPr fontId="4" type="noConversion"/>
  </si>
  <si>
    <t>HDB08NL-78L5</t>
    <phoneticPr fontId="4" type="noConversion"/>
  </si>
  <si>
    <t>4LEAD SOCKET</t>
  </si>
  <si>
    <t>009-019-004</t>
    <phoneticPr fontId="4" type="noConversion"/>
  </si>
  <si>
    <t>NP612-316-003#LB</t>
  </si>
  <si>
    <t>25SSD-127-T6-BB</t>
    <phoneticPr fontId="4" type="noConversion"/>
  </si>
  <si>
    <t>JD4901</t>
  </si>
  <si>
    <t>B/K</t>
    <phoneticPr fontId="4" type="noConversion"/>
  </si>
  <si>
    <t>SGP2030R</t>
    <phoneticPr fontId="4" type="noConversion"/>
  </si>
  <si>
    <t>RTP</t>
    <phoneticPr fontId="4" type="noConversion"/>
  </si>
  <si>
    <t>G/R</t>
    <phoneticPr fontId="4" type="noConversion"/>
  </si>
  <si>
    <t>BLUE</t>
  </si>
  <si>
    <t>BLUE</t>
    <phoneticPr fontId="4" type="noConversion"/>
  </si>
  <si>
    <t>SGF2041</t>
    <phoneticPr fontId="4" type="noConversion"/>
  </si>
  <si>
    <t>SF2255</t>
    <phoneticPr fontId="4" type="noConversion"/>
  </si>
  <si>
    <t>I/V</t>
    <phoneticPr fontId="4" type="noConversion"/>
  </si>
  <si>
    <t>F11</t>
    <phoneticPr fontId="4" type="noConversion"/>
  </si>
  <si>
    <t>N/P</t>
    <phoneticPr fontId="4" type="noConversion"/>
  </si>
  <si>
    <t>LG35</t>
    <phoneticPr fontId="4" type="noConversion"/>
  </si>
  <si>
    <t>SGF2030</t>
    <phoneticPr fontId="4" type="noConversion"/>
  </si>
  <si>
    <t>KR6024-B056UA</t>
    <phoneticPr fontId="4" type="noConversion"/>
  </si>
  <si>
    <t>FLOATING</t>
    <phoneticPr fontId="4" type="noConversion"/>
  </si>
  <si>
    <t>BASE</t>
    <phoneticPr fontId="4" type="noConversion"/>
  </si>
  <si>
    <t>RIVET</t>
    <phoneticPr fontId="4" type="noConversion"/>
  </si>
  <si>
    <t>LEAD GUIDE</t>
    <phoneticPr fontId="4" type="noConversion"/>
  </si>
  <si>
    <t>HRCS-00C13-N</t>
    <phoneticPr fontId="4" type="noConversion"/>
  </si>
  <si>
    <t>NP612-352-002#IN-B</t>
    <phoneticPr fontId="4" type="noConversion"/>
  </si>
  <si>
    <t>RV1.0-1.2HD-1.15A1</t>
    <phoneticPr fontId="4" type="noConversion"/>
  </si>
  <si>
    <t>K-AR3525-1A</t>
    <phoneticPr fontId="4" type="noConversion"/>
  </si>
  <si>
    <t>샘플</t>
    <phoneticPr fontId="4" type="noConversion"/>
  </si>
  <si>
    <t>A</t>
    <phoneticPr fontId="4" type="noConversion"/>
  </si>
  <si>
    <t>B</t>
    <phoneticPr fontId="4" type="noConversion"/>
  </si>
  <si>
    <t>STOPPER</t>
    <phoneticPr fontId="4" type="noConversion"/>
  </si>
  <si>
    <t>ADAPTER</t>
    <phoneticPr fontId="4" type="noConversion"/>
  </si>
  <si>
    <t>HDB08NL-78B1</t>
    <phoneticPr fontId="4" type="noConversion"/>
  </si>
  <si>
    <t>HDB08NL-78T4</t>
    <phoneticPr fontId="4" type="noConversion"/>
  </si>
  <si>
    <t>NP612-316-003#LB</t>
    <phoneticPr fontId="4" type="noConversion"/>
  </si>
  <si>
    <t>SLIDER</t>
    <phoneticPr fontId="4" type="noConversion"/>
  </si>
  <si>
    <t>ACTUATOR</t>
    <phoneticPr fontId="4" type="noConversion"/>
  </si>
  <si>
    <t>BOTTOM</t>
    <phoneticPr fontId="4" type="noConversion"/>
  </si>
  <si>
    <t>K-AR3463-1A</t>
    <phoneticPr fontId="4" type="noConversion"/>
  </si>
  <si>
    <t>AMB1918A-KAA-R1</t>
    <phoneticPr fontId="4" type="noConversion"/>
  </si>
  <si>
    <t>KR6166-GP200JA</t>
    <phoneticPr fontId="4" type="noConversion"/>
  </si>
  <si>
    <t>NP595-877-014#SP-B</t>
    <phoneticPr fontId="4" type="noConversion"/>
  </si>
  <si>
    <t>샘플 / BURR 사상</t>
    <phoneticPr fontId="4" type="noConversion"/>
  </si>
  <si>
    <t>SPACER-B</t>
    <phoneticPr fontId="4" type="noConversion"/>
  </si>
  <si>
    <t>HDB08NL-78L5</t>
    <phoneticPr fontId="4" type="noConversion"/>
  </si>
  <si>
    <t>009-019-004</t>
  </si>
  <si>
    <t>HDB75-M01A1-1L</t>
    <phoneticPr fontId="4" type="noConversion"/>
  </si>
  <si>
    <t>BURR 사상</t>
    <phoneticPr fontId="4" type="noConversion"/>
  </si>
  <si>
    <t>K-AR3464-1A</t>
    <phoneticPr fontId="4" type="noConversion"/>
  </si>
  <si>
    <t>COVER</t>
    <phoneticPr fontId="4" type="noConversion"/>
  </si>
  <si>
    <t>샘플 / 4Cav 선별</t>
    <phoneticPr fontId="4" type="noConversion"/>
  </si>
  <si>
    <t>샘플 / 4Cav 선별</t>
    <phoneticPr fontId="4" type="noConversion"/>
  </si>
  <si>
    <t>B/K</t>
    <phoneticPr fontId="4" type="noConversion"/>
  </si>
  <si>
    <t>25SSD-127-T6-BB</t>
    <phoneticPr fontId="4" type="noConversion"/>
  </si>
  <si>
    <t>SGP2030R</t>
    <phoneticPr fontId="4" type="noConversion"/>
  </si>
  <si>
    <t>RTP</t>
    <phoneticPr fontId="4" type="noConversion"/>
  </si>
  <si>
    <t>G/R</t>
    <phoneticPr fontId="4" type="noConversion"/>
  </si>
  <si>
    <t>SGF2030</t>
    <phoneticPr fontId="4" type="noConversion"/>
  </si>
  <si>
    <t>SGF2041</t>
    <phoneticPr fontId="4" type="noConversion"/>
  </si>
  <si>
    <t>N/P</t>
    <phoneticPr fontId="4" type="noConversion"/>
  </si>
  <si>
    <t>SGF2033</t>
    <phoneticPr fontId="4" type="noConversion"/>
  </si>
  <si>
    <t>BLUE</t>
    <phoneticPr fontId="4" type="noConversion"/>
  </si>
  <si>
    <t>M990-00008A-A1-02-V1.3.1</t>
    <phoneticPr fontId="4" type="noConversion"/>
  </si>
  <si>
    <t>SOCKET BODY</t>
    <phoneticPr fontId="4" type="noConversion"/>
  </si>
  <si>
    <t>BASE</t>
    <phoneticPr fontId="4" type="noConversion"/>
  </si>
  <si>
    <t>RECEPTACLE</t>
  </si>
  <si>
    <t>BR88-127A1-1</t>
  </si>
  <si>
    <t>미래테크/포장</t>
    <phoneticPr fontId="4" type="noConversion"/>
  </si>
  <si>
    <t>샘플</t>
    <phoneticPr fontId="4" type="noConversion"/>
  </si>
  <si>
    <t>ADAPTER</t>
    <phoneticPr fontId="4" type="noConversion"/>
  </si>
  <si>
    <t>SLIDER</t>
    <phoneticPr fontId="4" type="noConversion"/>
  </si>
  <si>
    <t>BURR 사상</t>
    <phoneticPr fontId="4" type="noConversion"/>
  </si>
  <si>
    <t>K-AR3463-1A</t>
    <phoneticPr fontId="4" type="noConversion"/>
  </si>
  <si>
    <t>A</t>
    <phoneticPr fontId="4" type="noConversion"/>
  </si>
  <si>
    <t>STOPPER</t>
    <phoneticPr fontId="4" type="noConversion"/>
  </si>
  <si>
    <t>HDB08NL-78B1</t>
    <phoneticPr fontId="4" type="noConversion"/>
  </si>
  <si>
    <t>HDB08NL-78T4</t>
    <phoneticPr fontId="4" type="noConversion"/>
  </si>
  <si>
    <t>NP612-316-003#LB</t>
    <phoneticPr fontId="4" type="noConversion"/>
  </si>
  <si>
    <t>B</t>
    <phoneticPr fontId="4" type="noConversion"/>
  </si>
  <si>
    <t>ACTUATOR</t>
    <phoneticPr fontId="4" type="noConversion"/>
  </si>
  <si>
    <t>KR6166-GP200JA</t>
    <phoneticPr fontId="4" type="noConversion"/>
  </si>
  <si>
    <t>AMB1930A-KAA-R3</t>
    <phoneticPr fontId="4" type="noConversion"/>
  </si>
  <si>
    <t>AMB07U9A-KAA-R3</t>
    <phoneticPr fontId="4" type="noConversion"/>
  </si>
  <si>
    <t>이물: 기름</t>
    <phoneticPr fontId="4" type="noConversion"/>
  </si>
  <si>
    <t>24LEAD SOCKET</t>
    <phoneticPr fontId="4" type="noConversion"/>
  </si>
  <si>
    <t>009-062-003</t>
    <phoneticPr fontId="4" type="noConversion"/>
  </si>
  <si>
    <t>NP612-352-002#IN-B</t>
    <phoneticPr fontId="4" type="noConversion"/>
  </si>
  <si>
    <t>기타: 웰드 한도 기준 불량</t>
    <phoneticPr fontId="4" type="noConversion"/>
  </si>
  <si>
    <t>LEAD GUIDE</t>
    <phoneticPr fontId="4" type="noConversion"/>
  </si>
  <si>
    <t>HDB75-M01A1-1L</t>
    <phoneticPr fontId="4" type="noConversion"/>
  </si>
  <si>
    <t>HDB08NL-78L5</t>
    <phoneticPr fontId="4" type="noConversion"/>
  </si>
  <si>
    <t>변형: 단차 빨림</t>
    <phoneticPr fontId="4" type="noConversion"/>
  </si>
  <si>
    <t>AMB0172A-KAA-R2</t>
    <phoneticPr fontId="4" type="noConversion"/>
  </si>
  <si>
    <t>AMM0822A-KAB-R1</t>
    <phoneticPr fontId="4" type="noConversion"/>
  </si>
  <si>
    <t>SF2255</t>
    <phoneticPr fontId="4" type="noConversion"/>
  </si>
  <si>
    <t>B/K</t>
    <phoneticPr fontId="4" type="noConversion"/>
  </si>
  <si>
    <t>SGF2033</t>
    <phoneticPr fontId="4" type="noConversion"/>
  </si>
  <si>
    <t>N/P</t>
    <phoneticPr fontId="4" type="noConversion"/>
  </si>
  <si>
    <t>KR6182-GG168QA</t>
    <phoneticPr fontId="4" type="noConversion"/>
  </si>
  <si>
    <t>I/V</t>
    <phoneticPr fontId="4" type="noConversion"/>
  </si>
  <si>
    <t>SGF2041</t>
    <phoneticPr fontId="4" type="noConversion"/>
  </si>
  <si>
    <t>SGP2030R</t>
    <phoneticPr fontId="4" type="noConversion"/>
  </si>
  <si>
    <t>BLUE</t>
    <phoneticPr fontId="4" type="noConversion"/>
  </si>
  <si>
    <t>SGF2030</t>
    <phoneticPr fontId="4" type="noConversion"/>
  </si>
  <si>
    <t>K-AR3462-2B</t>
    <phoneticPr fontId="4" type="noConversion"/>
  </si>
  <si>
    <t>NP413-77549#IN-B</t>
    <phoneticPr fontId="4" type="noConversion"/>
  </si>
  <si>
    <t>BASE</t>
    <phoneticPr fontId="4" type="noConversion"/>
  </si>
  <si>
    <t>BODY</t>
    <phoneticPr fontId="4" type="noConversion"/>
  </si>
  <si>
    <t>COVER</t>
    <phoneticPr fontId="4" type="noConversion"/>
  </si>
  <si>
    <t>25SSD-127-T6-BB</t>
    <phoneticPr fontId="4" type="noConversion"/>
  </si>
  <si>
    <t>AM0164A-A</t>
    <phoneticPr fontId="4" type="noConversion"/>
  </si>
  <si>
    <t>AMB0355A-KAA-R8</t>
    <phoneticPr fontId="4" type="noConversion"/>
  </si>
  <si>
    <t>샘플</t>
    <phoneticPr fontId="4" type="noConversion"/>
  </si>
  <si>
    <t>샘플 / 120º, 130º, 140º 각RKR 50EA</t>
    <phoneticPr fontId="4" type="noConversion"/>
  </si>
  <si>
    <t>A</t>
    <phoneticPr fontId="4" type="noConversion"/>
  </si>
  <si>
    <t>HDB08NL-78B1</t>
    <phoneticPr fontId="4" type="noConversion"/>
  </si>
  <si>
    <t>STOPPER</t>
    <phoneticPr fontId="4" type="noConversion"/>
  </si>
  <si>
    <t>HDB08NL-78T4</t>
    <phoneticPr fontId="4" type="noConversion"/>
  </si>
  <si>
    <t>ADAPTER</t>
    <phoneticPr fontId="4" type="noConversion"/>
  </si>
  <si>
    <t>NP612-316-003#LB</t>
    <phoneticPr fontId="4" type="noConversion"/>
  </si>
  <si>
    <t>B</t>
    <phoneticPr fontId="4" type="noConversion"/>
  </si>
  <si>
    <t>ACTUATOR</t>
    <phoneticPr fontId="4" type="noConversion"/>
  </si>
  <si>
    <t>IC GUIDE</t>
    <phoneticPr fontId="4" type="noConversion"/>
  </si>
  <si>
    <t>AMB0172A-KAA-R2</t>
    <phoneticPr fontId="4" type="noConversion"/>
  </si>
  <si>
    <t>AMB07U9A-KAA-R3</t>
    <phoneticPr fontId="4" type="noConversion"/>
  </si>
  <si>
    <t>AMB1930A-KAA-R3</t>
    <phoneticPr fontId="4" type="noConversion"/>
  </si>
  <si>
    <t>HSB05-M008B4</t>
    <phoneticPr fontId="4" type="noConversion"/>
  </si>
  <si>
    <t>변형: 단차</t>
    <phoneticPr fontId="4" type="noConversion"/>
  </si>
  <si>
    <t>LEAD GUIDE</t>
    <phoneticPr fontId="4" type="noConversion"/>
  </si>
  <si>
    <t>HDB08NL-78L5</t>
    <phoneticPr fontId="4" type="noConversion"/>
  </si>
  <si>
    <t>HDB75-M01A1-1L</t>
  </si>
  <si>
    <t>NP413-77549#IN-B</t>
    <phoneticPr fontId="4" type="noConversion"/>
  </si>
  <si>
    <t>B/K</t>
    <phoneticPr fontId="4" type="noConversion"/>
  </si>
  <si>
    <t>E PR</t>
    <phoneticPr fontId="4" type="noConversion"/>
  </si>
  <si>
    <t>SGF2030</t>
    <phoneticPr fontId="4" type="noConversion"/>
  </si>
  <si>
    <t>SGF2041</t>
    <phoneticPr fontId="4" type="noConversion"/>
  </si>
  <si>
    <t>SGF2033</t>
    <phoneticPr fontId="4" type="noConversion"/>
  </si>
  <si>
    <t>SF2255</t>
    <phoneticPr fontId="4" type="noConversion"/>
  </si>
  <si>
    <t>I/V</t>
    <phoneticPr fontId="4" type="noConversion"/>
  </si>
  <si>
    <t>SGP2030R</t>
    <phoneticPr fontId="4" type="noConversion"/>
  </si>
  <si>
    <t>N/P</t>
    <phoneticPr fontId="4" type="noConversion"/>
  </si>
  <si>
    <t>TOP</t>
    <phoneticPr fontId="4" type="noConversion"/>
  </si>
  <si>
    <t>BOTTOM</t>
    <phoneticPr fontId="4" type="noConversion"/>
  </si>
  <si>
    <t>ADAPTER</t>
    <phoneticPr fontId="4" type="noConversion"/>
  </si>
  <si>
    <t>HB12X12-1.3-22T1</t>
    <phoneticPr fontId="4" type="noConversion"/>
  </si>
  <si>
    <t>HB12X12-1.3-22B1</t>
    <phoneticPr fontId="4" type="noConversion"/>
  </si>
  <si>
    <t>A</t>
    <phoneticPr fontId="4" type="noConversion"/>
  </si>
  <si>
    <t>BASE</t>
    <phoneticPr fontId="4" type="noConversion"/>
  </si>
  <si>
    <t>STOPPER</t>
    <phoneticPr fontId="4" type="noConversion"/>
  </si>
  <si>
    <t>HDB08NL-78B1</t>
    <phoneticPr fontId="4" type="noConversion"/>
  </si>
  <si>
    <t>NP612-316-003#LB</t>
    <phoneticPr fontId="4" type="noConversion"/>
  </si>
  <si>
    <t>HDB08NL-78T4</t>
    <phoneticPr fontId="4" type="noConversion"/>
  </si>
  <si>
    <t>B</t>
    <phoneticPr fontId="4" type="noConversion"/>
  </si>
  <si>
    <t>LEAD GUIDE</t>
    <phoneticPr fontId="4" type="noConversion"/>
  </si>
  <si>
    <t>ACTUATOR</t>
    <phoneticPr fontId="4" type="noConversion"/>
  </si>
  <si>
    <t>HDB08NL-78L5</t>
    <phoneticPr fontId="4" type="noConversion"/>
  </si>
  <si>
    <t>AMB1930A-KAA-R3</t>
    <phoneticPr fontId="4" type="noConversion"/>
  </si>
  <si>
    <t>HDB75-M01A1-1L</t>
    <phoneticPr fontId="4" type="noConversion"/>
  </si>
  <si>
    <t>HDB08NL-75L5</t>
    <phoneticPr fontId="4" type="noConversion"/>
  </si>
  <si>
    <t>AMB07U9A-KAA-R3</t>
    <phoneticPr fontId="4" type="noConversion"/>
  </si>
  <si>
    <t>COVER</t>
    <phoneticPr fontId="4" type="noConversion"/>
  </si>
  <si>
    <t>기타: 게이트 막힘, 미성형 심함</t>
    <phoneticPr fontId="4" type="noConversion"/>
  </si>
  <si>
    <t>AMB0172A-KAA-R2</t>
    <phoneticPr fontId="4" type="noConversion"/>
  </si>
  <si>
    <t>SF2255</t>
    <phoneticPr fontId="4" type="noConversion"/>
  </si>
  <si>
    <t>B/K</t>
    <phoneticPr fontId="4" type="noConversion"/>
  </si>
  <si>
    <t>KR6182-GG168QA</t>
    <phoneticPr fontId="4" type="noConversion"/>
  </si>
  <si>
    <t>I/V</t>
    <phoneticPr fontId="4" type="noConversion"/>
  </si>
  <si>
    <t>SGF2041</t>
    <phoneticPr fontId="4" type="noConversion"/>
  </si>
  <si>
    <t>SGF2030</t>
    <phoneticPr fontId="4" type="noConversion"/>
  </si>
  <si>
    <t>AMB0355A-KAA-R1</t>
    <phoneticPr fontId="4" type="noConversion"/>
  </si>
  <si>
    <t>SGP2030R</t>
    <phoneticPr fontId="4" type="noConversion"/>
  </si>
  <si>
    <t>N/P</t>
    <phoneticPr fontId="4" type="noConversion"/>
  </si>
  <si>
    <t>SGF2033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</si>
</sst>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.0%"/>
    <numFmt numFmtId="177" formatCode="General&quot;P&quot;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1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4"/>
      <name val="맑은 고딕"/>
      <family val="3"/>
      <charset val="129"/>
    </font>
    <font>
      <sz val="11"/>
      <name val="맑은 고딕"/>
      <family val="3"/>
      <charset val="129"/>
    </font>
    <font>
      <b/>
      <u/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theme="0" tint="-0.499984740745262"/>
      </bottom>
      <diagonal/>
    </border>
    <border>
      <left/>
      <right/>
      <top style="thin">
        <color indexed="64"/>
      </top>
      <bottom style="thick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6" fillId="0" borderId="0" xfId="3" applyFont="1" applyAlignment="1" applyProtection="1">
      <alignment horizontal="center" vertical="center"/>
      <protection locked="0"/>
    </xf>
    <xf numFmtId="0" fontId="10" fillId="2" borderId="0" xfId="3" applyFont="1" applyFill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Border="1" applyAlignment="1" applyProtection="1">
      <alignment horizontal="center" vertical="center" shrinkToFit="1"/>
      <protection locked="0"/>
    </xf>
    <xf numFmtId="0" fontId="10" fillId="0" borderId="16" xfId="3" applyFont="1" applyBorder="1" applyAlignment="1">
      <alignment horizontal="center" vertical="center" shrinkToFit="1"/>
    </xf>
    <xf numFmtId="0" fontId="10" fillId="0" borderId="16" xfId="3" applyFont="1" applyBorder="1" applyAlignment="1" applyProtection="1">
      <alignment horizontal="center" vertical="center" wrapText="1" shrinkToFit="1"/>
      <protection locked="0"/>
    </xf>
    <xf numFmtId="41" fontId="10" fillId="0" borderId="16" xfId="4" applyFont="1" applyBorder="1" applyAlignment="1" applyProtection="1">
      <alignment horizontal="center" vertical="center" shrinkToFit="1"/>
    </xf>
    <xf numFmtId="41" fontId="10" fillId="0" borderId="16" xfId="0" applyNumberFormat="1" applyFont="1" applyBorder="1" applyAlignment="1">
      <alignment horizontal="center" vertical="center" shrinkToFit="1"/>
    </xf>
    <xf numFmtId="176" fontId="11" fillId="0" borderId="16" xfId="2" applyNumberFormat="1" applyFont="1" applyBorder="1" applyAlignment="1" applyProtection="1">
      <alignment horizontal="center" vertical="center" shrinkToFit="1"/>
    </xf>
    <xf numFmtId="41" fontId="6" fillId="0" borderId="16" xfId="1" applyFont="1" applyBorder="1" applyAlignment="1" applyProtection="1">
      <alignment horizontal="center" vertical="center" shrinkToFit="1"/>
    </xf>
    <xf numFmtId="0" fontId="10" fillId="0" borderId="16" xfId="0" applyFont="1" applyBorder="1" applyAlignment="1">
      <alignment horizontal="center" vertical="center" shrinkToFit="1"/>
    </xf>
    <xf numFmtId="177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 shrinkToFit="1"/>
      <protection locked="0"/>
    </xf>
    <xf numFmtId="0" fontId="10" fillId="0" borderId="16" xfId="3" applyFont="1" applyBorder="1" applyAlignment="1" applyProtection="1">
      <alignment horizontal="center" vertical="center" shrinkToFit="1"/>
      <protection locked="0"/>
    </xf>
    <xf numFmtId="41" fontId="10" fillId="0" borderId="16" xfId="0" quotePrefix="1" applyNumberFormat="1" applyFont="1" applyBorder="1" applyAlignment="1">
      <alignment horizontal="center" vertical="center" shrinkToFit="1"/>
    </xf>
    <xf numFmtId="41" fontId="10" fillId="0" borderId="16" xfId="1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0" fillId="0" borderId="16" xfId="0" quotePrefix="1" applyFont="1" applyBorder="1" applyAlignment="1" applyProtection="1">
      <alignment horizontal="center" vertical="center" shrinkToFit="1"/>
      <protection locked="0"/>
    </xf>
    <xf numFmtId="41" fontId="6" fillId="0" borderId="16" xfId="1" applyFont="1" applyFill="1" applyBorder="1" applyAlignment="1" applyProtection="1">
      <alignment horizontal="center" vertical="center" shrinkToFit="1"/>
    </xf>
    <xf numFmtId="0" fontId="10" fillId="2" borderId="0" xfId="0" applyFont="1" applyFill="1" applyAlignment="1" applyProtection="1">
      <alignment horizontal="center" vertical="center"/>
      <protection locked="0"/>
    </xf>
    <xf numFmtId="0" fontId="15" fillId="0" borderId="0" xfId="0" applyFont="1" applyAlignment="1">
      <alignment horizontal="center" vertical="center"/>
    </xf>
    <xf numFmtId="176" fontId="15" fillId="0" borderId="0" xfId="2" applyNumberFormat="1" applyFont="1" applyAlignment="1">
      <alignment horizontal="center" vertical="center"/>
    </xf>
    <xf numFmtId="0" fontId="16" fillId="5" borderId="19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10" fillId="0" borderId="16" xfId="3" applyFont="1" applyFill="1" applyBorder="1" applyAlignment="1" applyProtection="1">
      <alignment horizontal="center" vertical="center" wrapText="1" shrinkToFit="1"/>
      <protection locked="0"/>
    </xf>
    <xf numFmtId="0" fontId="14" fillId="0" borderId="19" xfId="0" applyFont="1" applyBorder="1" applyAlignment="1" applyProtection="1">
      <alignment horizontal="center" vertical="center" wrapText="1"/>
      <protection locked="0"/>
    </xf>
    <xf numFmtId="0" fontId="14" fillId="0" borderId="19" xfId="0" applyFont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 applyProtection="1">
      <alignment horizontal="center" vertical="center" wrapText="1" shrinkToFit="1"/>
      <protection locked="0"/>
    </xf>
    <xf numFmtId="0" fontId="7" fillId="4" borderId="14" xfId="3" applyFont="1" applyFill="1" applyBorder="1" applyAlignment="1" applyProtection="1">
      <alignment horizontal="center" vertical="center" shrinkToFit="1"/>
      <protection locked="0"/>
    </xf>
    <xf numFmtId="0" fontId="7" fillId="4" borderId="12" xfId="3" applyFont="1" applyFill="1" applyBorder="1" applyAlignment="1" applyProtection="1">
      <alignment horizontal="center" vertical="center" shrinkToFit="1"/>
      <protection locked="0"/>
    </xf>
    <xf numFmtId="176" fontId="9" fillId="4" borderId="12" xfId="2" applyNumberFormat="1" applyFont="1" applyFill="1" applyBorder="1" applyAlignment="1" applyProtection="1">
      <alignment horizontal="center" vertical="center" shrinkToFit="1"/>
      <protection locked="0"/>
    </xf>
    <xf numFmtId="176" fontId="9" fillId="4" borderId="14" xfId="2" applyNumberFormat="1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shrinkToFit="1"/>
      <protection locked="0"/>
    </xf>
    <xf numFmtId="0" fontId="12" fillId="4" borderId="17" xfId="0" applyFont="1" applyFill="1" applyBorder="1" applyAlignment="1" applyProtection="1">
      <alignment horizontal="center" vertical="center" shrinkToFit="1"/>
      <protection locked="0"/>
    </xf>
    <xf numFmtId="0" fontId="12" fillId="4" borderId="18" xfId="0" applyFont="1" applyFill="1" applyBorder="1" applyAlignment="1" applyProtection="1">
      <alignment horizontal="center" vertical="center" shrinkToFit="1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0" fontId="3" fillId="2" borderId="1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center" vertical="center"/>
      <protection locked="0"/>
    </xf>
    <xf numFmtId="0" fontId="3" fillId="2" borderId="4" xfId="3" applyFont="1" applyFill="1" applyBorder="1" applyAlignment="1" applyProtection="1">
      <alignment horizontal="center" vertical="center"/>
      <protection locked="0"/>
    </xf>
    <xf numFmtId="0" fontId="3" fillId="2" borderId="0" xfId="3" applyFont="1" applyFill="1" applyAlignment="1" applyProtection="1">
      <alignment horizontal="center" vertical="center"/>
      <protection locked="0"/>
    </xf>
    <xf numFmtId="0" fontId="3" fillId="2" borderId="6" xfId="3" applyFont="1" applyFill="1" applyBorder="1" applyAlignment="1" applyProtection="1">
      <alignment horizontal="center" vertical="center"/>
      <protection locked="0"/>
    </xf>
    <xf numFmtId="0" fontId="3" fillId="2" borderId="7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left" vertical="center" indent="1"/>
      <protection locked="0"/>
    </xf>
    <xf numFmtId="0" fontId="3" fillId="2" borderId="3" xfId="3" applyFont="1" applyFill="1" applyBorder="1" applyAlignment="1" applyProtection="1">
      <alignment horizontal="left" vertical="center" indent="1"/>
      <protection locked="0"/>
    </xf>
    <xf numFmtId="0" fontId="3" fillId="2" borderId="0" xfId="3" applyFont="1" applyFill="1" applyAlignment="1" applyProtection="1">
      <alignment horizontal="left" vertical="center" indent="1"/>
      <protection locked="0"/>
    </xf>
    <xf numFmtId="0" fontId="3" fillId="2" borderId="5" xfId="3" applyFont="1" applyFill="1" applyBorder="1" applyAlignment="1" applyProtection="1">
      <alignment horizontal="left" vertical="center" indent="1"/>
      <protection locked="0"/>
    </xf>
    <xf numFmtId="0" fontId="3" fillId="2" borderId="7" xfId="3" applyFont="1" applyFill="1" applyBorder="1" applyAlignment="1" applyProtection="1">
      <alignment horizontal="left" vertical="center" indent="1"/>
      <protection locked="0"/>
    </xf>
    <xf numFmtId="0" fontId="3" fillId="2" borderId="8" xfId="3" applyFont="1" applyFill="1" applyBorder="1" applyAlignment="1" applyProtection="1">
      <alignment horizontal="left" vertical="center" indent="1"/>
      <protection locked="0"/>
    </xf>
    <xf numFmtId="0" fontId="6" fillId="3" borderId="9" xfId="3" applyFont="1" applyFill="1" applyBorder="1" applyAlignment="1" applyProtection="1">
      <alignment horizontal="center" vertical="center"/>
      <protection locked="0"/>
    </xf>
    <xf numFmtId="0" fontId="6" fillId="3" borderId="10" xfId="3" applyFont="1" applyFill="1" applyBorder="1" applyAlignment="1" applyProtection="1">
      <alignment horizontal="center" vertical="center"/>
      <protection locked="0"/>
    </xf>
    <xf numFmtId="0" fontId="6" fillId="3" borderId="11" xfId="3" applyFont="1" applyFill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>
      <alignment horizontal="center" vertical="center" shrinkToFit="1"/>
    </xf>
    <xf numFmtId="0" fontId="7" fillId="4" borderId="14" xfId="3" applyFont="1" applyFill="1" applyBorder="1" applyAlignment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wrapText="1" shrinkToFit="1"/>
      <protection locked="0"/>
    </xf>
  </cellXfs>
  <cellStyles count="5">
    <cellStyle name="백분율" xfId="2" builtinId="5"/>
    <cellStyle name="쉼표 [0]" xfId="1" builtinId="6"/>
    <cellStyle name="쉼표 [0] 2" xfId="4" xr:uid="{DDD15548-C878-4113-A047-F0DBAD3870D2}"/>
    <cellStyle name="표준" xfId="0" builtinId="0"/>
    <cellStyle name="표준 2" xfId="3" xr:uid="{C319DB51-9623-445C-B8A6-2B24DBEB128F}"/>
  </cellStyles>
  <dxfs count="14"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17C8-6F31-4DF7-9585-601E65684762}">
  <dimension ref="B3:C25"/>
  <sheetViews>
    <sheetView workbookViewId="0">
      <selection activeCell="B4" sqref="B4"/>
    </sheetView>
  </sheetViews>
  <sheetFormatPr defaultColWidth="8.625" defaultRowHeight="15" customHeight="1" x14ac:dyDescent="0.3"/>
  <cols>
    <col min="1" max="16384" width="8.625" style="25"/>
  </cols>
  <sheetData>
    <row r="3" spans="2:3" ht="15" customHeight="1" x14ac:dyDescent="0.3">
      <c r="B3" s="24" t="s">
        <v>28</v>
      </c>
      <c r="C3" s="24" t="s">
        <v>29</v>
      </c>
    </row>
    <row r="4" spans="2:3" ht="15" customHeight="1" x14ac:dyDescent="0.3">
      <c r="B4" s="26"/>
      <c r="C4" s="26" t="s">
        <v>31</v>
      </c>
    </row>
    <row r="5" spans="2:3" ht="15" customHeight="1" x14ac:dyDescent="0.3">
      <c r="B5" s="26" t="s">
        <v>30</v>
      </c>
      <c r="C5" s="26" t="s">
        <v>33</v>
      </c>
    </row>
    <row r="6" spans="2:3" ht="15" customHeight="1" x14ac:dyDescent="0.3">
      <c r="B6" s="26" t="s">
        <v>32</v>
      </c>
      <c r="C6" s="26" t="s">
        <v>35</v>
      </c>
    </row>
    <row r="7" spans="2:3" ht="15" customHeight="1" x14ac:dyDescent="0.3">
      <c r="B7" s="26" t="s">
        <v>34</v>
      </c>
      <c r="C7" s="26" t="s">
        <v>37</v>
      </c>
    </row>
    <row r="8" spans="2:3" ht="15" customHeight="1" x14ac:dyDescent="0.3">
      <c r="B8" s="26" t="s">
        <v>36</v>
      </c>
      <c r="C8" s="26" t="s">
        <v>39</v>
      </c>
    </row>
    <row r="9" spans="2:3" ht="15" customHeight="1" x14ac:dyDescent="0.3">
      <c r="B9" s="26" t="s">
        <v>38</v>
      </c>
      <c r="C9" s="26" t="s">
        <v>41</v>
      </c>
    </row>
    <row r="10" spans="2:3" ht="15" customHeight="1" x14ac:dyDescent="0.3">
      <c r="B10" s="26" t="s">
        <v>40</v>
      </c>
      <c r="C10" s="26" t="s">
        <v>43</v>
      </c>
    </row>
    <row r="11" spans="2:3" ht="15" customHeight="1" x14ac:dyDescent="0.3">
      <c r="B11" s="26" t="s">
        <v>42</v>
      </c>
      <c r="C11" s="26"/>
    </row>
    <row r="12" spans="2:3" ht="15" customHeight="1" x14ac:dyDescent="0.3">
      <c r="B12" s="26" t="s">
        <v>44</v>
      </c>
      <c r="C12" s="26"/>
    </row>
    <row r="13" spans="2:3" ht="15" customHeight="1" x14ac:dyDescent="0.3">
      <c r="B13" s="26" t="s">
        <v>45</v>
      </c>
      <c r="C13" s="26"/>
    </row>
    <row r="14" spans="2:3" ht="15" customHeight="1" x14ac:dyDescent="0.3">
      <c r="B14" s="26" t="s">
        <v>46</v>
      </c>
      <c r="C14" s="26"/>
    </row>
    <row r="15" spans="2:3" ht="15" customHeight="1" x14ac:dyDescent="0.3">
      <c r="B15" s="26" t="s">
        <v>49</v>
      </c>
      <c r="C15" s="26"/>
    </row>
    <row r="16" spans="2:3" ht="15" customHeight="1" x14ac:dyDescent="0.3">
      <c r="B16" s="26"/>
      <c r="C16" s="26"/>
    </row>
    <row r="17" spans="2:3" ht="15" customHeight="1" x14ac:dyDescent="0.3">
      <c r="B17" s="26"/>
      <c r="C17" s="26"/>
    </row>
    <row r="18" spans="2:3" ht="15" customHeight="1" x14ac:dyDescent="0.3">
      <c r="B18" s="26"/>
      <c r="C18" s="26"/>
    </row>
    <row r="19" spans="2:3" ht="15" customHeight="1" x14ac:dyDescent="0.3">
      <c r="B19" s="26"/>
      <c r="C19" s="26"/>
    </row>
    <row r="20" spans="2:3" ht="15" customHeight="1" x14ac:dyDescent="0.3">
      <c r="B20" s="26"/>
      <c r="C20" s="26"/>
    </row>
    <row r="21" spans="2:3" ht="15" customHeight="1" x14ac:dyDescent="0.3">
      <c r="B21" s="26"/>
      <c r="C21" s="26"/>
    </row>
    <row r="22" spans="2:3" ht="15" customHeight="1" x14ac:dyDescent="0.3">
      <c r="B22" s="26"/>
      <c r="C22" s="26"/>
    </row>
    <row r="23" spans="2:3" ht="15" customHeight="1" x14ac:dyDescent="0.3">
      <c r="B23" s="26"/>
      <c r="C23" s="26"/>
    </row>
    <row r="24" spans="2:3" ht="15" customHeight="1" x14ac:dyDescent="0.3">
      <c r="B24" s="26"/>
      <c r="C24" s="26"/>
    </row>
    <row r="25" spans="2:3" ht="15" customHeight="1" x14ac:dyDescent="0.3">
      <c r="B25" s="26"/>
      <c r="C25" s="26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1941-6059-4372-BA9D-15D9ACA18F27}">
  <dimension ref="A1:AC56"/>
  <sheetViews>
    <sheetView zoomScale="85" zoomScaleNormal="85" workbookViewId="0">
      <pane ySplit="6" topLeftCell="A7" activePane="bottomLeft" state="frozen"/>
      <selection activeCell="AB7" sqref="AB7"/>
      <selection pane="bottomLeft" activeCell="E30" sqref="E30"/>
    </sheetView>
  </sheetViews>
  <sheetFormatPr defaultRowHeight="16.5" x14ac:dyDescent="0.3"/>
  <cols>
    <col min="1" max="1" width="6.75" style="22" customWidth="1"/>
    <col min="2" max="2" width="6.25" style="22" customWidth="1"/>
    <col min="3" max="3" width="6.75" style="22" customWidth="1"/>
    <col min="4" max="4" width="8.125" style="22" customWidth="1"/>
    <col min="5" max="5" width="19" style="22" customWidth="1"/>
    <col min="6" max="6" width="22.75" style="22" customWidth="1"/>
    <col min="7" max="8" width="7.875" style="22" customWidth="1"/>
    <col min="9" max="9" width="6.625" style="22" customWidth="1"/>
    <col min="10" max="10" width="7.5" style="22" bestFit="1" customWidth="1"/>
    <col min="11" max="11" width="6.625" style="22" customWidth="1"/>
    <col min="12" max="12" width="7.875" style="23" customWidth="1"/>
    <col min="13" max="23" width="5.875" style="22" customWidth="1"/>
    <col min="24" max="24" width="9.875" style="22" customWidth="1"/>
    <col min="25" max="26" width="5.375" style="22" customWidth="1"/>
    <col min="27" max="27" width="9" style="22" customWidth="1"/>
    <col min="28" max="28" width="10.25" style="22" customWidth="1"/>
    <col min="29" max="29" width="33.75" style="22" bestFit="1" customWidth="1"/>
    <col min="30" max="16384" width="9" style="22"/>
  </cols>
  <sheetData>
    <row r="1" spans="1:29" s="1" customFormat="1" ht="13.5" customHeight="1" x14ac:dyDescent="0.3">
      <c r="A1" s="40" t="s">
        <v>50</v>
      </c>
      <c r="B1" s="41"/>
      <c r="C1" s="41"/>
      <c r="D1" s="41"/>
      <c r="E1" s="46" t="s">
        <v>0</v>
      </c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7"/>
    </row>
    <row r="2" spans="1:29" s="1" customFormat="1" ht="13.5" customHeight="1" x14ac:dyDescent="0.3">
      <c r="A2" s="42"/>
      <c r="B2" s="43"/>
      <c r="C2" s="43"/>
      <c r="D2" s="43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9"/>
    </row>
    <row r="3" spans="1:29" s="1" customFormat="1" ht="13.5" customHeight="1" x14ac:dyDescent="0.3">
      <c r="A3" s="44"/>
      <c r="B3" s="45"/>
      <c r="C3" s="45"/>
      <c r="D3" s="45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1"/>
    </row>
    <row r="4" spans="1:29" s="1" customFormat="1" ht="9.9499999999999993" customHeight="1" thickBot="1" x14ac:dyDescent="0.35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4"/>
    </row>
    <row r="5" spans="1:29" s="2" customFormat="1" ht="17.25" thickTop="1" x14ac:dyDescent="0.3">
      <c r="A5" s="33" t="s">
        <v>1</v>
      </c>
      <c r="B5" s="55" t="str">
        <f>MID($A$1,2,1)</f>
        <v>월</v>
      </c>
      <c r="C5" s="55" t="str">
        <f>RIGHT($A$1,1)</f>
        <v>일</v>
      </c>
      <c r="D5" s="33" t="s">
        <v>2</v>
      </c>
      <c r="E5" s="33" t="s">
        <v>3</v>
      </c>
      <c r="F5" s="33" t="s">
        <v>4</v>
      </c>
      <c r="G5" s="33" t="s">
        <v>5</v>
      </c>
      <c r="H5" s="31" t="s">
        <v>6</v>
      </c>
      <c r="I5" s="33" t="s">
        <v>7</v>
      </c>
      <c r="J5" s="33" t="s">
        <v>8</v>
      </c>
      <c r="K5" s="33" t="s">
        <v>9</v>
      </c>
      <c r="L5" s="34" t="s">
        <v>10</v>
      </c>
      <c r="M5" s="36" t="s">
        <v>11</v>
      </c>
      <c r="N5" s="36"/>
      <c r="O5" s="36"/>
      <c r="P5" s="36"/>
      <c r="Q5" s="36"/>
      <c r="R5" s="36"/>
      <c r="S5" s="36"/>
      <c r="T5" s="36"/>
      <c r="U5" s="36"/>
      <c r="V5" s="36"/>
      <c r="W5" s="36"/>
      <c r="X5" s="36" t="s">
        <v>12</v>
      </c>
      <c r="Y5" s="36"/>
      <c r="Z5" s="36"/>
      <c r="AA5" s="36" t="s">
        <v>13</v>
      </c>
      <c r="AB5" s="36" t="s">
        <v>14</v>
      </c>
      <c r="AC5" s="58" t="s">
        <v>15</v>
      </c>
    </row>
    <row r="6" spans="1:29" s="2" customFormat="1" ht="17.25" thickBot="1" x14ac:dyDescent="0.35">
      <c r="A6" s="32"/>
      <c r="B6" s="56"/>
      <c r="C6" s="56"/>
      <c r="D6" s="32"/>
      <c r="E6" s="32"/>
      <c r="F6" s="32"/>
      <c r="G6" s="32"/>
      <c r="H6" s="32"/>
      <c r="I6" s="32"/>
      <c r="J6" s="32"/>
      <c r="K6" s="32"/>
      <c r="L6" s="35"/>
      <c r="M6" s="3" t="s">
        <v>16</v>
      </c>
      <c r="N6" s="3" t="s">
        <v>17</v>
      </c>
      <c r="O6" s="3" t="s">
        <v>18</v>
      </c>
      <c r="P6" s="3" t="s">
        <v>19</v>
      </c>
      <c r="Q6" s="3" t="s">
        <v>20</v>
      </c>
      <c r="R6" s="4" t="s">
        <v>21</v>
      </c>
      <c r="S6" s="3" t="s">
        <v>22</v>
      </c>
      <c r="T6" s="4" t="s">
        <v>23</v>
      </c>
      <c r="U6" s="4" t="s">
        <v>47</v>
      </c>
      <c r="V6" s="4" t="s">
        <v>48</v>
      </c>
      <c r="W6" s="3" t="s">
        <v>24</v>
      </c>
      <c r="X6" s="3" t="s">
        <v>25</v>
      </c>
      <c r="Y6" s="3" t="s">
        <v>26</v>
      </c>
      <c r="Z6" s="3" t="s">
        <v>27</v>
      </c>
      <c r="AA6" s="57"/>
      <c r="AB6" s="57"/>
      <c r="AC6" s="57"/>
    </row>
    <row r="7" spans="1:29" s="14" customFormat="1" ht="19.5" customHeight="1" thickTop="1" x14ac:dyDescent="0.3">
      <c r="A7" s="5">
        <v>1</v>
      </c>
      <c r="B7" s="6" t="str">
        <f>LEFT($A$1,1)</f>
        <v>6</v>
      </c>
      <c r="C7" s="6" t="str">
        <f>MID($A$1,4,2)</f>
        <v>22</v>
      </c>
      <c r="D7" s="7" t="s">
        <v>34</v>
      </c>
      <c r="E7" s="7" t="s">
        <v>56</v>
      </c>
      <c r="F7" s="7" t="s">
        <v>58</v>
      </c>
      <c r="G7" s="5" t="s">
        <v>62</v>
      </c>
      <c r="H7" s="5" t="s">
        <v>63</v>
      </c>
      <c r="I7" s="8">
        <f t="shared" ref="I7:I54" si="0">J7+K7</f>
        <v>28461</v>
      </c>
      <c r="J7" s="9">
        <v>28400</v>
      </c>
      <c r="K7" s="8">
        <f t="shared" ref="K7:K29" si="1">SUM(M7:W7)</f>
        <v>61</v>
      </c>
      <c r="L7" s="10">
        <f t="shared" ref="L7:L54" si="2">K7/I7</f>
        <v>2.1432837918555214E-3</v>
      </c>
      <c r="M7" s="11">
        <v>61</v>
      </c>
      <c r="N7" s="11"/>
      <c r="O7" s="11"/>
      <c r="P7" s="11"/>
      <c r="Q7" s="11"/>
      <c r="R7" s="11"/>
      <c r="S7" s="11"/>
      <c r="T7" s="11"/>
      <c r="U7" s="11"/>
      <c r="V7" s="11"/>
      <c r="W7" s="11"/>
      <c r="X7" s="12">
        <v>20200620</v>
      </c>
      <c r="Y7" s="12">
        <v>4</v>
      </c>
      <c r="Z7" s="6" t="s">
        <v>60</v>
      </c>
      <c r="AA7" s="12" t="str">
        <f>IF($Z7="A","하선동",IF($Z7="B","이형준",""))</f>
        <v>하선동</v>
      </c>
      <c r="AB7" s="5" t="s">
        <v>61</v>
      </c>
      <c r="AC7" s="13"/>
    </row>
    <row r="8" spans="1:29" s="14" customFormat="1" ht="19.5" customHeight="1" x14ac:dyDescent="0.3">
      <c r="A8" s="15">
        <v>2</v>
      </c>
      <c r="B8" s="6" t="str">
        <f t="shared" ref="B8:B54" si="3">LEFT($A$1,1)</f>
        <v>6</v>
      </c>
      <c r="C8" s="6" t="str">
        <f t="shared" ref="C8:C54" si="4">MID($A$1,4,2)</f>
        <v>22</v>
      </c>
      <c r="D8" s="7" t="s">
        <v>34</v>
      </c>
      <c r="E8" s="7" t="s">
        <v>57</v>
      </c>
      <c r="F8" s="7" t="s">
        <v>59</v>
      </c>
      <c r="G8" s="5" t="s">
        <v>102</v>
      </c>
      <c r="H8" s="5" t="s">
        <v>103</v>
      </c>
      <c r="I8" s="8">
        <f t="shared" si="0"/>
        <v>411</v>
      </c>
      <c r="J8" s="9">
        <v>410</v>
      </c>
      <c r="K8" s="8">
        <f t="shared" si="1"/>
        <v>1</v>
      </c>
      <c r="L8" s="10">
        <f t="shared" si="2"/>
        <v>2.4330900243309003E-3</v>
      </c>
      <c r="M8" s="11">
        <v>1</v>
      </c>
      <c r="N8" s="11"/>
      <c r="O8" s="11"/>
      <c r="P8" s="11"/>
      <c r="Q8" s="11"/>
      <c r="R8" s="11"/>
      <c r="S8" s="11"/>
      <c r="T8" s="11"/>
      <c r="U8" s="11"/>
      <c r="V8" s="11"/>
      <c r="W8" s="11"/>
      <c r="X8" s="12">
        <v>20200622</v>
      </c>
      <c r="Y8" s="12">
        <v>4</v>
      </c>
      <c r="Z8" s="6" t="s">
        <v>60</v>
      </c>
      <c r="AA8" s="12" t="str">
        <f t="shared" ref="AA8:AA54" si="5">IF($Z8="A","하선동",IF($Z8="B","이형준",""))</f>
        <v>하선동</v>
      </c>
      <c r="AB8" s="5" t="s">
        <v>61</v>
      </c>
      <c r="AC8" s="13" t="s">
        <v>73</v>
      </c>
    </row>
    <row r="9" spans="1:29" s="14" customFormat="1" ht="19.5" customHeight="1" x14ac:dyDescent="0.3">
      <c r="A9" s="5">
        <v>3</v>
      </c>
      <c r="B9" s="6" t="str">
        <f t="shared" si="3"/>
        <v>6</v>
      </c>
      <c r="C9" s="6" t="str">
        <f t="shared" si="4"/>
        <v>22</v>
      </c>
      <c r="D9" s="7" t="s">
        <v>34</v>
      </c>
      <c r="E9" s="7" t="s">
        <v>67</v>
      </c>
      <c r="F9" s="7" t="s">
        <v>65</v>
      </c>
      <c r="G9" s="5"/>
      <c r="H9" s="5"/>
      <c r="I9" s="8">
        <f t="shared" si="0"/>
        <v>7540</v>
      </c>
      <c r="J9" s="9">
        <v>7540</v>
      </c>
      <c r="K9" s="8">
        <f t="shared" si="1"/>
        <v>0</v>
      </c>
      <c r="L9" s="10">
        <f t="shared" si="2"/>
        <v>0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2">
        <v>20190829</v>
      </c>
      <c r="Y9" s="6">
        <v>11</v>
      </c>
      <c r="Z9" s="6"/>
      <c r="AA9" s="12" t="str">
        <f t="shared" si="5"/>
        <v/>
      </c>
      <c r="AB9" s="5"/>
      <c r="AC9" s="13" t="s">
        <v>112</v>
      </c>
    </row>
    <row r="10" spans="1:29" s="14" customFormat="1" ht="19.5" customHeight="1" x14ac:dyDescent="0.3">
      <c r="A10" s="15">
        <v>4</v>
      </c>
      <c r="B10" s="6" t="str">
        <f t="shared" si="3"/>
        <v>6</v>
      </c>
      <c r="C10" s="6" t="str">
        <f t="shared" si="4"/>
        <v>22</v>
      </c>
      <c r="D10" s="7" t="s">
        <v>68</v>
      </c>
      <c r="E10" s="7" t="s">
        <v>75</v>
      </c>
      <c r="F10" s="7" t="s">
        <v>66</v>
      </c>
      <c r="G10" s="5"/>
      <c r="H10" s="5"/>
      <c r="I10" s="8">
        <f t="shared" si="0"/>
        <v>1800</v>
      </c>
      <c r="J10" s="9">
        <v>1800</v>
      </c>
      <c r="K10" s="8">
        <f t="shared" si="1"/>
        <v>0</v>
      </c>
      <c r="L10" s="10">
        <f t="shared" si="2"/>
        <v>0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2">
        <v>20200617</v>
      </c>
      <c r="Y10" s="12">
        <v>10</v>
      </c>
      <c r="Z10" s="6"/>
      <c r="AA10" s="12" t="str">
        <f t="shared" si="5"/>
        <v/>
      </c>
      <c r="AB10" s="5"/>
      <c r="AC10" s="13" t="s">
        <v>112</v>
      </c>
    </row>
    <row r="11" spans="1:29" s="14" customFormat="1" ht="19.5" customHeight="1" x14ac:dyDescent="0.3">
      <c r="A11" s="5">
        <v>5</v>
      </c>
      <c r="B11" s="6" t="str">
        <f t="shared" si="3"/>
        <v>6</v>
      </c>
      <c r="C11" s="6" t="str">
        <f t="shared" si="4"/>
        <v>22</v>
      </c>
      <c r="D11" s="7" t="s">
        <v>46</v>
      </c>
      <c r="E11" s="7" t="s">
        <v>70</v>
      </c>
      <c r="F11" s="7" t="s">
        <v>71</v>
      </c>
      <c r="G11" s="5" t="s">
        <v>72</v>
      </c>
      <c r="H11" s="5" t="s">
        <v>103</v>
      </c>
      <c r="I11" s="8">
        <f t="shared" si="0"/>
        <v>52</v>
      </c>
      <c r="J11" s="9">
        <v>50</v>
      </c>
      <c r="K11" s="8">
        <f t="shared" si="1"/>
        <v>2</v>
      </c>
      <c r="L11" s="10">
        <f t="shared" si="2"/>
        <v>3.8461538461538464E-2</v>
      </c>
      <c r="M11" s="11">
        <v>2</v>
      </c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2">
        <v>20200622</v>
      </c>
      <c r="Y11" s="12">
        <v>7</v>
      </c>
      <c r="Z11" s="6" t="s">
        <v>60</v>
      </c>
      <c r="AA11" s="12" t="str">
        <f t="shared" si="5"/>
        <v>하선동</v>
      </c>
      <c r="AB11" s="5" t="s">
        <v>61</v>
      </c>
      <c r="AC11" s="13" t="s">
        <v>69</v>
      </c>
    </row>
    <row r="12" spans="1:29" s="14" customFormat="1" ht="19.5" customHeight="1" x14ac:dyDescent="0.3">
      <c r="A12" s="5">
        <v>6</v>
      </c>
      <c r="B12" s="6" t="str">
        <f t="shared" si="3"/>
        <v>6</v>
      </c>
      <c r="C12" s="6" t="str">
        <f t="shared" si="4"/>
        <v>22</v>
      </c>
      <c r="D12" s="7" t="s">
        <v>34</v>
      </c>
      <c r="E12" s="7" t="s">
        <v>57</v>
      </c>
      <c r="F12" s="7" t="s">
        <v>59</v>
      </c>
      <c r="G12" s="5" t="s">
        <v>102</v>
      </c>
      <c r="H12" s="5" t="s">
        <v>103</v>
      </c>
      <c r="I12" s="8">
        <f t="shared" si="0"/>
        <v>996</v>
      </c>
      <c r="J12" s="9">
        <v>996</v>
      </c>
      <c r="K12" s="8">
        <f t="shared" si="1"/>
        <v>0</v>
      </c>
      <c r="L12" s="10">
        <f t="shared" si="2"/>
        <v>0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2">
        <v>20200622</v>
      </c>
      <c r="Y12" s="12">
        <v>7</v>
      </c>
      <c r="Z12" s="6" t="s">
        <v>82</v>
      </c>
      <c r="AA12" s="12" t="str">
        <f t="shared" si="5"/>
        <v>이형준</v>
      </c>
      <c r="AB12" s="5" t="s">
        <v>64</v>
      </c>
      <c r="AC12" s="13" t="s">
        <v>73</v>
      </c>
    </row>
    <row r="13" spans="1:29" s="14" customFormat="1" ht="19.5" customHeight="1" x14ac:dyDescent="0.3">
      <c r="A13" s="15">
        <v>7</v>
      </c>
      <c r="B13" s="6" t="str">
        <f t="shared" si="3"/>
        <v>6</v>
      </c>
      <c r="C13" s="6" t="str">
        <f t="shared" si="4"/>
        <v>22</v>
      </c>
      <c r="D13" s="7" t="s">
        <v>34</v>
      </c>
      <c r="E13" s="7" t="s">
        <v>74</v>
      </c>
      <c r="F13" s="7" t="s">
        <v>77</v>
      </c>
      <c r="G13" s="5" t="s">
        <v>102</v>
      </c>
      <c r="H13" s="5" t="s">
        <v>103</v>
      </c>
      <c r="I13" s="8">
        <f t="shared" si="0"/>
        <v>2000</v>
      </c>
      <c r="J13" s="16">
        <v>2000</v>
      </c>
      <c r="K13" s="8">
        <f t="shared" si="1"/>
        <v>0</v>
      </c>
      <c r="L13" s="10">
        <f t="shared" si="2"/>
        <v>0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2">
        <v>20200622</v>
      </c>
      <c r="Y13" s="12">
        <v>3</v>
      </c>
      <c r="Z13" s="6" t="s">
        <v>82</v>
      </c>
      <c r="AA13" s="12" t="str">
        <f t="shared" si="5"/>
        <v>이형준</v>
      </c>
      <c r="AB13" s="5" t="s">
        <v>64</v>
      </c>
      <c r="AC13" s="13"/>
    </row>
    <row r="14" spans="1:29" s="14" customFormat="1" ht="19.5" customHeight="1" x14ac:dyDescent="0.3">
      <c r="A14" s="5">
        <v>10</v>
      </c>
      <c r="B14" s="6" t="str">
        <f t="shared" si="3"/>
        <v>6</v>
      </c>
      <c r="C14" s="6" t="str">
        <f t="shared" si="4"/>
        <v>22</v>
      </c>
      <c r="D14" s="7" t="s">
        <v>68</v>
      </c>
      <c r="E14" s="7" t="s">
        <v>75</v>
      </c>
      <c r="F14" s="7" t="s">
        <v>66</v>
      </c>
      <c r="G14" s="5" t="s">
        <v>106</v>
      </c>
      <c r="H14" s="5" t="s">
        <v>105</v>
      </c>
      <c r="I14" s="8">
        <f t="shared" si="0"/>
        <v>1693</v>
      </c>
      <c r="J14" s="9">
        <v>1600</v>
      </c>
      <c r="K14" s="8">
        <f t="shared" si="1"/>
        <v>93</v>
      </c>
      <c r="L14" s="10">
        <f t="shared" si="2"/>
        <v>5.493207324276432E-2</v>
      </c>
      <c r="M14" s="11"/>
      <c r="N14" s="11"/>
      <c r="O14" s="11"/>
      <c r="P14" s="11"/>
      <c r="Q14" s="11"/>
      <c r="R14" s="11"/>
      <c r="S14" s="11">
        <v>7</v>
      </c>
      <c r="T14" s="11"/>
      <c r="U14" s="11"/>
      <c r="V14" s="11">
        <v>86</v>
      </c>
      <c r="W14" s="11"/>
      <c r="X14" s="12">
        <v>20200618</v>
      </c>
      <c r="Y14" s="12">
        <v>10</v>
      </c>
      <c r="Z14" s="6" t="s">
        <v>82</v>
      </c>
      <c r="AA14" s="12" t="str">
        <f t="shared" si="5"/>
        <v>이형준</v>
      </c>
      <c r="AB14" s="5" t="s">
        <v>64</v>
      </c>
      <c r="AC14" s="13"/>
    </row>
    <row r="15" spans="1:29" s="14" customFormat="1" ht="19.5" customHeight="1" x14ac:dyDescent="0.3">
      <c r="A15" s="5">
        <v>11</v>
      </c>
      <c r="B15" s="6" t="str">
        <f t="shared" si="3"/>
        <v>6</v>
      </c>
      <c r="C15" s="6" t="str">
        <f t="shared" si="4"/>
        <v>22</v>
      </c>
      <c r="D15" s="7" t="s">
        <v>101</v>
      </c>
      <c r="E15" s="7" t="s">
        <v>76</v>
      </c>
      <c r="F15" s="7" t="s">
        <v>78</v>
      </c>
      <c r="G15" s="5" t="s">
        <v>107</v>
      </c>
      <c r="H15" s="5" t="s">
        <v>108</v>
      </c>
      <c r="I15" s="8">
        <f t="shared" si="0"/>
        <v>2967</v>
      </c>
      <c r="J15" s="9">
        <v>2950</v>
      </c>
      <c r="K15" s="8">
        <f t="shared" si="1"/>
        <v>17</v>
      </c>
      <c r="L15" s="10">
        <f t="shared" si="2"/>
        <v>5.7296932928884393E-3</v>
      </c>
      <c r="M15" s="11"/>
      <c r="N15" s="11"/>
      <c r="O15" s="11"/>
      <c r="P15" s="11">
        <v>6</v>
      </c>
      <c r="Q15" s="11"/>
      <c r="R15" s="11"/>
      <c r="S15" s="11">
        <v>11</v>
      </c>
      <c r="T15" s="11"/>
      <c r="U15" s="11"/>
      <c r="V15" s="11"/>
      <c r="W15" s="11"/>
      <c r="X15" s="12">
        <v>20200622</v>
      </c>
      <c r="Y15" s="12">
        <v>1</v>
      </c>
      <c r="Z15" s="6" t="s">
        <v>82</v>
      </c>
      <c r="AA15" s="12" t="str">
        <f t="shared" si="5"/>
        <v>이형준</v>
      </c>
      <c r="AB15" s="5" t="s">
        <v>64</v>
      </c>
      <c r="AC15" s="13"/>
    </row>
    <row r="16" spans="1:29" s="14" customFormat="1" ht="19.5" customHeight="1" x14ac:dyDescent="0.3">
      <c r="A16" s="15">
        <v>12</v>
      </c>
      <c r="B16" s="6" t="str">
        <f t="shared" si="3"/>
        <v>6</v>
      </c>
      <c r="C16" s="6" t="str">
        <f t="shared" si="4"/>
        <v>22</v>
      </c>
      <c r="D16" s="7" t="s">
        <v>36</v>
      </c>
      <c r="E16" s="7" t="s">
        <v>76</v>
      </c>
      <c r="F16" s="7" t="s">
        <v>79</v>
      </c>
      <c r="G16" s="5" t="s">
        <v>109</v>
      </c>
      <c r="H16" s="5" t="s">
        <v>105</v>
      </c>
      <c r="I16" s="8">
        <f t="shared" si="0"/>
        <v>2354</v>
      </c>
      <c r="J16" s="9">
        <v>2330</v>
      </c>
      <c r="K16" s="8">
        <f t="shared" si="1"/>
        <v>24</v>
      </c>
      <c r="L16" s="10">
        <f t="shared" si="2"/>
        <v>1.0195412064570943E-2</v>
      </c>
      <c r="M16" s="11"/>
      <c r="N16" s="11"/>
      <c r="O16" s="11"/>
      <c r="P16" s="11"/>
      <c r="Q16" s="11"/>
      <c r="R16" s="11"/>
      <c r="S16" s="11">
        <v>22</v>
      </c>
      <c r="T16" s="11"/>
      <c r="U16" s="11"/>
      <c r="V16" s="11"/>
      <c r="W16" s="11">
        <v>2</v>
      </c>
      <c r="X16" s="12">
        <v>20200622</v>
      </c>
      <c r="Y16" s="12">
        <v>10</v>
      </c>
      <c r="Z16" s="6" t="s">
        <v>82</v>
      </c>
      <c r="AA16" s="12" t="str">
        <f t="shared" si="5"/>
        <v>이형준</v>
      </c>
      <c r="AB16" s="5" t="s">
        <v>64</v>
      </c>
      <c r="AC16" s="13"/>
    </row>
    <row r="17" spans="1:29" s="14" customFormat="1" ht="19.5" customHeight="1" x14ac:dyDescent="0.3">
      <c r="A17" s="5">
        <v>13</v>
      </c>
      <c r="B17" s="6" t="str">
        <f t="shared" si="3"/>
        <v>6</v>
      </c>
      <c r="C17" s="6" t="str">
        <f t="shared" si="4"/>
        <v>22</v>
      </c>
      <c r="D17" s="7" t="s">
        <v>32</v>
      </c>
      <c r="E17" s="7" t="s">
        <v>76</v>
      </c>
      <c r="F17" s="7" t="s">
        <v>80</v>
      </c>
      <c r="G17" s="5" t="s">
        <v>104</v>
      </c>
      <c r="H17" s="5" t="s">
        <v>105</v>
      </c>
      <c r="I17" s="8">
        <f t="shared" si="0"/>
        <v>2686</v>
      </c>
      <c r="J17" s="9">
        <v>2626</v>
      </c>
      <c r="K17" s="8">
        <f t="shared" si="1"/>
        <v>60</v>
      </c>
      <c r="L17" s="10">
        <f t="shared" si="2"/>
        <v>2.2338049143708117E-2</v>
      </c>
      <c r="M17" s="11"/>
      <c r="N17" s="11"/>
      <c r="O17" s="11"/>
      <c r="P17" s="11"/>
      <c r="Q17" s="11"/>
      <c r="R17" s="11"/>
      <c r="S17" s="11">
        <v>11</v>
      </c>
      <c r="T17" s="11"/>
      <c r="U17" s="11"/>
      <c r="V17" s="11">
        <v>49</v>
      </c>
      <c r="W17" s="11"/>
      <c r="X17" s="12">
        <v>20200622</v>
      </c>
      <c r="Y17" s="12">
        <v>12</v>
      </c>
      <c r="Z17" s="6" t="s">
        <v>82</v>
      </c>
      <c r="AA17" s="12" t="str">
        <f t="shared" si="5"/>
        <v>이형준</v>
      </c>
      <c r="AB17" s="5" t="s">
        <v>64</v>
      </c>
      <c r="AC17" s="13"/>
    </row>
    <row r="18" spans="1:29" s="14" customFormat="1" ht="19.5" customHeight="1" x14ac:dyDescent="0.3">
      <c r="A18" s="15">
        <v>14</v>
      </c>
      <c r="B18" s="6" t="str">
        <f t="shared" si="3"/>
        <v>6</v>
      </c>
      <c r="C18" s="6" t="str">
        <f t="shared" si="4"/>
        <v>22</v>
      </c>
      <c r="D18" s="7" t="s">
        <v>34</v>
      </c>
      <c r="E18" s="7" t="s">
        <v>56</v>
      </c>
      <c r="F18" s="7" t="s">
        <v>58</v>
      </c>
      <c r="G18" s="5" t="s">
        <v>62</v>
      </c>
      <c r="H18" s="5" t="s">
        <v>63</v>
      </c>
      <c r="I18" s="8">
        <f t="shared" si="0"/>
        <v>10110</v>
      </c>
      <c r="J18" s="9">
        <v>10021</v>
      </c>
      <c r="K18" s="8">
        <f t="shared" si="1"/>
        <v>89</v>
      </c>
      <c r="L18" s="10">
        <f t="shared" si="2"/>
        <v>8.803165182987141E-3</v>
      </c>
      <c r="M18" s="11">
        <v>89</v>
      </c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2">
        <v>20200620</v>
      </c>
      <c r="Y18" s="12">
        <v>4</v>
      </c>
      <c r="Z18" s="6" t="s">
        <v>60</v>
      </c>
      <c r="AA18" s="12" t="str">
        <f t="shared" si="5"/>
        <v>하선동</v>
      </c>
      <c r="AB18" s="5" t="s">
        <v>86</v>
      </c>
      <c r="AC18" s="13"/>
    </row>
    <row r="19" spans="1:29" s="14" customFormat="1" ht="19.5" customHeight="1" x14ac:dyDescent="0.3">
      <c r="A19" s="5">
        <v>15</v>
      </c>
      <c r="B19" s="6" t="str">
        <f t="shared" si="3"/>
        <v>6</v>
      </c>
      <c r="C19" s="6" t="str">
        <f t="shared" si="4"/>
        <v>22</v>
      </c>
      <c r="D19" s="7" t="s">
        <v>34</v>
      </c>
      <c r="E19" s="7" t="s">
        <v>56</v>
      </c>
      <c r="F19" s="7" t="s">
        <v>58</v>
      </c>
      <c r="G19" s="5" t="s">
        <v>62</v>
      </c>
      <c r="H19" s="5" t="s">
        <v>63</v>
      </c>
      <c r="I19" s="8">
        <f t="shared" si="0"/>
        <v>25359</v>
      </c>
      <c r="J19" s="9">
        <v>25308</v>
      </c>
      <c r="K19" s="8">
        <f t="shared" si="1"/>
        <v>51</v>
      </c>
      <c r="L19" s="10">
        <f t="shared" si="2"/>
        <v>2.0111203123151546E-3</v>
      </c>
      <c r="M19" s="11">
        <v>51</v>
      </c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2">
        <v>20200620</v>
      </c>
      <c r="Y19" s="12">
        <v>4</v>
      </c>
      <c r="Z19" s="6" t="s">
        <v>82</v>
      </c>
      <c r="AA19" s="12" t="str">
        <f t="shared" si="5"/>
        <v>이형준</v>
      </c>
      <c r="AB19" s="5" t="s">
        <v>86</v>
      </c>
      <c r="AC19" s="13"/>
    </row>
    <row r="20" spans="1:29" s="14" customFormat="1" ht="19.5" customHeight="1" x14ac:dyDescent="0.3">
      <c r="A20" s="5">
        <v>16</v>
      </c>
      <c r="B20" s="6" t="str">
        <f t="shared" si="3"/>
        <v>6</v>
      </c>
      <c r="C20" s="6" t="str">
        <f t="shared" si="4"/>
        <v>22</v>
      </c>
      <c r="D20" s="7" t="s">
        <v>34</v>
      </c>
      <c r="E20" s="7" t="s">
        <v>56</v>
      </c>
      <c r="F20" s="7" t="s">
        <v>58</v>
      </c>
      <c r="G20" s="5" t="s">
        <v>62</v>
      </c>
      <c r="H20" s="5" t="s">
        <v>63</v>
      </c>
      <c r="I20" s="8">
        <f t="shared" si="0"/>
        <v>20102</v>
      </c>
      <c r="J20" s="9">
        <v>20000</v>
      </c>
      <c r="K20" s="8">
        <f t="shared" si="1"/>
        <v>102</v>
      </c>
      <c r="L20" s="10">
        <f t="shared" si="2"/>
        <v>5.0741219779126458E-3</v>
      </c>
      <c r="M20" s="11">
        <v>102</v>
      </c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2">
        <v>20200622</v>
      </c>
      <c r="Y20" s="12">
        <v>4</v>
      </c>
      <c r="Z20" s="6" t="s">
        <v>82</v>
      </c>
      <c r="AA20" s="12" t="str">
        <f t="shared" si="5"/>
        <v>이형준</v>
      </c>
      <c r="AB20" s="5" t="s">
        <v>86</v>
      </c>
      <c r="AC20" s="13"/>
    </row>
    <row r="21" spans="1:29" s="14" customFormat="1" ht="19.5" customHeight="1" x14ac:dyDescent="0.3">
      <c r="A21" s="15">
        <v>17</v>
      </c>
      <c r="B21" s="6" t="str">
        <f t="shared" si="3"/>
        <v>6</v>
      </c>
      <c r="C21" s="6" t="str">
        <f t="shared" si="4"/>
        <v>22</v>
      </c>
      <c r="D21" s="7" t="s">
        <v>36</v>
      </c>
      <c r="E21" s="7" t="s">
        <v>83</v>
      </c>
      <c r="F21" s="7" t="s">
        <v>84</v>
      </c>
      <c r="G21" s="5" t="s">
        <v>110</v>
      </c>
      <c r="H21" s="5" t="s">
        <v>103</v>
      </c>
      <c r="I21" s="8">
        <f t="shared" si="0"/>
        <v>1250</v>
      </c>
      <c r="J21" s="9">
        <v>1192</v>
      </c>
      <c r="K21" s="8">
        <f t="shared" si="1"/>
        <v>58</v>
      </c>
      <c r="L21" s="10">
        <f t="shared" si="2"/>
        <v>4.6399999999999997E-2</v>
      </c>
      <c r="M21" s="11">
        <v>43</v>
      </c>
      <c r="N21" s="11"/>
      <c r="O21" s="11"/>
      <c r="P21" s="11">
        <v>11</v>
      </c>
      <c r="Q21" s="11">
        <v>3</v>
      </c>
      <c r="R21" s="11"/>
      <c r="S21" s="11"/>
      <c r="T21" s="11">
        <v>1</v>
      </c>
      <c r="U21" s="11"/>
      <c r="V21" s="11"/>
      <c r="W21" s="11"/>
      <c r="X21" s="12">
        <v>20200622</v>
      </c>
      <c r="Y21" s="12">
        <v>13</v>
      </c>
      <c r="Z21" s="6" t="s">
        <v>82</v>
      </c>
      <c r="AA21" s="12" t="str">
        <f t="shared" si="5"/>
        <v>이형준</v>
      </c>
      <c r="AB21" s="5" t="s">
        <v>86</v>
      </c>
      <c r="AC21" s="13"/>
    </row>
    <row r="22" spans="1:29" s="14" customFormat="1" ht="19.5" customHeight="1" x14ac:dyDescent="0.3">
      <c r="A22" s="5">
        <v>18</v>
      </c>
      <c r="B22" s="6" t="str">
        <f t="shared" si="3"/>
        <v>6</v>
      </c>
      <c r="C22" s="6" t="str">
        <f t="shared" si="4"/>
        <v>22</v>
      </c>
      <c r="D22" s="7" t="s">
        <v>34</v>
      </c>
      <c r="E22" s="7" t="s">
        <v>83</v>
      </c>
      <c r="F22" s="7" t="s">
        <v>85</v>
      </c>
      <c r="G22" s="5" t="s">
        <v>102</v>
      </c>
      <c r="H22" s="5" t="s">
        <v>103</v>
      </c>
      <c r="I22" s="8">
        <f t="shared" si="0"/>
        <v>2800</v>
      </c>
      <c r="J22" s="9">
        <v>2800</v>
      </c>
      <c r="K22" s="8">
        <f t="shared" si="1"/>
        <v>0</v>
      </c>
      <c r="L22" s="10">
        <f t="shared" si="2"/>
        <v>0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2">
        <v>20200622</v>
      </c>
      <c r="Y22" s="12">
        <v>8</v>
      </c>
      <c r="Z22" s="6" t="s">
        <v>82</v>
      </c>
      <c r="AA22" s="12" t="str">
        <f t="shared" si="5"/>
        <v>이형준</v>
      </c>
      <c r="AB22" s="5" t="s">
        <v>86</v>
      </c>
      <c r="AC22" s="13"/>
    </row>
    <row r="23" spans="1:29" s="14" customFormat="1" ht="19.5" customHeight="1" x14ac:dyDescent="0.3">
      <c r="A23" s="15">
        <v>19</v>
      </c>
      <c r="B23" s="6" t="str">
        <f t="shared" si="3"/>
        <v>6</v>
      </c>
      <c r="C23" s="6" t="str">
        <f t="shared" si="4"/>
        <v>22</v>
      </c>
      <c r="D23" s="7" t="s">
        <v>34</v>
      </c>
      <c r="E23" s="7" t="s">
        <v>74</v>
      </c>
      <c r="F23" s="7" t="s">
        <v>77</v>
      </c>
      <c r="G23" s="5" t="s">
        <v>102</v>
      </c>
      <c r="H23" s="5" t="s">
        <v>103</v>
      </c>
      <c r="I23" s="8">
        <f t="shared" si="0"/>
        <v>4111</v>
      </c>
      <c r="J23" s="9">
        <v>3921</v>
      </c>
      <c r="K23" s="8">
        <f t="shared" si="1"/>
        <v>190</v>
      </c>
      <c r="L23" s="10">
        <f t="shared" si="2"/>
        <v>4.6217465336900999E-2</v>
      </c>
      <c r="M23" s="11">
        <v>4</v>
      </c>
      <c r="N23" s="11"/>
      <c r="O23" s="11"/>
      <c r="P23" s="11"/>
      <c r="Q23" s="11"/>
      <c r="R23" s="11"/>
      <c r="S23" s="11"/>
      <c r="T23" s="11">
        <v>2</v>
      </c>
      <c r="U23" s="11">
        <v>184</v>
      </c>
      <c r="V23" s="11"/>
      <c r="W23" s="11"/>
      <c r="X23" s="12">
        <v>20200620</v>
      </c>
      <c r="Y23" s="12">
        <v>3</v>
      </c>
      <c r="Z23" s="6" t="s">
        <v>60</v>
      </c>
      <c r="AA23" s="12" t="str">
        <f t="shared" si="5"/>
        <v>하선동</v>
      </c>
      <c r="AB23" s="5" t="s">
        <v>89</v>
      </c>
      <c r="AC23" s="13" t="s">
        <v>90</v>
      </c>
    </row>
    <row r="24" spans="1:29" s="14" customFormat="1" ht="19.5" customHeight="1" x14ac:dyDescent="0.3">
      <c r="A24" s="5">
        <v>20</v>
      </c>
      <c r="B24" s="6" t="str">
        <f t="shared" si="3"/>
        <v>6</v>
      </c>
      <c r="C24" s="6" t="str">
        <f t="shared" si="4"/>
        <v>22</v>
      </c>
      <c r="D24" s="7" t="s">
        <v>34</v>
      </c>
      <c r="E24" s="7" t="s">
        <v>74</v>
      </c>
      <c r="F24" s="7" t="s">
        <v>77</v>
      </c>
      <c r="G24" s="5" t="s">
        <v>102</v>
      </c>
      <c r="H24" s="5" t="s">
        <v>103</v>
      </c>
      <c r="I24" s="8">
        <f t="shared" si="0"/>
        <v>11762</v>
      </c>
      <c r="J24" s="9">
        <v>11743</v>
      </c>
      <c r="K24" s="8">
        <f t="shared" si="1"/>
        <v>19</v>
      </c>
      <c r="L24" s="10">
        <f t="shared" si="2"/>
        <v>1.6153715354531542E-3</v>
      </c>
      <c r="M24" s="11">
        <v>17</v>
      </c>
      <c r="N24" s="11"/>
      <c r="O24" s="11"/>
      <c r="P24" s="11"/>
      <c r="Q24" s="11">
        <v>2</v>
      </c>
      <c r="R24" s="11"/>
      <c r="S24" s="11"/>
      <c r="T24" s="11"/>
      <c r="U24" s="11"/>
      <c r="V24" s="11"/>
      <c r="W24" s="11"/>
      <c r="X24" s="12">
        <v>20200622</v>
      </c>
      <c r="Y24" s="12">
        <v>3</v>
      </c>
      <c r="Z24" s="6" t="s">
        <v>60</v>
      </c>
      <c r="AA24" s="12" t="str">
        <f t="shared" si="5"/>
        <v>하선동</v>
      </c>
      <c r="AB24" s="5" t="s">
        <v>89</v>
      </c>
      <c r="AC24" s="13"/>
    </row>
    <row r="25" spans="1:29" s="14" customFormat="1" ht="19.149999999999999" customHeight="1" x14ac:dyDescent="0.3">
      <c r="A25" s="5">
        <v>21</v>
      </c>
      <c r="B25" s="6" t="str">
        <f t="shared" si="3"/>
        <v>6</v>
      </c>
      <c r="C25" s="6" t="str">
        <f t="shared" si="4"/>
        <v>22</v>
      </c>
      <c r="D25" s="7" t="s">
        <v>32</v>
      </c>
      <c r="E25" s="7" t="s">
        <v>76</v>
      </c>
      <c r="F25" s="7" t="s">
        <v>80</v>
      </c>
      <c r="G25" s="5" t="s">
        <v>104</v>
      </c>
      <c r="H25" s="5" t="s">
        <v>105</v>
      </c>
      <c r="I25" s="8">
        <f t="shared" si="0"/>
        <v>2433</v>
      </c>
      <c r="J25" s="11">
        <v>2420</v>
      </c>
      <c r="K25" s="8">
        <f t="shared" si="1"/>
        <v>13</v>
      </c>
      <c r="L25" s="10">
        <f t="shared" si="2"/>
        <v>5.3431976983148374E-3</v>
      </c>
      <c r="M25" s="11"/>
      <c r="N25" s="11"/>
      <c r="O25" s="11"/>
      <c r="P25" s="11"/>
      <c r="Q25" s="11"/>
      <c r="R25" s="11"/>
      <c r="S25" s="11">
        <v>13</v>
      </c>
      <c r="T25" s="11"/>
      <c r="U25" s="11"/>
      <c r="V25" s="11"/>
      <c r="W25" s="11"/>
      <c r="X25" s="12">
        <v>20200622</v>
      </c>
      <c r="Y25" s="12">
        <v>12</v>
      </c>
      <c r="Z25" s="6" t="s">
        <v>60</v>
      </c>
      <c r="AA25" s="12" t="str">
        <f t="shared" si="5"/>
        <v>하선동</v>
      </c>
      <c r="AB25" s="5" t="s">
        <v>89</v>
      </c>
      <c r="AC25" s="13"/>
    </row>
    <row r="26" spans="1:29" s="14" customFormat="1" ht="19.149999999999999" customHeight="1" x14ac:dyDescent="0.3">
      <c r="A26" s="15">
        <v>22</v>
      </c>
      <c r="B26" s="6" t="str">
        <f t="shared" si="3"/>
        <v>6</v>
      </c>
      <c r="C26" s="6" t="str">
        <f t="shared" si="4"/>
        <v>22</v>
      </c>
      <c r="D26" s="7" t="s">
        <v>34</v>
      </c>
      <c r="E26" s="7" t="s">
        <v>87</v>
      </c>
      <c r="F26" s="7" t="s">
        <v>88</v>
      </c>
      <c r="G26" s="5" t="s">
        <v>102</v>
      </c>
      <c r="H26" s="5" t="s">
        <v>103</v>
      </c>
      <c r="I26" s="8">
        <f t="shared" si="0"/>
        <v>2012</v>
      </c>
      <c r="J26" s="11">
        <v>2012</v>
      </c>
      <c r="K26" s="8">
        <f t="shared" si="1"/>
        <v>0</v>
      </c>
      <c r="L26" s="10">
        <f t="shared" si="2"/>
        <v>0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2">
        <v>20200622</v>
      </c>
      <c r="Y26" s="12">
        <v>5</v>
      </c>
      <c r="Z26" s="6" t="s">
        <v>60</v>
      </c>
      <c r="AA26" s="12" t="str">
        <f t="shared" si="5"/>
        <v>하선동</v>
      </c>
      <c r="AB26" s="5" t="s">
        <v>89</v>
      </c>
      <c r="AC26" s="13"/>
    </row>
    <row r="27" spans="1:29" s="14" customFormat="1" ht="19.149999999999999" customHeight="1" x14ac:dyDescent="0.3">
      <c r="A27" s="5">
        <v>23</v>
      </c>
      <c r="B27" s="6" t="str">
        <f t="shared" si="3"/>
        <v>6</v>
      </c>
      <c r="C27" s="6" t="str">
        <f t="shared" si="4"/>
        <v>22</v>
      </c>
      <c r="D27" s="7" t="s">
        <v>34</v>
      </c>
      <c r="E27" s="7" t="s">
        <v>83</v>
      </c>
      <c r="F27" s="7" t="s">
        <v>91</v>
      </c>
      <c r="G27" s="5" t="s">
        <v>102</v>
      </c>
      <c r="H27" s="5" t="s">
        <v>103</v>
      </c>
      <c r="I27" s="8">
        <f t="shared" si="0"/>
        <v>5660</v>
      </c>
      <c r="J27" s="11">
        <v>5658</v>
      </c>
      <c r="K27" s="8">
        <f t="shared" si="1"/>
        <v>2</v>
      </c>
      <c r="L27" s="10">
        <f t="shared" si="2"/>
        <v>3.5335689045936394E-4</v>
      </c>
      <c r="M27" s="11"/>
      <c r="N27" s="11"/>
      <c r="O27" s="11"/>
      <c r="P27" s="11">
        <v>2</v>
      </c>
      <c r="Q27" s="11"/>
      <c r="R27" s="11"/>
      <c r="S27" s="11"/>
      <c r="T27" s="11"/>
      <c r="U27" s="11"/>
      <c r="V27" s="11"/>
      <c r="W27" s="11"/>
      <c r="X27" s="12">
        <v>20200622</v>
      </c>
      <c r="Y27" s="12">
        <v>15</v>
      </c>
      <c r="Z27" s="6" t="s">
        <v>81</v>
      </c>
      <c r="AA27" s="12" t="str">
        <f t="shared" si="5"/>
        <v>이형준</v>
      </c>
      <c r="AB27" s="5" t="s">
        <v>97</v>
      </c>
      <c r="AC27" s="13"/>
    </row>
    <row r="28" spans="1:29" s="14" customFormat="1" ht="19.149999999999999" customHeight="1" x14ac:dyDescent="0.3">
      <c r="A28" s="5">
        <v>24</v>
      </c>
      <c r="B28" s="6" t="str">
        <f t="shared" si="3"/>
        <v>6</v>
      </c>
      <c r="C28" s="6" t="str">
        <f t="shared" si="4"/>
        <v>22</v>
      </c>
      <c r="D28" s="7" t="s">
        <v>34</v>
      </c>
      <c r="E28" s="7" t="s">
        <v>83</v>
      </c>
      <c r="F28" s="7" t="s">
        <v>85</v>
      </c>
      <c r="G28" s="5" t="s">
        <v>102</v>
      </c>
      <c r="H28" s="5" t="s">
        <v>103</v>
      </c>
      <c r="I28" s="8">
        <f t="shared" si="0"/>
        <v>2649</v>
      </c>
      <c r="J28" s="17">
        <v>2647</v>
      </c>
      <c r="K28" s="8">
        <f t="shared" si="1"/>
        <v>2</v>
      </c>
      <c r="L28" s="10">
        <f t="shared" si="2"/>
        <v>7.5500188750471874E-4</v>
      </c>
      <c r="M28" s="11"/>
      <c r="N28" s="11"/>
      <c r="O28" s="11"/>
      <c r="P28" s="11"/>
      <c r="Q28" s="11">
        <v>2</v>
      </c>
      <c r="R28" s="11"/>
      <c r="S28" s="11"/>
      <c r="T28" s="11"/>
      <c r="U28" s="11"/>
      <c r="V28" s="11"/>
      <c r="W28" s="11"/>
      <c r="X28" s="12">
        <v>20200622</v>
      </c>
      <c r="Y28" s="12">
        <v>8</v>
      </c>
      <c r="Z28" s="6" t="s">
        <v>82</v>
      </c>
      <c r="AA28" s="12" t="str">
        <f t="shared" si="5"/>
        <v>이형준</v>
      </c>
      <c r="AB28" s="5" t="s">
        <v>97</v>
      </c>
      <c r="AC28" s="13"/>
    </row>
    <row r="29" spans="1:29" s="14" customFormat="1" ht="19.149999999999999" customHeight="1" x14ac:dyDescent="0.3">
      <c r="A29" s="5">
        <v>25</v>
      </c>
      <c r="B29" s="6" t="str">
        <f t="shared" si="3"/>
        <v>6</v>
      </c>
      <c r="C29" s="6" t="str">
        <f t="shared" si="4"/>
        <v>22</v>
      </c>
      <c r="D29" s="7" t="s">
        <v>34</v>
      </c>
      <c r="E29" s="7" t="s">
        <v>87</v>
      </c>
      <c r="F29" s="7" t="s">
        <v>88</v>
      </c>
      <c r="G29" s="5" t="s">
        <v>102</v>
      </c>
      <c r="H29" s="5" t="s">
        <v>103</v>
      </c>
      <c r="I29" s="8">
        <f t="shared" si="0"/>
        <v>7555</v>
      </c>
      <c r="J29" s="11">
        <v>7554</v>
      </c>
      <c r="K29" s="8">
        <f t="shared" si="1"/>
        <v>1</v>
      </c>
      <c r="L29" s="10">
        <f t="shared" si="2"/>
        <v>1.3236267372600927E-4</v>
      </c>
      <c r="M29" s="11"/>
      <c r="N29" s="11"/>
      <c r="O29" s="11"/>
      <c r="P29" s="11"/>
      <c r="Q29" s="11">
        <v>1</v>
      </c>
      <c r="R29" s="11"/>
      <c r="S29" s="11"/>
      <c r="T29" s="11"/>
      <c r="U29" s="11"/>
      <c r="V29" s="11"/>
      <c r="W29" s="11"/>
      <c r="X29" s="12">
        <v>20200622</v>
      </c>
      <c r="Y29" s="12">
        <v>5</v>
      </c>
      <c r="Z29" s="6" t="s">
        <v>82</v>
      </c>
      <c r="AA29" s="12" t="str">
        <f t="shared" si="5"/>
        <v>이형준</v>
      </c>
      <c r="AB29" s="5" t="s">
        <v>97</v>
      </c>
      <c r="AC29" s="13"/>
    </row>
    <row r="30" spans="1:29" s="14" customFormat="1" ht="19.149999999999999" customHeight="1" x14ac:dyDescent="0.3">
      <c r="A30" s="15">
        <v>26</v>
      </c>
      <c r="B30" s="6" t="str">
        <f t="shared" si="3"/>
        <v>6</v>
      </c>
      <c r="C30" s="6" t="str">
        <f t="shared" si="4"/>
        <v>22</v>
      </c>
      <c r="D30" s="7" t="s">
        <v>34</v>
      </c>
      <c r="E30" s="7" t="s">
        <v>74</v>
      </c>
      <c r="F30" s="7" t="s">
        <v>77</v>
      </c>
      <c r="G30" s="5" t="s">
        <v>102</v>
      </c>
      <c r="H30" s="5" t="s">
        <v>103</v>
      </c>
      <c r="I30" s="8">
        <f t="shared" si="0"/>
        <v>8600</v>
      </c>
      <c r="J30" s="11">
        <v>8600</v>
      </c>
      <c r="K30" s="8">
        <f t="shared" ref="K30:K54" si="6">SUM(M30:W30)</f>
        <v>0</v>
      </c>
      <c r="L30" s="10">
        <f t="shared" si="2"/>
        <v>0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2">
        <v>20200622</v>
      </c>
      <c r="Y30" s="12">
        <v>3</v>
      </c>
      <c r="Z30" s="6" t="s">
        <v>82</v>
      </c>
      <c r="AA30" s="12" t="str">
        <f t="shared" si="5"/>
        <v>이형준</v>
      </c>
      <c r="AB30" s="5" t="s">
        <v>97</v>
      </c>
      <c r="AC30" s="13"/>
    </row>
    <row r="31" spans="1:29" s="14" customFormat="1" ht="19.149999999999999" customHeight="1" x14ac:dyDescent="0.3">
      <c r="A31" s="5">
        <v>27</v>
      </c>
      <c r="B31" s="6" t="str">
        <f t="shared" si="3"/>
        <v>6</v>
      </c>
      <c r="C31" s="6" t="str">
        <f t="shared" si="4"/>
        <v>22</v>
      </c>
      <c r="D31" s="7" t="s">
        <v>36</v>
      </c>
      <c r="E31" s="5" t="s">
        <v>93</v>
      </c>
      <c r="F31" s="7" t="s">
        <v>92</v>
      </c>
      <c r="G31" s="5" t="s">
        <v>111</v>
      </c>
      <c r="H31" s="5" t="s">
        <v>103</v>
      </c>
      <c r="I31" s="8">
        <f t="shared" si="0"/>
        <v>1263</v>
      </c>
      <c r="J31" s="9">
        <v>1246</v>
      </c>
      <c r="K31" s="8">
        <f t="shared" si="6"/>
        <v>17</v>
      </c>
      <c r="L31" s="10">
        <f t="shared" si="2"/>
        <v>1.3460015835312747E-2</v>
      </c>
      <c r="M31" s="11">
        <v>9</v>
      </c>
      <c r="N31" s="11"/>
      <c r="O31" s="11"/>
      <c r="P31" s="11">
        <v>2</v>
      </c>
      <c r="Q31" s="11"/>
      <c r="R31" s="11"/>
      <c r="S31" s="11"/>
      <c r="T31" s="11">
        <v>6</v>
      </c>
      <c r="U31" s="11"/>
      <c r="V31" s="11"/>
      <c r="W31" s="11"/>
      <c r="X31" s="12">
        <v>20200622</v>
      </c>
      <c r="Y31" s="12">
        <v>6</v>
      </c>
      <c r="Z31" s="6" t="s">
        <v>82</v>
      </c>
      <c r="AA31" s="12" t="str">
        <f t="shared" si="5"/>
        <v>이형준</v>
      </c>
      <c r="AB31" s="5" t="s">
        <v>97</v>
      </c>
      <c r="AC31" s="18" t="s">
        <v>96</v>
      </c>
    </row>
    <row r="32" spans="1:29" s="14" customFormat="1" ht="19.149999999999999" customHeight="1" x14ac:dyDescent="0.3">
      <c r="A32" s="5">
        <v>28</v>
      </c>
      <c r="B32" s="6" t="str">
        <f t="shared" si="3"/>
        <v>6</v>
      </c>
      <c r="C32" s="6" t="str">
        <f t="shared" si="4"/>
        <v>22</v>
      </c>
      <c r="D32" s="7" t="s">
        <v>32</v>
      </c>
      <c r="E32" s="7" t="s">
        <v>94</v>
      </c>
      <c r="F32" s="7" t="s">
        <v>95</v>
      </c>
      <c r="G32" s="5">
        <v>7301</v>
      </c>
      <c r="H32" s="5" t="s">
        <v>103</v>
      </c>
      <c r="I32" s="8">
        <f t="shared" si="0"/>
        <v>3790</v>
      </c>
      <c r="J32" s="9">
        <v>3790</v>
      </c>
      <c r="K32" s="8">
        <f t="shared" si="6"/>
        <v>0</v>
      </c>
      <c r="L32" s="10">
        <f t="shared" si="2"/>
        <v>0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2">
        <v>20200622</v>
      </c>
      <c r="Y32" s="12">
        <v>14</v>
      </c>
      <c r="Z32" s="6" t="s">
        <v>82</v>
      </c>
      <c r="AA32" s="12" t="str">
        <f t="shared" si="5"/>
        <v>이형준</v>
      </c>
      <c r="AB32" s="5" t="s">
        <v>97</v>
      </c>
      <c r="AC32" s="13"/>
    </row>
    <row r="33" spans="1:29" s="14" customFormat="1" ht="19.149999999999999" customHeight="1" x14ac:dyDescent="0.3">
      <c r="A33" s="5">
        <v>29</v>
      </c>
      <c r="B33" s="6" t="str">
        <f t="shared" si="3"/>
        <v>6</v>
      </c>
      <c r="C33" s="6" t="str">
        <f t="shared" si="4"/>
        <v>22</v>
      </c>
      <c r="D33" s="7" t="s">
        <v>34</v>
      </c>
      <c r="E33" s="7" t="s">
        <v>87</v>
      </c>
      <c r="F33" s="7" t="s">
        <v>88</v>
      </c>
      <c r="G33" s="5" t="s">
        <v>102</v>
      </c>
      <c r="H33" s="5" t="s">
        <v>103</v>
      </c>
      <c r="I33" s="8">
        <f t="shared" si="0"/>
        <v>2000</v>
      </c>
      <c r="J33" s="9">
        <v>2000</v>
      </c>
      <c r="K33" s="8">
        <f t="shared" si="6"/>
        <v>0</v>
      </c>
      <c r="L33" s="10">
        <f t="shared" si="2"/>
        <v>0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2">
        <v>20200620</v>
      </c>
      <c r="Y33" s="12">
        <v>5</v>
      </c>
      <c r="Z33" s="6" t="s">
        <v>82</v>
      </c>
      <c r="AA33" s="12" t="str">
        <f t="shared" si="5"/>
        <v>이형준</v>
      </c>
      <c r="AB33" s="5" t="s">
        <v>99</v>
      </c>
      <c r="AC33" s="13"/>
    </row>
    <row r="34" spans="1:29" s="14" customFormat="1" ht="19.149999999999999" customHeight="1" x14ac:dyDescent="0.3">
      <c r="A34" s="15">
        <v>30</v>
      </c>
      <c r="B34" s="6" t="str">
        <f t="shared" si="3"/>
        <v>6</v>
      </c>
      <c r="C34" s="6" t="str">
        <f t="shared" si="4"/>
        <v>22</v>
      </c>
      <c r="D34" s="7" t="s">
        <v>34</v>
      </c>
      <c r="E34" s="7" t="s">
        <v>87</v>
      </c>
      <c r="F34" s="7" t="s">
        <v>88</v>
      </c>
      <c r="G34" s="5" t="s">
        <v>102</v>
      </c>
      <c r="H34" s="5" t="s">
        <v>103</v>
      </c>
      <c r="I34" s="8">
        <f t="shared" si="0"/>
        <v>4005</v>
      </c>
      <c r="J34" s="9">
        <v>4000</v>
      </c>
      <c r="K34" s="8">
        <f t="shared" si="6"/>
        <v>5</v>
      </c>
      <c r="L34" s="10">
        <f t="shared" si="2"/>
        <v>1.2484394506866417E-3</v>
      </c>
      <c r="M34" s="11"/>
      <c r="N34" s="11"/>
      <c r="O34" s="11"/>
      <c r="P34" s="11"/>
      <c r="Q34" s="11">
        <v>5</v>
      </c>
      <c r="R34" s="11"/>
      <c r="S34" s="11"/>
      <c r="T34" s="11"/>
      <c r="U34" s="11"/>
      <c r="V34" s="11"/>
      <c r="W34" s="11"/>
      <c r="X34" s="12">
        <v>20200622</v>
      </c>
      <c r="Y34" s="12">
        <v>5</v>
      </c>
      <c r="Z34" s="6" t="s">
        <v>60</v>
      </c>
      <c r="AA34" s="12" t="str">
        <f t="shared" si="5"/>
        <v>하선동</v>
      </c>
      <c r="AB34" s="5" t="s">
        <v>99</v>
      </c>
      <c r="AC34" s="13"/>
    </row>
    <row r="35" spans="1:29" s="14" customFormat="1" ht="19.149999999999999" customHeight="1" x14ac:dyDescent="0.3">
      <c r="A35" s="5">
        <v>31</v>
      </c>
      <c r="B35" s="6" t="str">
        <f t="shared" si="3"/>
        <v>6</v>
      </c>
      <c r="C35" s="6" t="str">
        <f t="shared" si="4"/>
        <v>22</v>
      </c>
      <c r="D35" s="7" t="s">
        <v>32</v>
      </c>
      <c r="E35" s="7" t="s">
        <v>94</v>
      </c>
      <c r="F35" s="7" t="s">
        <v>95</v>
      </c>
      <c r="G35" s="5">
        <v>7301</v>
      </c>
      <c r="H35" s="5" t="s">
        <v>103</v>
      </c>
      <c r="I35" s="8">
        <f t="shared" si="0"/>
        <v>3002</v>
      </c>
      <c r="J35" s="9">
        <v>3000</v>
      </c>
      <c r="K35" s="8">
        <f t="shared" si="6"/>
        <v>2</v>
      </c>
      <c r="L35" s="10">
        <f t="shared" si="2"/>
        <v>6.6622251832111927E-4</v>
      </c>
      <c r="M35" s="11"/>
      <c r="N35" s="11"/>
      <c r="O35" s="11"/>
      <c r="P35" s="11"/>
      <c r="Q35" s="11">
        <v>2</v>
      </c>
      <c r="R35" s="11"/>
      <c r="S35" s="11"/>
      <c r="T35" s="11"/>
      <c r="U35" s="11"/>
      <c r="V35" s="11"/>
      <c r="W35" s="11"/>
      <c r="X35" s="12">
        <v>20200620</v>
      </c>
      <c r="Y35" s="12">
        <v>14</v>
      </c>
      <c r="Z35" s="6" t="s">
        <v>82</v>
      </c>
      <c r="AA35" s="12" t="str">
        <f t="shared" si="5"/>
        <v>이형준</v>
      </c>
      <c r="AB35" s="5" t="s">
        <v>99</v>
      </c>
      <c r="AC35" s="13"/>
    </row>
    <row r="36" spans="1:29" s="14" customFormat="1" ht="19.149999999999999" customHeight="1" x14ac:dyDescent="0.3">
      <c r="A36" s="5">
        <v>32</v>
      </c>
      <c r="B36" s="6" t="str">
        <f t="shared" si="3"/>
        <v>6</v>
      </c>
      <c r="C36" s="6" t="str">
        <f t="shared" si="4"/>
        <v>22</v>
      </c>
      <c r="D36" s="7" t="s">
        <v>32</v>
      </c>
      <c r="E36" s="7" t="s">
        <v>94</v>
      </c>
      <c r="F36" s="7" t="s">
        <v>95</v>
      </c>
      <c r="G36" s="5">
        <v>7301</v>
      </c>
      <c r="H36" s="5" t="s">
        <v>103</v>
      </c>
      <c r="I36" s="8">
        <f t="shared" si="0"/>
        <v>1960</v>
      </c>
      <c r="J36" s="9">
        <v>1960</v>
      </c>
      <c r="K36" s="8">
        <f t="shared" si="6"/>
        <v>0</v>
      </c>
      <c r="L36" s="10">
        <f t="shared" si="2"/>
        <v>0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2">
        <v>20200620</v>
      </c>
      <c r="Y36" s="12">
        <v>14</v>
      </c>
      <c r="Z36" s="6" t="s">
        <v>60</v>
      </c>
      <c r="AA36" s="12" t="str">
        <f t="shared" si="5"/>
        <v>하선동</v>
      </c>
      <c r="AB36" s="5" t="s">
        <v>99</v>
      </c>
      <c r="AC36" s="13"/>
    </row>
    <row r="37" spans="1:29" s="14" customFormat="1" ht="19.149999999999999" customHeight="1" x14ac:dyDescent="0.3">
      <c r="A37" s="5">
        <v>33</v>
      </c>
      <c r="B37" s="6" t="str">
        <f t="shared" si="3"/>
        <v>6</v>
      </c>
      <c r="C37" s="6" t="str">
        <f t="shared" si="4"/>
        <v>22</v>
      </c>
      <c r="D37" s="7" t="s">
        <v>32</v>
      </c>
      <c r="E37" s="7" t="s">
        <v>94</v>
      </c>
      <c r="F37" s="7" t="s">
        <v>95</v>
      </c>
      <c r="G37" s="5">
        <v>7301</v>
      </c>
      <c r="H37" s="5" t="s">
        <v>103</v>
      </c>
      <c r="I37" s="8">
        <f t="shared" si="0"/>
        <v>1240</v>
      </c>
      <c r="J37" s="9">
        <v>1240</v>
      </c>
      <c r="K37" s="8">
        <f t="shared" si="6"/>
        <v>0</v>
      </c>
      <c r="L37" s="10">
        <f t="shared" si="2"/>
        <v>0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2">
        <v>20200622</v>
      </c>
      <c r="Y37" s="12">
        <v>14</v>
      </c>
      <c r="Z37" s="6" t="s">
        <v>60</v>
      </c>
      <c r="AA37" s="12" t="str">
        <f t="shared" si="5"/>
        <v>하선동</v>
      </c>
      <c r="AB37" s="5" t="s">
        <v>99</v>
      </c>
      <c r="AC37" s="13"/>
    </row>
    <row r="38" spans="1:29" s="14" customFormat="1" ht="19.149999999999999" customHeight="1" x14ac:dyDescent="0.3">
      <c r="A38" s="15">
        <v>34</v>
      </c>
      <c r="B38" s="6" t="str">
        <f t="shared" si="3"/>
        <v>6</v>
      </c>
      <c r="C38" s="6" t="str">
        <f t="shared" si="4"/>
        <v>22</v>
      </c>
      <c r="D38" s="7" t="s">
        <v>34</v>
      </c>
      <c r="E38" s="5" t="s">
        <v>93</v>
      </c>
      <c r="F38" s="7" t="s">
        <v>98</v>
      </c>
      <c r="G38" s="5" t="s">
        <v>104</v>
      </c>
      <c r="H38" s="5" t="s">
        <v>105</v>
      </c>
      <c r="I38" s="8">
        <f t="shared" si="0"/>
        <v>200</v>
      </c>
      <c r="J38" s="9">
        <v>200</v>
      </c>
      <c r="K38" s="8">
        <f t="shared" si="6"/>
        <v>0</v>
      </c>
      <c r="L38" s="10">
        <f t="shared" si="2"/>
        <v>0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2">
        <v>20200622</v>
      </c>
      <c r="Y38" s="12">
        <v>10</v>
      </c>
      <c r="Z38" s="6" t="s">
        <v>60</v>
      </c>
      <c r="AA38" s="12" t="str">
        <f t="shared" si="5"/>
        <v>하선동</v>
      </c>
      <c r="AB38" s="5" t="s">
        <v>99</v>
      </c>
      <c r="AC38" s="13" t="s">
        <v>195</v>
      </c>
    </row>
    <row r="39" spans="1:29" s="14" customFormat="1" ht="19.149999999999999" customHeight="1" x14ac:dyDescent="0.3">
      <c r="A39" s="5">
        <v>35</v>
      </c>
      <c r="B39" s="6" t="str">
        <f t="shared" si="3"/>
        <v>6</v>
      </c>
      <c r="C39" s="6" t="str">
        <f t="shared" si="4"/>
        <v>22</v>
      </c>
      <c r="D39" s="7" t="s">
        <v>36</v>
      </c>
      <c r="E39" s="5" t="s">
        <v>93</v>
      </c>
      <c r="F39" s="7" t="s">
        <v>92</v>
      </c>
      <c r="G39" s="5" t="s">
        <v>111</v>
      </c>
      <c r="H39" s="5" t="s">
        <v>103</v>
      </c>
      <c r="I39" s="8">
        <f t="shared" si="0"/>
        <v>1519</v>
      </c>
      <c r="J39" s="9">
        <v>1500</v>
      </c>
      <c r="K39" s="8">
        <f t="shared" si="6"/>
        <v>19</v>
      </c>
      <c r="L39" s="10">
        <f t="shared" si="2"/>
        <v>1.2508229098090849E-2</v>
      </c>
      <c r="M39" s="11">
        <v>9</v>
      </c>
      <c r="N39" s="11"/>
      <c r="O39" s="11"/>
      <c r="P39" s="11">
        <v>1</v>
      </c>
      <c r="Q39" s="11">
        <v>9</v>
      </c>
      <c r="R39" s="11"/>
      <c r="S39" s="11"/>
      <c r="T39" s="11"/>
      <c r="U39" s="11"/>
      <c r="V39" s="11"/>
      <c r="W39" s="11"/>
      <c r="X39" s="12">
        <v>20200622</v>
      </c>
      <c r="Y39" s="12">
        <v>6</v>
      </c>
      <c r="Z39" s="6" t="s">
        <v>60</v>
      </c>
      <c r="AA39" s="12" t="str">
        <f t="shared" si="5"/>
        <v>하선동</v>
      </c>
      <c r="AB39" s="5" t="s">
        <v>99</v>
      </c>
      <c r="AC39" s="13"/>
    </row>
    <row r="40" spans="1:29" s="14" customFormat="1" ht="19.149999999999999" customHeight="1" x14ac:dyDescent="0.3">
      <c r="A40" s="5">
        <v>36</v>
      </c>
      <c r="B40" s="6" t="str">
        <f t="shared" si="3"/>
        <v>6</v>
      </c>
      <c r="C40" s="6" t="str">
        <f t="shared" si="4"/>
        <v>22</v>
      </c>
      <c r="D40" s="7" t="s">
        <v>34</v>
      </c>
      <c r="E40" s="7" t="s">
        <v>57</v>
      </c>
      <c r="F40" s="7" t="s">
        <v>59</v>
      </c>
      <c r="G40" s="5" t="s">
        <v>102</v>
      </c>
      <c r="H40" s="5" t="s">
        <v>103</v>
      </c>
      <c r="I40" s="8">
        <f t="shared" si="0"/>
        <v>611</v>
      </c>
      <c r="J40" s="9">
        <v>610</v>
      </c>
      <c r="K40" s="8">
        <f t="shared" si="6"/>
        <v>1</v>
      </c>
      <c r="L40" s="10">
        <f t="shared" si="2"/>
        <v>1.6366612111292963E-3</v>
      </c>
      <c r="M40" s="11"/>
      <c r="N40" s="11"/>
      <c r="O40" s="11"/>
      <c r="P40" s="11"/>
      <c r="Q40" s="11">
        <v>1</v>
      </c>
      <c r="R40" s="11"/>
      <c r="S40" s="11"/>
      <c r="T40" s="11"/>
      <c r="U40" s="11"/>
      <c r="V40" s="11"/>
      <c r="W40" s="11"/>
      <c r="X40" s="12">
        <v>20200622</v>
      </c>
      <c r="Y40" s="12">
        <v>7</v>
      </c>
      <c r="Z40" s="6" t="s">
        <v>60</v>
      </c>
      <c r="AA40" s="12" t="str">
        <f t="shared" si="5"/>
        <v>하선동</v>
      </c>
      <c r="AB40" s="5" t="s">
        <v>99</v>
      </c>
      <c r="AC40" s="13" t="s">
        <v>73</v>
      </c>
    </row>
    <row r="41" spans="1:29" s="14" customFormat="1" ht="19.149999999999999" customHeight="1" x14ac:dyDescent="0.3">
      <c r="A41" s="5">
        <v>37</v>
      </c>
      <c r="B41" s="6" t="str">
        <f t="shared" si="3"/>
        <v>6</v>
      </c>
      <c r="C41" s="6" t="str">
        <f t="shared" si="4"/>
        <v>22</v>
      </c>
      <c r="D41" s="7" t="s">
        <v>34</v>
      </c>
      <c r="E41" s="7" t="s">
        <v>83</v>
      </c>
      <c r="F41" s="7" t="s">
        <v>91</v>
      </c>
      <c r="G41" s="5" t="s">
        <v>102</v>
      </c>
      <c r="H41" s="5" t="s">
        <v>103</v>
      </c>
      <c r="I41" s="8">
        <f t="shared" si="0"/>
        <v>5039</v>
      </c>
      <c r="J41" s="9">
        <v>5030</v>
      </c>
      <c r="K41" s="8">
        <f t="shared" si="6"/>
        <v>9</v>
      </c>
      <c r="L41" s="10">
        <f t="shared" si="2"/>
        <v>1.7860686644175431E-3</v>
      </c>
      <c r="M41" s="11"/>
      <c r="N41" s="11"/>
      <c r="O41" s="11"/>
      <c r="P41" s="11">
        <v>9</v>
      </c>
      <c r="Q41" s="11"/>
      <c r="R41" s="11"/>
      <c r="S41" s="11"/>
      <c r="T41" s="11"/>
      <c r="U41" s="11"/>
      <c r="V41" s="11"/>
      <c r="W41" s="11"/>
      <c r="X41" s="12">
        <v>20200622</v>
      </c>
      <c r="Y41" s="12">
        <v>15</v>
      </c>
      <c r="Z41" s="6" t="s">
        <v>60</v>
      </c>
      <c r="AA41" s="12" t="str">
        <f t="shared" si="5"/>
        <v>하선동</v>
      </c>
      <c r="AB41" s="5" t="s">
        <v>100</v>
      </c>
      <c r="AC41" s="13"/>
    </row>
    <row r="42" spans="1:29" s="14" customFormat="1" ht="19.149999999999999" customHeight="1" x14ac:dyDescent="0.3">
      <c r="A42" s="15">
        <v>38</v>
      </c>
      <c r="B42" s="6" t="str">
        <f t="shared" si="3"/>
        <v>6</v>
      </c>
      <c r="C42" s="6" t="str">
        <f t="shared" si="4"/>
        <v>22</v>
      </c>
      <c r="D42" s="7" t="s">
        <v>36</v>
      </c>
      <c r="E42" s="5" t="s">
        <v>93</v>
      </c>
      <c r="F42" s="7" t="s">
        <v>92</v>
      </c>
      <c r="G42" s="5" t="s">
        <v>111</v>
      </c>
      <c r="H42" s="5" t="s">
        <v>103</v>
      </c>
      <c r="I42" s="8">
        <f t="shared" si="0"/>
        <v>700</v>
      </c>
      <c r="J42" s="9">
        <v>700</v>
      </c>
      <c r="K42" s="8">
        <f t="shared" si="6"/>
        <v>0</v>
      </c>
      <c r="L42" s="10">
        <f t="shared" si="2"/>
        <v>0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2">
        <v>20200620</v>
      </c>
      <c r="Y42" s="12">
        <v>6</v>
      </c>
      <c r="Z42" s="6" t="s">
        <v>82</v>
      </c>
      <c r="AA42" s="12" t="str">
        <f t="shared" si="5"/>
        <v>이형준</v>
      </c>
      <c r="AB42" s="5" t="s">
        <v>100</v>
      </c>
      <c r="AC42" s="13"/>
    </row>
    <row r="43" spans="1:29" s="14" customFormat="1" ht="19.149999999999999" customHeight="1" x14ac:dyDescent="0.3">
      <c r="A43" s="5">
        <v>39</v>
      </c>
      <c r="B43" s="6" t="str">
        <f t="shared" si="3"/>
        <v>6</v>
      </c>
      <c r="C43" s="6" t="str">
        <f t="shared" si="4"/>
        <v>22</v>
      </c>
      <c r="D43" s="7" t="s">
        <v>36</v>
      </c>
      <c r="E43" s="7" t="s">
        <v>83</v>
      </c>
      <c r="F43" s="7" t="s">
        <v>84</v>
      </c>
      <c r="G43" s="5" t="s">
        <v>110</v>
      </c>
      <c r="H43" s="5" t="s">
        <v>103</v>
      </c>
      <c r="I43" s="8">
        <f t="shared" si="0"/>
        <v>2144</v>
      </c>
      <c r="J43" s="9">
        <v>2020</v>
      </c>
      <c r="K43" s="8">
        <f t="shared" si="6"/>
        <v>124</v>
      </c>
      <c r="L43" s="10">
        <f t="shared" si="2"/>
        <v>5.7835820895522388E-2</v>
      </c>
      <c r="M43" s="11">
        <v>10</v>
      </c>
      <c r="N43" s="11"/>
      <c r="O43" s="11"/>
      <c r="P43" s="11">
        <v>14</v>
      </c>
      <c r="Q43" s="11">
        <v>100</v>
      </c>
      <c r="R43" s="11"/>
      <c r="S43" s="11"/>
      <c r="T43" s="11"/>
      <c r="U43" s="11"/>
      <c r="V43" s="11"/>
      <c r="W43" s="11"/>
      <c r="X43" s="12">
        <v>20200622</v>
      </c>
      <c r="Y43" s="12">
        <v>13</v>
      </c>
      <c r="Z43" s="6" t="s">
        <v>60</v>
      </c>
      <c r="AA43" s="12" t="str">
        <f t="shared" si="5"/>
        <v>하선동</v>
      </c>
      <c r="AB43" s="5" t="s">
        <v>100</v>
      </c>
      <c r="AC43" s="13"/>
    </row>
    <row r="44" spans="1:29" s="14" customFormat="1" ht="19.149999999999999" customHeight="1" x14ac:dyDescent="0.3">
      <c r="A44" s="5">
        <v>40</v>
      </c>
      <c r="B44" s="6" t="str">
        <f t="shared" si="3"/>
        <v>6</v>
      </c>
      <c r="C44" s="6" t="str">
        <f t="shared" si="4"/>
        <v>22</v>
      </c>
      <c r="D44" s="7"/>
      <c r="E44" s="5"/>
      <c r="F44" s="7"/>
      <c r="G44" s="5"/>
      <c r="H44" s="5"/>
      <c r="I44" s="8">
        <f t="shared" si="0"/>
        <v>0</v>
      </c>
      <c r="J44" s="9"/>
      <c r="K44" s="8">
        <f t="shared" si="6"/>
        <v>0</v>
      </c>
      <c r="L44" s="10" t="e">
        <f t="shared" si="2"/>
        <v>#DIV/0!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  <c r="Y44" s="12"/>
      <c r="Z44" s="6"/>
      <c r="AA44" s="12" t="str">
        <f>IF($Z44="A","하선동",IF($Z44="B","이형준",""))</f>
        <v/>
      </c>
      <c r="AB44" s="5"/>
      <c r="AC44" s="13"/>
    </row>
    <row r="45" spans="1:29" s="14" customFormat="1" ht="19.149999999999999" customHeight="1" x14ac:dyDescent="0.3">
      <c r="A45" s="5">
        <v>41</v>
      </c>
      <c r="B45" s="6" t="str">
        <f t="shared" si="3"/>
        <v>6</v>
      </c>
      <c r="C45" s="6" t="str">
        <f t="shared" si="4"/>
        <v>22</v>
      </c>
      <c r="D45" s="7"/>
      <c r="E45" s="7"/>
      <c r="F45" s="7"/>
      <c r="G45" s="5"/>
      <c r="H45" s="5"/>
      <c r="I45" s="8">
        <f t="shared" si="0"/>
        <v>0</v>
      </c>
      <c r="J45" s="9"/>
      <c r="K45" s="8">
        <f t="shared" si="6"/>
        <v>0</v>
      </c>
      <c r="L45" s="10" t="e">
        <f t="shared" si="2"/>
        <v>#DIV/0!</v>
      </c>
      <c r="M45" s="11"/>
      <c r="N45" s="11"/>
      <c r="O45" s="11"/>
      <c r="P45" s="11"/>
      <c r="Q45" s="11"/>
      <c r="R45" s="11"/>
      <c r="S45" s="11"/>
      <c r="T45" s="20"/>
      <c r="U45" s="20"/>
      <c r="V45" s="20"/>
      <c r="W45" s="11"/>
      <c r="X45" s="12"/>
      <c r="Y45" s="12"/>
      <c r="Z45" s="6"/>
      <c r="AA45" s="12" t="str">
        <f t="shared" si="5"/>
        <v/>
      </c>
      <c r="AB45" s="5"/>
      <c r="AC45" s="13"/>
    </row>
    <row r="46" spans="1:29" s="14" customFormat="1" ht="19.149999999999999" hidden="1" customHeight="1" x14ac:dyDescent="0.3">
      <c r="A46" s="15">
        <v>42</v>
      </c>
      <c r="B46" s="6" t="str">
        <f t="shared" si="3"/>
        <v>6</v>
      </c>
      <c r="C46" s="6" t="str">
        <f t="shared" si="4"/>
        <v>22</v>
      </c>
      <c r="D46" s="7"/>
      <c r="E46" s="5"/>
      <c r="F46" s="7"/>
      <c r="G46" s="5"/>
      <c r="H46" s="5"/>
      <c r="I46" s="8">
        <f t="shared" si="0"/>
        <v>0</v>
      </c>
      <c r="J46" s="9"/>
      <c r="K46" s="8">
        <f t="shared" si="6"/>
        <v>0</v>
      </c>
      <c r="L46" s="10" t="e">
        <f t="shared" si="2"/>
        <v>#DIV/0!</v>
      </c>
      <c r="M46" s="11"/>
      <c r="N46" s="11"/>
      <c r="O46" s="11"/>
      <c r="P46" s="11"/>
      <c r="Q46" s="11"/>
      <c r="R46" s="11"/>
      <c r="S46" s="11"/>
      <c r="T46" s="20"/>
      <c r="U46" s="20"/>
      <c r="V46" s="20"/>
      <c r="W46" s="11"/>
      <c r="X46" s="12"/>
      <c r="Y46" s="12"/>
      <c r="Z46" s="6"/>
      <c r="AA46" s="12" t="str">
        <f t="shared" si="5"/>
        <v/>
      </c>
      <c r="AB46" s="5"/>
      <c r="AC46" s="13"/>
    </row>
    <row r="47" spans="1:29" s="14" customFormat="1" ht="19.149999999999999" hidden="1" customHeight="1" x14ac:dyDescent="0.3">
      <c r="A47" s="5">
        <v>43</v>
      </c>
      <c r="B47" s="6" t="str">
        <f t="shared" si="3"/>
        <v>6</v>
      </c>
      <c r="C47" s="6" t="str">
        <f t="shared" si="4"/>
        <v>22</v>
      </c>
      <c r="D47" s="7"/>
      <c r="E47" s="5"/>
      <c r="F47" s="5"/>
      <c r="G47" s="5"/>
      <c r="H47" s="5"/>
      <c r="I47" s="8">
        <f t="shared" si="0"/>
        <v>0</v>
      </c>
      <c r="J47" s="9"/>
      <c r="K47" s="8">
        <f t="shared" si="6"/>
        <v>0</v>
      </c>
      <c r="L47" s="10" t="e">
        <f t="shared" si="2"/>
        <v>#DIV/0!</v>
      </c>
      <c r="M47" s="11"/>
      <c r="N47" s="11"/>
      <c r="O47" s="11"/>
      <c r="P47" s="11"/>
      <c r="Q47" s="11"/>
      <c r="R47" s="11"/>
      <c r="S47" s="11"/>
      <c r="T47" s="20"/>
      <c r="U47" s="20"/>
      <c r="V47" s="20"/>
      <c r="W47" s="11"/>
      <c r="X47" s="12"/>
      <c r="Y47" s="12"/>
      <c r="Z47" s="6"/>
      <c r="AA47" s="12" t="str">
        <f t="shared" si="5"/>
        <v/>
      </c>
      <c r="AB47" s="5"/>
      <c r="AC47" s="13"/>
    </row>
    <row r="48" spans="1:29" s="14" customFormat="1" ht="19.149999999999999" hidden="1" customHeight="1" x14ac:dyDescent="0.3">
      <c r="A48" s="5">
        <v>44</v>
      </c>
      <c r="B48" s="6" t="str">
        <f t="shared" si="3"/>
        <v>6</v>
      </c>
      <c r="C48" s="6" t="str">
        <f t="shared" si="4"/>
        <v>22</v>
      </c>
      <c r="D48" s="7"/>
      <c r="E48" s="5"/>
      <c r="F48" s="5"/>
      <c r="G48" s="5"/>
      <c r="H48" s="5"/>
      <c r="I48" s="8">
        <f t="shared" si="0"/>
        <v>0</v>
      </c>
      <c r="J48" s="9"/>
      <c r="K48" s="8">
        <f t="shared" si="6"/>
        <v>0</v>
      </c>
      <c r="L48" s="10" t="e">
        <f t="shared" si="2"/>
        <v>#DIV/0!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2"/>
      <c r="Y48" s="12"/>
      <c r="Z48" s="6"/>
      <c r="AA48" s="12" t="str">
        <f t="shared" si="5"/>
        <v/>
      </c>
      <c r="AB48" s="5"/>
      <c r="AC48" s="13"/>
    </row>
    <row r="49" spans="1:29" s="14" customFormat="1" ht="19.149999999999999" hidden="1" customHeight="1" x14ac:dyDescent="0.3">
      <c r="A49" s="5">
        <v>45</v>
      </c>
      <c r="B49" s="6" t="str">
        <f t="shared" si="3"/>
        <v>6</v>
      </c>
      <c r="C49" s="6" t="str">
        <f t="shared" si="4"/>
        <v>22</v>
      </c>
      <c r="D49" s="7"/>
      <c r="E49" s="5"/>
      <c r="F49" s="7"/>
      <c r="G49" s="5"/>
      <c r="H49" s="5"/>
      <c r="I49" s="8">
        <f t="shared" si="0"/>
        <v>0</v>
      </c>
      <c r="J49" s="9"/>
      <c r="K49" s="8">
        <f t="shared" si="6"/>
        <v>0</v>
      </c>
      <c r="L49" s="10" t="e">
        <f t="shared" si="2"/>
        <v>#DIV/0!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2"/>
      <c r="Y49" s="12"/>
      <c r="Z49" s="6"/>
      <c r="AA49" s="12" t="str">
        <f>IF($Z49="A","하선동",IF($Z49="B","이형준",""))</f>
        <v/>
      </c>
      <c r="AB49" s="5"/>
      <c r="AC49" s="13"/>
    </row>
    <row r="50" spans="1:29" s="14" customFormat="1" ht="19.149999999999999" hidden="1" customHeight="1" x14ac:dyDescent="0.3">
      <c r="A50" s="5">
        <v>46</v>
      </c>
      <c r="B50" s="6" t="str">
        <f t="shared" si="3"/>
        <v>6</v>
      </c>
      <c r="C50" s="6" t="str">
        <f t="shared" si="4"/>
        <v>22</v>
      </c>
      <c r="D50" s="7"/>
      <c r="E50" s="5"/>
      <c r="F50" s="5"/>
      <c r="G50" s="5"/>
      <c r="H50" s="5"/>
      <c r="I50" s="8">
        <f t="shared" si="0"/>
        <v>0</v>
      </c>
      <c r="J50" s="9"/>
      <c r="K50" s="8">
        <f t="shared" si="6"/>
        <v>0</v>
      </c>
      <c r="L50" s="10" t="e">
        <f t="shared" si="2"/>
        <v>#DIV/0!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2"/>
      <c r="Y50" s="12"/>
      <c r="Z50" s="6"/>
      <c r="AA50" s="12" t="str">
        <f t="shared" si="5"/>
        <v/>
      </c>
      <c r="AB50" s="5"/>
      <c r="AC50" s="13"/>
    </row>
    <row r="51" spans="1:29" s="14" customFormat="1" ht="19.149999999999999" hidden="1" customHeight="1" x14ac:dyDescent="0.3">
      <c r="A51" s="5">
        <v>47</v>
      </c>
      <c r="B51" s="6" t="str">
        <f t="shared" si="3"/>
        <v>6</v>
      </c>
      <c r="C51" s="6" t="str">
        <f t="shared" si="4"/>
        <v>22</v>
      </c>
      <c r="D51" s="7"/>
      <c r="E51" s="5"/>
      <c r="F51" s="5"/>
      <c r="G51" s="5"/>
      <c r="H51" s="5"/>
      <c r="I51" s="8">
        <f t="shared" si="0"/>
        <v>0</v>
      </c>
      <c r="J51" s="9"/>
      <c r="K51" s="8">
        <f t="shared" si="6"/>
        <v>0</v>
      </c>
      <c r="L51" s="10" t="e">
        <f t="shared" si="2"/>
        <v>#DIV/0!</v>
      </c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2"/>
      <c r="Y51" s="12"/>
      <c r="Z51" s="6"/>
      <c r="AA51" s="12" t="str">
        <f t="shared" si="5"/>
        <v/>
      </c>
      <c r="AB51" s="5"/>
      <c r="AC51" s="13"/>
    </row>
    <row r="52" spans="1:29" s="14" customFormat="1" ht="19.149999999999999" hidden="1" customHeight="1" x14ac:dyDescent="0.3">
      <c r="A52" s="5">
        <v>48</v>
      </c>
      <c r="B52" s="6" t="str">
        <f t="shared" si="3"/>
        <v>6</v>
      </c>
      <c r="C52" s="6" t="str">
        <f t="shared" si="4"/>
        <v>22</v>
      </c>
      <c r="D52" s="7"/>
      <c r="E52" s="5"/>
      <c r="F52" s="5"/>
      <c r="G52" s="5"/>
      <c r="H52" s="5"/>
      <c r="I52" s="8">
        <f t="shared" si="0"/>
        <v>0</v>
      </c>
      <c r="J52" s="9"/>
      <c r="K52" s="8">
        <f t="shared" si="6"/>
        <v>0</v>
      </c>
      <c r="L52" s="10" t="e">
        <f t="shared" si="2"/>
        <v>#DIV/0!</v>
      </c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2"/>
      <c r="Y52" s="12"/>
      <c r="Z52" s="6"/>
      <c r="AA52" s="12" t="str">
        <f t="shared" si="5"/>
        <v/>
      </c>
      <c r="AB52" s="5"/>
      <c r="AC52" s="13"/>
    </row>
    <row r="53" spans="1:29" s="14" customFormat="1" ht="19.149999999999999" hidden="1" customHeight="1" x14ac:dyDescent="0.3">
      <c r="A53" s="5">
        <v>49</v>
      </c>
      <c r="B53" s="6" t="str">
        <f t="shared" si="3"/>
        <v>6</v>
      </c>
      <c r="C53" s="6" t="str">
        <f t="shared" si="4"/>
        <v>22</v>
      </c>
      <c r="D53" s="7"/>
      <c r="E53" s="5"/>
      <c r="F53" s="5"/>
      <c r="G53" s="5"/>
      <c r="H53" s="5"/>
      <c r="I53" s="8">
        <f t="shared" si="0"/>
        <v>0</v>
      </c>
      <c r="J53" s="9"/>
      <c r="K53" s="8">
        <f t="shared" si="6"/>
        <v>0</v>
      </c>
      <c r="L53" s="10" t="e">
        <f t="shared" si="2"/>
        <v>#DIV/0!</v>
      </c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2"/>
      <c r="Y53" s="12"/>
      <c r="Z53" s="6"/>
      <c r="AA53" s="12" t="str">
        <f t="shared" si="5"/>
        <v/>
      </c>
      <c r="AB53" s="5"/>
      <c r="AC53" s="13"/>
    </row>
    <row r="54" spans="1:29" s="14" customFormat="1" ht="19.149999999999999" hidden="1" customHeight="1" x14ac:dyDescent="0.3">
      <c r="A54" s="5">
        <v>50</v>
      </c>
      <c r="B54" s="6" t="str">
        <f t="shared" si="3"/>
        <v>6</v>
      </c>
      <c r="C54" s="6" t="str">
        <f t="shared" si="4"/>
        <v>22</v>
      </c>
      <c r="D54" s="7"/>
      <c r="E54" s="5"/>
      <c r="F54" s="5"/>
      <c r="G54" s="5"/>
      <c r="H54" s="5"/>
      <c r="I54" s="8">
        <f t="shared" si="0"/>
        <v>0</v>
      </c>
      <c r="J54" s="9"/>
      <c r="K54" s="8">
        <f t="shared" si="6"/>
        <v>0</v>
      </c>
      <c r="L54" s="10" t="e">
        <f t="shared" si="2"/>
        <v>#DIV/0!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2"/>
      <c r="Y54" s="12"/>
      <c r="Z54" s="6"/>
      <c r="AA54" s="12" t="str">
        <f t="shared" si="5"/>
        <v/>
      </c>
      <c r="AB54" s="5"/>
      <c r="AC54" s="13"/>
    </row>
    <row r="55" spans="1:29" s="21" customFormat="1" ht="13.5" x14ac:dyDescent="0.3">
      <c r="A55" s="37"/>
      <c r="B55" s="38"/>
      <c r="C55" s="38"/>
      <c r="D55" s="38"/>
      <c r="E55" s="38"/>
      <c r="F55" s="38"/>
      <c r="G55" s="38"/>
      <c r="H55" s="38"/>
      <c r="I55" s="39">
        <f>SUM(I7:I54)</f>
        <v>182836</v>
      </c>
      <c r="J55" s="39">
        <f t="shared" ref="J55" si="7">SUM(J7:J54)</f>
        <v>181874</v>
      </c>
      <c r="K55" s="39">
        <f>SUM(K7:K54)</f>
        <v>962</v>
      </c>
      <c r="L55" s="39" t="e">
        <f>SUM(L7:L54)</f>
        <v>#DIV/0!</v>
      </c>
      <c r="M55" s="39">
        <f t="shared" ref="M55:W55" si="8">SUM(M7:M54)</f>
        <v>398</v>
      </c>
      <c r="N55" s="39">
        <f t="shared" si="8"/>
        <v>0</v>
      </c>
      <c r="O55" s="39">
        <f t="shared" si="8"/>
        <v>0</v>
      </c>
      <c r="P55" s="39">
        <f t="shared" si="8"/>
        <v>45</v>
      </c>
      <c r="Q55" s="39">
        <f t="shared" si="8"/>
        <v>125</v>
      </c>
      <c r="R55" s="39">
        <f t="shared" si="8"/>
        <v>0</v>
      </c>
      <c r="S55" s="39">
        <f t="shared" si="8"/>
        <v>64</v>
      </c>
      <c r="T55" s="39">
        <f t="shared" si="8"/>
        <v>9</v>
      </c>
      <c r="U55" s="39">
        <f t="shared" si="8"/>
        <v>184</v>
      </c>
      <c r="V55" s="39">
        <f t="shared" si="8"/>
        <v>135</v>
      </c>
      <c r="W55" s="39">
        <f t="shared" si="8"/>
        <v>2</v>
      </c>
      <c r="X55" s="29"/>
      <c r="Y55" s="30"/>
      <c r="Z55" s="30"/>
      <c r="AA55" s="30"/>
      <c r="AB55" s="30"/>
      <c r="AC55" s="30"/>
    </row>
    <row r="56" spans="1:29" s="21" customFormat="1" ht="13.5" x14ac:dyDescent="0.3">
      <c r="A56" s="37"/>
      <c r="B56" s="38"/>
      <c r="C56" s="38"/>
      <c r="D56" s="38"/>
      <c r="E56" s="38"/>
      <c r="F56" s="38"/>
      <c r="G56" s="38"/>
      <c r="H56" s="38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0"/>
      <c r="Y56" s="30"/>
      <c r="Z56" s="30"/>
      <c r="AA56" s="30"/>
      <c r="AB56" s="30"/>
      <c r="AC56" s="30"/>
    </row>
  </sheetData>
  <dataConsolidate/>
  <mergeCells count="37">
    <mergeCell ref="V55:V56"/>
    <mergeCell ref="W55:W56"/>
    <mergeCell ref="Q55:Q56"/>
    <mergeCell ref="R55:R56"/>
    <mergeCell ref="S55:S56"/>
    <mergeCell ref="T55:T56"/>
    <mergeCell ref="U55:U56"/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  <mergeCell ref="X55:AC56"/>
    <mergeCell ref="H5:H6"/>
    <mergeCell ref="I5:I6"/>
    <mergeCell ref="J5:J6"/>
    <mergeCell ref="K5:K6"/>
    <mergeCell ref="L5:L6"/>
    <mergeCell ref="M5:W5"/>
    <mergeCell ref="A55:H56"/>
    <mergeCell ref="I55:I56"/>
    <mergeCell ref="J55:J56"/>
    <mergeCell ref="K55:K56"/>
    <mergeCell ref="L55:L56"/>
    <mergeCell ref="M55:M56"/>
    <mergeCell ref="N55:N56"/>
    <mergeCell ref="O55:O56"/>
    <mergeCell ref="P55:P56"/>
  </mergeCells>
  <phoneticPr fontId="4" type="noConversion"/>
  <conditionalFormatting sqref="A7:AC54">
    <cfRule type="expression" dxfId="13" priority="5">
      <formula>$L7&gt;0.15</formula>
    </cfRule>
    <cfRule type="expression" dxfId="12" priority="6">
      <formula>AND($L7&gt;0.08,$L7&lt;0.15)</formula>
    </cfRule>
  </conditionalFormatting>
  <dataValidations count="3">
    <dataValidation allowBlank="1" showInputMessage="1" showErrorMessage="1" prompt="수식 계산_x000a_수치 입력 금지" sqref="K7:K54" xr:uid="{CF5C437E-D9A2-4364-833D-42A8ACE41484}"/>
    <dataValidation type="whole" allowBlank="1" showInputMessage="1" showErrorMessage="1" errorTitle="입력값이 올바르지 않습니다." error="숫자만 쓰세요!" sqref="J29:J30 J25:J27 M7:W54" xr:uid="{8E8AC165-9D89-42D4-A4FB-7FC335979EE2}">
      <formula1>0</formula1>
      <formula2>20000</formula2>
    </dataValidation>
    <dataValidation type="list" allowBlank="1" showInputMessage="1" showErrorMessage="1" sqref="Z7:Z54" xr:uid="{5DDA849D-4144-4410-BD50-C7A577F390C8}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C9D1273-E41E-4EF2-9D46-A5F8E5FF2620}">
          <x14:formula1>
            <xm:f>데이터!$B$4:$B$16</xm:f>
          </x14:formula1>
          <xm:sqref>D7:D54</xm:sqref>
        </x14:dataValidation>
        <x14:dataValidation type="list" allowBlank="1" showInputMessage="1" showErrorMessage="1" xr:uid="{C167415D-AD38-4828-A962-4D29CCA6758D}">
          <x14:formula1>
            <xm:f>데이터!$C$4:$C$11</xm:f>
          </x14:formula1>
          <xm:sqref>AB7:AB54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E7A31-4367-4983-9E39-60FE27CE0A90}">
  <dimension ref="A1:AC56"/>
  <sheetViews>
    <sheetView zoomScale="85" zoomScaleNormal="85" workbookViewId="0">
      <pane ySplit="6" topLeftCell="A7" activePane="bottomLeft" state="frozen"/>
      <selection activeCell="AB7" sqref="AB7"/>
      <selection pane="bottomLeft" activeCell="A5" sqref="A5:A6"/>
    </sheetView>
  </sheetViews>
  <sheetFormatPr defaultRowHeight="16.5" x14ac:dyDescent="0.3"/>
  <cols>
    <col min="1" max="1" width="6.75" style="22" customWidth="1"/>
    <col min="2" max="2" width="6.25" style="22" customWidth="1"/>
    <col min="3" max="3" width="6.75" style="22" customWidth="1"/>
    <col min="4" max="4" width="8.125" style="22" customWidth="1"/>
    <col min="5" max="5" width="19" style="22" customWidth="1"/>
    <col min="6" max="6" width="22.75" style="22" customWidth="1"/>
    <col min="7" max="8" width="7.875" style="22" customWidth="1"/>
    <col min="9" max="9" width="6.625" style="22" customWidth="1"/>
    <col min="10" max="10" width="7.5" style="22" bestFit="1" customWidth="1"/>
    <col min="11" max="11" width="6.625" style="22" customWidth="1"/>
    <col min="12" max="12" width="7.875" style="23" customWidth="1"/>
    <col min="13" max="23" width="5.875" style="22" customWidth="1"/>
    <col min="24" max="24" width="9.875" style="22" customWidth="1"/>
    <col min="25" max="26" width="5.375" style="22" customWidth="1"/>
    <col min="27" max="27" width="9" style="22" customWidth="1"/>
    <col min="28" max="28" width="10.25" style="22" customWidth="1"/>
    <col min="29" max="29" width="33.75" style="22" bestFit="1" customWidth="1"/>
    <col min="30" max="16384" width="9" style="22"/>
  </cols>
  <sheetData>
    <row r="1" spans="1:29" s="1" customFormat="1" ht="13.5" customHeight="1" x14ac:dyDescent="0.3">
      <c r="A1" s="40" t="s">
        <v>51</v>
      </c>
      <c r="B1" s="41"/>
      <c r="C1" s="41"/>
      <c r="D1" s="41"/>
      <c r="E1" s="46" t="s">
        <v>0</v>
      </c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7"/>
    </row>
    <row r="2" spans="1:29" s="1" customFormat="1" ht="13.5" customHeight="1" x14ac:dyDescent="0.3">
      <c r="A2" s="42"/>
      <c r="B2" s="43"/>
      <c r="C2" s="43"/>
      <c r="D2" s="43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9"/>
    </row>
    <row r="3" spans="1:29" s="1" customFormat="1" ht="13.5" customHeight="1" x14ac:dyDescent="0.3">
      <c r="A3" s="44"/>
      <c r="B3" s="45"/>
      <c r="C3" s="45"/>
      <c r="D3" s="45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1"/>
    </row>
    <row r="4" spans="1:29" s="1" customFormat="1" ht="9.9499999999999993" customHeight="1" thickBot="1" x14ac:dyDescent="0.35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4"/>
    </row>
    <row r="5" spans="1:29" s="2" customFormat="1" ht="17.25" thickTop="1" x14ac:dyDescent="0.3">
      <c r="A5" s="33" t="s">
        <v>1</v>
      </c>
      <c r="B5" s="55" t="str">
        <f>MID($A$1,2,1)</f>
        <v>월</v>
      </c>
      <c r="C5" s="55" t="str">
        <f>RIGHT($A$1,1)</f>
        <v>일</v>
      </c>
      <c r="D5" s="33" t="s">
        <v>2</v>
      </c>
      <c r="E5" s="33" t="s">
        <v>3</v>
      </c>
      <c r="F5" s="33" t="s">
        <v>4</v>
      </c>
      <c r="G5" s="33" t="s">
        <v>5</v>
      </c>
      <c r="H5" s="31" t="s">
        <v>6</v>
      </c>
      <c r="I5" s="33" t="s">
        <v>7</v>
      </c>
      <c r="J5" s="33" t="s">
        <v>8</v>
      </c>
      <c r="K5" s="33" t="s">
        <v>9</v>
      </c>
      <c r="L5" s="34" t="s">
        <v>10</v>
      </c>
      <c r="M5" s="36" t="s">
        <v>11</v>
      </c>
      <c r="N5" s="36"/>
      <c r="O5" s="36"/>
      <c r="P5" s="36"/>
      <c r="Q5" s="36"/>
      <c r="R5" s="36"/>
      <c r="S5" s="36"/>
      <c r="T5" s="36"/>
      <c r="U5" s="36"/>
      <c r="V5" s="36"/>
      <c r="W5" s="36"/>
      <c r="X5" s="36" t="s">
        <v>12</v>
      </c>
      <c r="Y5" s="36"/>
      <c r="Z5" s="36"/>
      <c r="AA5" s="36" t="s">
        <v>13</v>
      </c>
      <c r="AB5" s="36" t="s">
        <v>14</v>
      </c>
      <c r="AC5" s="58" t="s">
        <v>15</v>
      </c>
    </row>
    <row r="6" spans="1:29" s="2" customFormat="1" ht="17.25" thickBot="1" x14ac:dyDescent="0.35">
      <c r="A6" s="32"/>
      <c r="B6" s="56"/>
      <c r="C6" s="56"/>
      <c r="D6" s="32"/>
      <c r="E6" s="32"/>
      <c r="F6" s="32"/>
      <c r="G6" s="32"/>
      <c r="H6" s="32"/>
      <c r="I6" s="32"/>
      <c r="J6" s="32"/>
      <c r="K6" s="32"/>
      <c r="L6" s="35"/>
      <c r="M6" s="27" t="s">
        <v>16</v>
      </c>
      <c r="N6" s="27" t="s">
        <v>17</v>
      </c>
      <c r="O6" s="27" t="s">
        <v>18</v>
      </c>
      <c r="P6" s="27" t="s">
        <v>19</v>
      </c>
      <c r="Q6" s="27" t="s">
        <v>20</v>
      </c>
      <c r="R6" s="4" t="s">
        <v>21</v>
      </c>
      <c r="S6" s="27" t="s">
        <v>22</v>
      </c>
      <c r="T6" s="4" t="s">
        <v>23</v>
      </c>
      <c r="U6" s="4" t="s">
        <v>47</v>
      </c>
      <c r="V6" s="4" t="s">
        <v>48</v>
      </c>
      <c r="W6" s="27" t="s">
        <v>24</v>
      </c>
      <c r="X6" s="27" t="s">
        <v>25</v>
      </c>
      <c r="Y6" s="27" t="s">
        <v>26</v>
      </c>
      <c r="Z6" s="27" t="s">
        <v>27</v>
      </c>
      <c r="AA6" s="57"/>
      <c r="AB6" s="57"/>
      <c r="AC6" s="57"/>
    </row>
    <row r="7" spans="1:29" s="14" customFormat="1" ht="19.5" customHeight="1" thickTop="1" x14ac:dyDescent="0.3">
      <c r="A7" s="5">
        <v>1</v>
      </c>
      <c r="B7" s="6" t="str">
        <f>LEFT($A$1,1)</f>
        <v>6</v>
      </c>
      <c r="C7" s="6" t="str">
        <f>MID($A$1,4,2)</f>
        <v>23</v>
      </c>
      <c r="D7" s="7" t="s">
        <v>36</v>
      </c>
      <c r="E7" s="7" t="s">
        <v>123</v>
      </c>
      <c r="F7" s="7" t="s">
        <v>141</v>
      </c>
      <c r="G7" s="5" t="s">
        <v>151</v>
      </c>
      <c r="H7" s="5" t="s">
        <v>150</v>
      </c>
      <c r="I7" s="8">
        <f t="shared" ref="I7:I54" si="0">J7+K7</f>
        <v>703</v>
      </c>
      <c r="J7" s="9">
        <v>680</v>
      </c>
      <c r="K7" s="8">
        <f t="shared" ref="K7:K29" si="1">SUM(M7:W7)</f>
        <v>23</v>
      </c>
      <c r="L7" s="10">
        <f t="shared" ref="L7:L54" si="2">K7/I7</f>
        <v>3.2716927453769556E-2</v>
      </c>
      <c r="M7" s="11"/>
      <c r="N7" s="11"/>
      <c r="O7" s="11"/>
      <c r="P7" s="11"/>
      <c r="Q7" s="11"/>
      <c r="R7" s="11"/>
      <c r="S7" s="11"/>
      <c r="T7" s="11">
        <v>23</v>
      </c>
      <c r="U7" s="11"/>
      <c r="V7" s="11"/>
      <c r="W7" s="11"/>
      <c r="X7" s="12">
        <v>20200623</v>
      </c>
      <c r="Y7" s="12">
        <v>6</v>
      </c>
      <c r="Z7" s="6" t="s">
        <v>114</v>
      </c>
      <c r="AA7" s="12" t="str">
        <f>IF($Z7="A","하선동",IF($Z7="B","이형준",""))</f>
        <v>하선동</v>
      </c>
      <c r="AB7" s="5" t="s">
        <v>61</v>
      </c>
      <c r="AC7" s="13"/>
    </row>
    <row r="8" spans="1:29" s="14" customFormat="1" ht="19.5" customHeight="1" x14ac:dyDescent="0.3">
      <c r="A8" s="15">
        <v>2</v>
      </c>
      <c r="B8" s="6" t="str">
        <f t="shared" ref="B8:B54" si="3">LEFT($A$1,1)</f>
        <v>6</v>
      </c>
      <c r="C8" s="6" t="str">
        <f t="shared" ref="C8:C54" si="4">MID($A$1,4,2)</f>
        <v>23</v>
      </c>
      <c r="D8" s="7" t="s">
        <v>32</v>
      </c>
      <c r="E8" s="7" t="s">
        <v>124</v>
      </c>
      <c r="F8" s="7" t="s">
        <v>128</v>
      </c>
      <c r="G8" s="5">
        <v>7301</v>
      </c>
      <c r="H8" s="5" t="s">
        <v>150</v>
      </c>
      <c r="I8" s="8">
        <f t="shared" si="0"/>
        <v>533</v>
      </c>
      <c r="J8" s="9">
        <v>510</v>
      </c>
      <c r="K8" s="8">
        <f t="shared" si="1"/>
        <v>23</v>
      </c>
      <c r="L8" s="10">
        <f t="shared" si="2"/>
        <v>4.3151969981238276E-2</v>
      </c>
      <c r="M8" s="11">
        <v>23</v>
      </c>
      <c r="N8" s="11"/>
      <c r="O8" s="11"/>
      <c r="P8" s="11"/>
      <c r="Q8" s="11"/>
      <c r="R8" s="11"/>
      <c r="S8" s="11"/>
      <c r="T8" s="11"/>
      <c r="U8" s="11"/>
      <c r="V8" s="11"/>
      <c r="W8" s="11"/>
      <c r="X8" s="12">
        <v>20200623</v>
      </c>
      <c r="Y8" s="12">
        <v>7</v>
      </c>
      <c r="Z8" s="6" t="s">
        <v>115</v>
      </c>
      <c r="AA8" s="12" t="str">
        <f t="shared" ref="AA8:AA54" si="5">IF($Z8="A","하선동",IF($Z8="B","이형준",""))</f>
        <v>하선동</v>
      </c>
      <c r="AB8" s="5" t="s">
        <v>61</v>
      </c>
      <c r="AC8" s="13"/>
    </row>
    <row r="9" spans="1:29" s="14" customFormat="1" ht="19.5" customHeight="1" x14ac:dyDescent="0.3">
      <c r="A9" s="5">
        <v>3</v>
      </c>
      <c r="B9" s="6" t="str">
        <f t="shared" si="3"/>
        <v>6</v>
      </c>
      <c r="C9" s="6" t="str">
        <f t="shared" si="4"/>
        <v>23</v>
      </c>
      <c r="D9" s="7" t="s">
        <v>34</v>
      </c>
      <c r="E9" s="7" t="s">
        <v>125</v>
      </c>
      <c r="F9" s="7" t="s">
        <v>129</v>
      </c>
      <c r="G9" s="5" t="s">
        <v>152</v>
      </c>
      <c r="H9" s="5" t="s">
        <v>153</v>
      </c>
      <c r="I9" s="8">
        <f t="shared" si="0"/>
        <v>10029</v>
      </c>
      <c r="J9" s="9">
        <v>10000</v>
      </c>
      <c r="K9" s="8">
        <f t="shared" si="1"/>
        <v>29</v>
      </c>
      <c r="L9" s="10">
        <f t="shared" si="2"/>
        <v>2.8916143184764182E-3</v>
      </c>
      <c r="M9" s="11">
        <v>29</v>
      </c>
      <c r="N9" s="11"/>
      <c r="O9" s="11"/>
      <c r="P9" s="11"/>
      <c r="Q9" s="11"/>
      <c r="R9" s="11"/>
      <c r="S9" s="11"/>
      <c r="T9" s="11"/>
      <c r="U9" s="11"/>
      <c r="V9" s="11"/>
      <c r="W9" s="11"/>
      <c r="X9" s="12">
        <v>20200622</v>
      </c>
      <c r="Y9" s="6">
        <v>4</v>
      </c>
      <c r="Z9" s="6" t="s">
        <v>115</v>
      </c>
      <c r="AA9" s="12" t="str">
        <f t="shared" si="5"/>
        <v>하선동</v>
      </c>
      <c r="AB9" s="5" t="s">
        <v>61</v>
      </c>
      <c r="AC9" s="13"/>
    </row>
    <row r="10" spans="1:29" s="14" customFormat="1" ht="19.5" customHeight="1" x14ac:dyDescent="0.3">
      <c r="A10" s="15">
        <v>4</v>
      </c>
      <c r="B10" s="6" t="str">
        <f t="shared" si="3"/>
        <v>6</v>
      </c>
      <c r="C10" s="6" t="str">
        <f t="shared" si="4"/>
        <v>23</v>
      </c>
      <c r="D10" s="7" t="s">
        <v>34</v>
      </c>
      <c r="E10" s="7" t="s">
        <v>125</v>
      </c>
      <c r="F10" s="7" t="s">
        <v>129</v>
      </c>
      <c r="G10" s="5" t="s">
        <v>152</v>
      </c>
      <c r="H10" s="5" t="s">
        <v>153</v>
      </c>
      <c r="I10" s="8">
        <f t="shared" si="0"/>
        <v>15933</v>
      </c>
      <c r="J10" s="9">
        <v>15900</v>
      </c>
      <c r="K10" s="8">
        <f t="shared" si="1"/>
        <v>33</v>
      </c>
      <c r="L10" s="10">
        <f t="shared" si="2"/>
        <v>2.0711730370928261E-3</v>
      </c>
      <c r="M10" s="11">
        <v>33</v>
      </c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2">
        <v>20200623</v>
      </c>
      <c r="Y10" s="12">
        <v>4</v>
      </c>
      <c r="Z10" s="6" t="s">
        <v>115</v>
      </c>
      <c r="AA10" s="12" t="str">
        <f t="shared" si="5"/>
        <v>하선동</v>
      </c>
      <c r="AB10" s="5" t="s">
        <v>61</v>
      </c>
      <c r="AC10" s="13"/>
    </row>
    <row r="11" spans="1:29" s="14" customFormat="1" ht="19.5" customHeight="1" x14ac:dyDescent="0.3">
      <c r="A11" s="5">
        <v>5</v>
      </c>
      <c r="B11" s="6" t="str">
        <f t="shared" si="3"/>
        <v>6</v>
      </c>
      <c r="C11" s="6" t="str">
        <f t="shared" si="4"/>
        <v>23</v>
      </c>
      <c r="D11" s="7" t="s">
        <v>34</v>
      </c>
      <c r="E11" s="7" t="s">
        <v>126</v>
      </c>
      <c r="F11" s="7" t="s">
        <v>130</v>
      </c>
      <c r="G11" s="5">
        <v>8301</v>
      </c>
      <c r="H11" s="5">
        <v>8301</v>
      </c>
      <c r="I11" s="8">
        <f t="shared" si="0"/>
        <v>550</v>
      </c>
      <c r="J11" s="9">
        <v>550</v>
      </c>
      <c r="K11" s="8">
        <f t="shared" si="1"/>
        <v>0</v>
      </c>
      <c r="L11" s="10">
        <f t="shared" si="2"/>
        <v>0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2">
        <v>20200623</v>
      </c>
      <c r="Y11" s="12">
        <v>12</v>
      </c>
      <c r="Z11" s="6" t="s">
        <v>115</v>
      </c>
      <c r="AA11" s="12" t="str">
        <f t="shared" si="5"/>
        <v>하선동</v>
      </c>
      <c r="AB11" s="5" t="s">
        <v>61</v>
      </c>
      <c r="AC11" s="13"/>
    </row>
    <row r="12" spans="1:29" s="14" customFormat="1" ht="19.5" customHeight="1" x14ac:dyDescent="0.3">
      <c r="A12" s="5">
        <v>6</v>
      </c>
      <c r="B12" s="6" t="str">
        <f t="shared" si="3"/>
        <v>6</v>
      </c>
      <c r="C12" s="6" t="str">
        <f t="shared" si="4"/>
        <v>23</v>
      </c>
      <c r="D12" s="7" t="s">
        <v>32</v>
      </c>
      <c r="E12" s="7" t="s">
        <v>124</v>
      </c>
      <c r="F12" s="7" t="s">
        <v>131</v>
      </c>
      <c r="G12" s="5" t="s">
        <v>154</v>
      </c>
      <c r="H12" s="5" t="s">
        <v>155</v>
      </c>
      <c r="I12" s="8">
        <f t="shared" si="0"/>
        <v>50</v>
      </c>
      <c r="J12" s="9">
        <v>50</v>
      </c>
      <c r="K12" s="8">
        <f t="shared" si="1"/>
        <v>0</v>
      </c>
      <c r="L12" s="10">
        <f t="shared" si="2"/>
        <v>0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2">
        <v>20200623</v>
      </c>
      <c r="Y12" s="12">
        <v>2</v>
      </c>
      <c r="Z12" s="6" t="s">
        <v>115</v>
      </c>
      <c r="AA12" s="12" t="str">
        <f t="shared" si="5"/>
        <v>하선동</v>
      </c>
      <c r="AB12" s="5" t="s">
        <v>61</v>
      </c>
      <c r="AC12" s="13" t="s">
        <v>113</v>
      </c>
    </row>
    <row r="13" spans="1:29" s="14" customFormat="1" ht="19.5" customHeight="1" x14ac:dyDescent="0.3">
      <c r="A13" s="15">
        <v>7</v>
      </c>
      <c r="B13" s="6" t="str">
        <f t="shared" si="3"/>
        <v>6</v>
      </c>
      <c r="C13" s="6" t="str">
        <f t="shared" si="4"/>
        <v>23</v>
      </c>
      <c r="D13" s="7" t="s">
        <v>34</v>
      </c>
      <c r="E13" s="7" t="s">
        <v>123</v>
      </c>
      <c r="F13" s="7" t="s">
        <v>132</v>
      </c>
      <c r="G13" s="5" t="s">
        <v>156</v>
      </c>
      <c r="H13" s="5" t="s">
        <v>150</v>
      </c>
      <c r="I13" s="8">
        <f t="shared" si="0"/>
        <v>200</v>
      </c>
      <c r="J13" s="16">
        <v>200</v>
      </c>
      <c r="K13" s="8">
        <f t="shared" si="1"/>
        <v>0</v>
      </c>
      <c r="L13" s="10">
        <f t="shared" si="2"/>
        <v>0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2">
        <v>20200623</v>
      </c>
      <c r="Y13" s="12">
        <v>8</v>
      </c>
      <c r="Z13" s="6" t="s">
        <v>115</v>
      </c>
      <c r="AA13" s="12" t="str">
        <f t="shared" si="5"/>
        <v>하선동</v>
      </c>
      <c r="AB13" s="5" t="s">
        <v>61</v>
      </c>
      <c r="AC13" s="13" t="s">
        <v>113</v>
      </c>
    </row>
    <row r="14" spans="1:29" s="14" customFormat="1" ht="19.5" customHeight="1" x14ac:dyDescent="0.3">
      <c r="A14" s="5">
        <v>10</v>
      </c>
      <c r="B14" s="6" t="str">
        <f t="shared" si="3"/>
        <v>6</v>
      </c>
      <c r="C14" s="6" t="str">
        <f t="shared" si="4"/>
        <v>23</v>
      </c>
      <c r="D14" s="7" t="s">
        <v>34</v>
      </c>
      <c r="E14" s="7" t="s">
        <v>127</v>
      </c>
      <c r="F14" s="7" t="s">
        <v>133</v>
      </c>
      <c r="G14" s="5" t="s">
        <v>156</v>
      </c>
      <c r="H14" s="5" t="s">
        <v>150</v>
      </c>
      <c r="I14" s="8">
        <f t="shared" si="0"/>
        <v>100</v>
      </c>
      <c r="J14" s="9">
        <v>100</v>
      </c>
      <c r="K14" s="8">
        <f t="shared" si="1"/>
        <v>0</v>
      </c>
      <c r="L14" s="10">
        <f t="shared" si="2"/>
        <v>0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2">
        <v>20200623</v>
      </c>
      <c r="Y14" s="12">
        <v>13</v>
      </c>
      <c r="Z14" s="6" t="s">
        <v>115</v>
      </c>
      <c r="AA14" s="12" t="str">
        <f t="shared" si="5"/>
        <v>하선동</v>
      </c>
      <c r="AB14" s="5" t="s">
        <v>61</v>
      </c>
      <c r="AC14" s="13" t="s">
        <v>113</v>
      </c>
    </row>
    <row r="15" spans="1:29" s="14" customFormat="1" ht="19.5" customHeight="1" x14ac:dyDescent="0.3">
      <c r="A15" s="5">
        <v>11</v>
      </c>
      <c r="B15" s="6" t="str">
        <f t="shared" si="3"/>
        <v>6</v>
      </c>
      <c r="C15" s="6" t="str">
        <f t="shared" si="4"/>
        <v>23</v>
      </c>
      <c r="D15" s="7" t="s">
        <v>101</v>
      </c>
      <c r="E15" s="7" t="s">
        <v>124</v>
      </c>
      <c r="F15" s="7" t="s">
        <v>136</v>
      </c>
      <c r="G15" s="5" t="s">
        <v>157</v>
      </c>
      <c r="H15" s="5" t="s">
        <v>158</v>
      </c>
      <c r="I15" s="8">
        <f t="shared" si="0"/>
        <v>1220</v>
      </c>
      <c r="J15" s="9">
        <v>1210</v>
      </c>
      <c r="K15" s="8">
        <f t="shared" si="1"/>
        <v>10</v>
      </c>
      <c r="L15" s="10">
        <f t="shared" si="2"/>
        <v>8.1967213114754103E-3</v>
      </c>
      <c r="M15" s="11"/>
      <c r="N15" s="11"/>
      <c r="O15" s="11"/>
      <c r="P15" s="11">
        <v>1</v>
      </c>
      <c r="Q15" s="11"/>
      <c r="R15" s="11"/>
      <c r="S15" s="11">
        <v>9</v>
      </c>
      <c r="T15" s="11"/>
      <c r="U15" s="11"/>
      <c r="V15" s="11"/>
      <c r="W15" s="11"/>
      <c r="X15" s="12">
        <v>20200623</v>
      </c>
      <c r="Y15" s="12">
        <v>1</v>
      </c>
      <c r="Z15" s="6" t="s">
        <v>116</v>
      </c>
      <c r="AA15" s="12" t="str">
        <f t="shared" si="5"/>
        <v>이형준</v>
      </c>
      <c r="AB15" s="5" t="s">
        <v>64</v>
      </c>
      <c r="AC15" s="13"/>
    </row>
    <row r="16" spans="1:29" s="14" customFormat="1" ht="19.5" customHeight="1" x14ac:dyDescent="0.3">
      <c r="A16" s="15">
        <v>12</v>
      </c>
      <c r="B16" s="6" t="str">
        <f t="shared" si="3"/>
        <v>6</v>
      </c>
      <c r="C16" s="6" t="str">
        <f t="shared" si="4"/>
        <v>23</v>
      </c>
      <c r="D16" s="7" t="s">
        <v>68</v>
      </c>
      <c r="E16" s="7" t="s">
        <v>134</v>
      </c>
      <c r="F16" s="7" t="s">
        <v>137</v>
      </c>
      <c r="G16" s="5" t="s">
        <v>159</v>
      </c>
      <c r="H16" s="5" t="s">
        <v>160</v>
      </c>
      <c r="I16" s="8">
        <f t="shared" si="0"/>
        <v>1999</v>
      </c>
      <c r="J16" s="9">
        <v>1665</v>
      </c>
      <c r="K16" s="8">
        <f t="shared" si="1"/>
        <v>334</v>
      </c>
      <c r="L16" s="10">
        <f t="shared" si="2"/>
        <v>0.16708354177088544</v>
      </c>
      <c r="M16" s="11"/>
      <c r="N16" s="11">
        <v>111</v>
      </c>
      <c r="O16" s="11"/>
      <c r="P16" s="11"/>
      <c r="Q16" s="11"/>
      <c r="R16" s="11"/>
      <c r="S16" s="11">
        <v>17</v>
      </c>
      <c r="T16" s="11"/>
      <c r="U16" s="11"/>
      <c r="V16" s="11">
        <v>206</v>
      </c>
      <c r="W16" s="11"/>
      <c r="X16" s="12">
        <v>20200618</v>
      </c>
      <c r="Y16" s="12">
        <v>10</v>
      </c>
      <c r="Z16" s="6" t="s">
        <v>115</v>
      </c>
      <c r="AA16" s="12" t="str">
        <f t="shared" si="5"/>
        <v>하선동</v>
      </c>
      <c r="AB16" s="5" t="s">
        <v>64</v>
      </c>
      <c r="AC16" s="13"/>
    </row>
    <row r="17" spans="1:29" s="14" customFormat="1" ht="19.5" customHeight="1" x14ac:dyDescent="0.3">
      <c r="A17" s="5">
        <v>13</v>
      </c>
      <c r="B17" s="6" t="str">
        <f t="shared" si="3"/>
        <v>6</v>
      </c>
      <c r="C17" s="6" t="str">
        <f t="shared" si="4"/>
        <v>23</v>
      </c>
      <c r="D17" s="7" t="s">
        <v>32</v>
      </c>
      <c r="E17" s="7" t="s">
        <v>135</v>
      </c>
      <c r="F17" s="7">
        <v>3026700</v>
      </c>
      <c r="G17" s="5" t="s">
        <v>149</v>
      </c>
      <c r="H17" s="5" t="s">
        <v>150</v>
      </c>
      <c r="I17" s="8">
        <f t="shared" si="0"/>
        <v>1130</v>
      </c>
      <c r="J17" s="9">
        <v>1130</v>
      </c>
      <c r="K17" s="8">
        <f t="shared" si="1"/>
        <v>0</v>
      </c>
      <c r="L17" s="10">
        <f t="shared" si="2"/>
        <v>0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2">
        <v>20200623</v>
      </c>
      <c r="Y17" s="12">
        <v>13</v>
      </c>
      <c r="Z17" s="6" t="s">
        <v>115</v>
      </c>
      <c r="AA17" s="12" t="str">
        <f t="shared" si="5"/>
        <v>하선동</v>
      </c>
      <c r="AB17" s="5" t="s">
        <v>64</v>
      </c>
      <c r="AC17" s="13"/>
    </row>
    <row r="18" spans="1:29" s="14" customFormat="1" ht="19.5" customHeight="1" x14ac:dyDescent="0.3">
      <c r="A18" s="15">
        <v>14</v>
      </c>
      <c r="B18" s="6" t="str">
        <f t="shared" si="3"/>
        <v>6</v>
      </c>
      <c r="C18" s="6" t="str">
        <f t="shared" si="4"/>
        <v>23</v>
      </c>
      <c r="D18" s="7" t="s">
        <v>34</v>
      </c>
      <c r="E18" s="7" t="s">
        <v>123</v>
      </c>
      <c r="F18" s="7" t="s">
        <v>138</v>
      </c>
      <c r="G18" s="5" t="s">
        <v>156</v>
      </c>
      <c r="H18" s="5" t="s">
        <v>150</v>
      </c>
      <c r="I18" s="8">
        <f t="shared" si="0"/>
        <v>5648</v>
      </c>
      <c r="J18" s="9">
        <v>5600</v>
      </c>
      <c r="K18" s="8">
        <f t="shared" si="1"/>
        <v>48</v>
      </c>
      <c r="L18" s="10">
        <f t="shared" si="2"/>
        <v>8.4985835694051E-3</v>
      </c>
      <c r="M18" s="11"/>
      <c r="N18" s="11"/>
      <c r="O18" s="11"/>
      <c r="P18" s="11">
        <v>48</v>
      </c>
      <c r="Q18" s="11"/>
      <c r="R18" s="11"/>
      <c r="S18" s="11"/>
      <c r="T18" s="11"/>
      <c r="U18" s="11"/>
      <c r="V18" s="11"/>
      <c r="W18" s="11"/>
      <c r="X18" s="12">
        <v>20200623</v>
      </c>
      <c r="Y18" s="12">
        <v>15</v>
      </c>
      <c r="Z18" s="6" t="s">
        <v>116</v>
      </c>
      <c r="AA18" s="12" t="str">
        <f t="shared" si="5"/>
        <v>이형준</v>
      </c>
      <c r="AB18" s="5" t="s">
        <v>64</v>
      </c>
      <c r="AC18" s="13"/>
    </row>
    <row r="19" spans="1:29" s="14" customFormat="1" ht="19.5" customHeight="1" x14ac:dyDescent="0.3">
      <c r="A19" s="5">
        <v>15</v>
      </c>
      <c r="B19" s="6" t="str">
        <f t="shared" si="3"/>
        <v>6</v>
      </c>
      <c r="C19" s="6" t="str">
        <f t="shared" si="4"/>
        <v>23</v>
      </c>
      <c r="D19" s="7" t="s">
        <v>34</v>
      </c>
      <c r="E19" s="7" t="s">
        <v>127</v>
      </c>
      <c r="F19" s="7" t="s">
        <v>139</v>
      </c>
      <c r="G19" s="5" t="s">
        <v>156</v>
      </c>
      <c r="H19" s="5" t="s">
        <v>150</v>
      </c>
      <c r="I19" s="8">
        <f t="shared" si="0"/>
        <v>7000</v>
      </c>
      <c r="J19" s="9">
        <v>7000</v>
      </c>
      <c r="K19" s="8">
        <f t="shared" si="1"/>
        <v>0</v>
      </c>
      <c r="L19" s="10">
        <f t="shared" si="2"/>
        <v>0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2">
        <v>20200623</v>
      </c>
      <c r="Y19" s="12">
        <v>5</v>
      </c>
      <c r="Z19" s="6" t="s">
        <v>116</v>
      </c>
      <c r="AA19" s="12" t="str">
        <f t="shared" si="5"/>
        <v>이형준</v>
      </c>
      <c r="AB19" s="5" t="s">
        <v>64</v>
      </c>
      <c r="AC19" s="13"/>
    </row>
    <row r="20" spans="1:29" s="14" customFormat="1" ht="19.5" customHeight="1" x14ac:dyDescent="0.3">
      <c r="A20" s="5">
        <v>16</v>
      </c>
      <c r="B20" s="6" t="str">
        <f t="shared" si="3"/>
        <v>6</v>
      </c>
      <c r="C20" s="6" t="str">
        <f t="shared" si="4"/>
        <v>23</v>
      </c>
      <c r="D20" s="7" t="s">
        <v>34</v>
      </c>
      <c r="E20" s="7" t="s">
        <v>123</v>
      </c>
      <c r="F20" s="7" t="s">
        <v>132</v>
      </c>
      <c r="G20" s="5" t="s">
        <v>156</v>
      </c>
      <c r="H20" s="5" t="s">
        <v>150</v>
      </c>
      <c r="I20" s="8">
        <f t="shared" si="0"/>
        <v>140</v>
      </c>
      <c r="J20" s="9">
        <v>140</v>
      </c>
      <c r="K20" s="8">
        <f t="shared" si="1"/>
        <v>0</v>
      </c>
      <c r="L20" s="10">
        <f t="shared" si="2"/>
        <v>0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2">
        <v>20200623</v>
      </c>
      <c r="Y20" s="12">
        <v>8</v>
      </c>
      <c r="Z20" s="6" t="s">
        <v>116</v>
      </c>
      <c r="AA20" s="12" t="str">
        <f t="shared" si="5"/>
        <v>이형준</v>
      </c>
      <c r="AB20" s="5" t="s">
        <v>64</v>
      </c>
      <c r="AC20" s="13" t="s">
        <v>117</v>
      </c>
    </row>
    <row r="21" spans="1:29" s="14" customFormat="1" ht="19.5" customHeight="1" x14ac:dyDescent="0.3">
      <c r="A21" s="15">
        <v>17</v>
      </c>
      <c r="B21" s="6" t="str">
        <f t="shared" si="3"/>
        <v>6</v>
      </c>
      <c r="C21" s="6" t="str">
        <f t="shared" si="4"/>
        <v>23</v>
      </c>
      <c r="D21" s="7" t="s">
        <v>36</v>
      </c>
      <c r="E21" s="7" t="s">
        <v>123</v>
      </c>
      <c r="F21" s="7" t="s">
        <v>140</v>
      </c>
      <c r="G21" s="5" t="s">
        <v>161</v>
      </c>
      <c r="H21" s="5" t="s">
        <v>150</v>
      </c>
      <c r="I21" s="8">
        <f t="shared" si="0"/>
        <v>213</v>
      </c>
      <c r="J21" s="9">
        <v>128</v>
      </c>
      <c r="K21" s="8">
        <f t="shared" si="1"/>
        <v>85</v>
      </c>
      <c r="L21" s="10">
        <f t="shared" si="2"/>
        <v>0.39906103286384975</v>
      </c>
      <c r="M21" s="11">
        <v>80</v>
      </c>
      <c r="N21" s="11"/>
      <c r="O21" s="11"/>
      <c r="P21" s="11">
        <v>5</v>
      </c>
      <c r="Q21" s="11"/>
      <c r="R21" s="11"/>
      <c r="S21" s="11"/>
      <c r="T21" s="11"/>
      <c r="U21" s="11"/>
      <c r="V21" s="11"/>
      <c r="W21" s="11"/>
      <c r="X21" s="12">
        <v>20200622</v>
      </c>
      <c r="Y21" s="12">
        <v>13</v>
      </c>
      <c r="Z21" s="6" t="s">
        <v>114</v>
      </c>
      <c r="AA21" s="12" t="str">
        <f t="shared" si="5"/>
        <v>하선동</v>
      </c>
      <c r="AB21" s="5" t="s">
        <v>86</v>
      </c>
      <c r="AC21" s="13"/>
    </row>
    <row r="22" spans="1:29" s="14" customFormat="1" ht="19.5" customHeight="1" x14ac:dyDescent="0.3">
      <c r="A22" s="5">
        <v>18</v>
      </c>
      <c r="B22" s="6" t="str">
        <f t="shared" si="3"/>
        <v>6</v>
      </c>
      <c r="C22" s="6" t="str">
        <f t="shared" si="4"/>
        <v>23</v>
      </c>
      <c r="D22" s="7" t="s">
        <v>32</v>
      </c>
      <c r="E22" s="7" t="s">
        <v>83</v>
      </c>
      <c r="F22" s="7" t="s">
        <v>163</v>
      </c>
      <c r="G22" s="5">
        <v>7301</v>
      </c>
      <c r="H22" s="5" t="s">
        <v>150</v>
      </c>
      <c r="I22" s="8">
        <f t="shared" si="0"/>
        <v>535</v>
      </c>
      <c r="J22" s="9">
        <v>535</v>
      </c>
      <c r="K22" s="8">
        <f t="shared" si="1"/>
        <v>0</v>
      </c>
      <c r="L22" s="10">
        <f t="shared" si="2"/>
        <v>0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2">
        <v>20200623</v>
      </c>
      <c r="Y22" s="12">
        <v>7</v>
      </c>
      <c r="Z22" s="6" t="s">
        <v>116</v>
      </c>
      <c r="AA22" s="12" t="str">
        <f t="shared" si="5"/>
        <v>이형준</v>
      </c>
      <c r="AB22" s="5" t="s">
        <v>86</v>
      </c>
      <c r="AC22" s="13"/>
    </row>
    <row r="23" spans="1:29" s="14" customFormat="1" ht="19.5" customHeight="1" x14ac:dyDescent="0.3">
      <c r="A23" s="15">
        <v>19</v>
      </c>
      <c r="B23" s="6" t="str">
        <f t="shared" si="3"/>
        <v>6</v>
      </c>
      <c r="C23" s="6" t="str">
        <f t="shared" si="4"/>
        <v>23</v>
      </c>
      <c r="D23" s="7" t="s">
        <v>36</v>
      </c>
      <c r="E23" s="7" t="s">
        <v>123</v>
      </c>
      <c r="F23" s="7" t="s">
        <v>141</v>
      </c>
      <c r="G23" s="5" t="s">
        <v>151</v>
      </c>
      <c r="H23" s="5" t="s">
        <v>150</v>
      </c>
      <c r="I23" s="8">
        <f t="shared" si="0"/>
        <v>1077</v>
      </c>
      <c r="J23" s="9">
        <v>1016</v>
      </c>
      <c r="K23" s="8">
        <f t="shared" si="1"/>
        <v>61</v>
      </c>
      <c r="L23" s="10">
        <f t="shared" si="2"/>
        <v>5.6638811513463325E-2</v>
      </c>
      <c r="M23" s="11"/>
      <c r="N23" s="11"/>
      <c r="O23" s="11"/>
      <c r="P23" s="11"/>
      <c r="Q23" s="11"/>
      <c r="R23" s="11"/>
      <c r="S23" s="11"/>
      <c r="T23" s="11">
        <v>61</v>
      </c>
      <c r="U23" s="11"/>
      <c r="V23" s="11"/>
      <c r="W23" s="11"/>
      <c r="X23" s="12">
        <v>20200622</v>
      </c>
      <c r="Y23" s="12">
        <v>6</v>
      </c>
      <c r="Z23" s="6" t="s">
        <v>116</v>
      </c>
      <c r="AA23" s="12" t="str">
        <f t="shared" si="5"/>
        <v>이형준</v>
      </c>
      <c r="AB23" s="5" t="s">
        <v>86</v>
      </c>
      <c r="AC23" s="13" t="s">
        <v>118</v>
      </c>
    </row>
    <row r="24" spans="1:29" s="14" customFormat="1" ht="19.5" customHeight="1" x14ac:dyDescent="0.3">
      <c r="A24" s="5">
        <v>20</v>
      </c>
      <c r="B24" s="6" t="str">
        <f t="shared" si="3"/>
        <v>6</v>
      </c>
      <c r="C24" s="6" t="str">
        <f t="shared" si="4"/>
        <v>23</v>
      </c>
      <c r="D24" s="7" t="s">
        <v>34</v>
      </c>
      <c r="E24" s="7" t="s">
        <v>123</v>
      </c>
      <c r="F24" s="7" t="s">
        <v>138</v>
      </c>
      <c r="G24" s="5" t="s">
        <v>156</v>
      </c>
      <c r="H24" s="5" t="s">
        <v>150</v>
      </c>
      <c r="I24" s="8">
        <f t="shared" si="0"/>
        <v>2026</v>
      </c>
      <c r="J24" s="9">
        <v>2017</v>
      </c>
      <c r="K24" s="8">
        <f t="shared" si="1"/>
        <v>9</v>
      </c>
      <c r="L24" s="10">
        <f t="shared" si="2"/>
        <v>4.4422507403751232E-3</v>
      </c>
      <c r="M24" s="11"/>
      <c r="N24" s="11"/>
      <c r="O24" s="11"/>
      <c r="P24" s="11">
        <v>9</v>
      </c>
      <c r="Q24" s="11"/>
      <c r="R24" s="11"/>
      <c r="S24" s="11"/>
      <c r="T24" s="11"/>
      <c r="U24" s="11"/>
      <c r="V24" s="11"/>
      <c r="W24" s="11"/>
      <c r="X24" s="12">
        <v>20200623</v>
      </c>
      <c r="Y24" s="12">
        <v>15</v>
      </c>
      <c r="Z24" s="6" t="s">
        <v>116</v>
      </c>
      <c r="AA24" s="12" t="str">
        <f t="shared" si="5"/>
        <v>이형준</v>
      </c>
      <c r="AB24" s="5" t="s">
        <v>86</v>
      </c>
      <c r="AC24" s="13"/>
    </row>
    <row r="25" spans="1:29" s="14" customFormat="1" ht="19.149999999999999" customHeight="1" x14ac:dyDescent="0.3">
      <c r="A25" s="5">
        <v>21</v>
      </c>
      <c r="B25" s="6" t="str">
        <f t="shared" si="3"/>
        <v>6</v>
      </c>
      <c r="C25" s="6" t="str">
        <f t="shared" si="4"/>
        <v>23</v>
      </c>
      <c r="D25" s="7" t="s">
        <v>34</v>
      </c>
      <c r="E25" s="7" t="s">
        <v>125</v>
      </c>
      <c r="F25" s="7" t="s">
        <v>129</v>
      </c>
      <c r="G25" s="5" t="s">
        <v>152</v>
      </c>
      <c r="H25" s="5" t="s">
        <v>153</v>
      </c>
      <c r="I25" s="8">
        <f t="shared" si="0"/>
        <v>20361</v>
      </c>
      <c r="J25" s="9">
        <v>20310</v>
      </c>
      <c r="K25" s="8">
        <f t="shared" si="1"/>
        <v>51</v>
      </c>
      <c r="L25" s="10">
        <f t="shared" si="2"/>
        <v>2.5047885663768972E-3</v>
      </c>
      <c r="M25" s="11">
        <v>51</v>
      </c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2">
        <v>20200623</v>
      </c>
      <c r="Y25" s="12">
        <v>4</v>
      </c>
      <c r="Z25" s="6" t="s">
        <v>115</v>
      </c>
      <c r="AA25" s="12" t="str">
        <f t="shared" si="5"/>
        <v>하선동</v>
      </c>
      <c r="AB25" s="5" t="s">
        <v>86</v>
      </c>
      <c r="AC25" s="13"/>
    </row>
    <row r="26" spans="1:29" s="14" customFormat="1" ht="19.149999999999999" customHeight="1" x14ac:dyDescent="0.3">
      <c r="A26" s="15">
        <v>22</v>
      </c>
      <c r="B26" s="6" t="str">
        <f t="shared" si="3"/>
        <v>6</v>
      </c>
      <c r="C26" s="6" t="str">
        <f t="shared" si="4"/>
        <v>23</v>
      </c>
      <c r="D26" s="7" t="s">
        <v>34</v>
      </c>
      <c r="E26" s="7" t="s">
        <v>125</v>
      </c>
      <c r="F26" s="7" t="s">
        <v>129</v>
      </c>
      <c r="G26" s="5" t="s">
        <v>152</v>
      </c>
      <c r="H26" s="5" t="s">
        <v>153</v>
      </c>
      <c r="I26" s="8">
        <f t="shared" si="0"/>
        <v>18623</v>
      </c>
      <c r="J26" s="9">
        <v>18557</v>
      </c>
      <c r="K26" s="8">
        <f t="shared" si="1"/>
        <v>66</v>
      </c>
      <c r="L26" s="10">
        <f t="shared" si="2"/>
        <v>3.5440047253396337E-3</v>
      </c>
      <c r="M26" s="11">
        <v>66</v>
      </c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2">
        <v>20200623</v>
      </c>
      <c r="Y26" s="12">
        <v>4</v>
      </c>
      <c r="Z26" s="6" t="s">
        <v>116</v>
      </c>
      <c r="AA26" s="12" t="str">
        <f t="shared" si="5"/>
        <v>이형준</v>
      </c>
      <c r="AB26" s="5" t="s">
        <v>86</v>
      </c>
      <c r="AC26" s="13"/>
    </row>
    <row r="27" spans="1:29" s="14" customFormat="1" ht="19.149999999999999" customHeight="1" x14ac:dyDescent="0.3">
      <c r="A27" s="5">
        <v>23</v>
      </c>
      <c r="B27" s="6" t="str">
        <f t="shared" si="3"/>
        <v>6</v>
      </c>
      <c r="C27" s="6" t="str">
        <f t="shared" si="4"/>
        <v>23</v>
      </c>
      <c r="D27" s="7" t="s">
        <v>101</v>
      </c>
      <c r="E27" s="7" t="s">
        <v>124</v>
      </c>
      <c r="F27" s="7" t="s">
        <v>136</v>
      </c>
      <c r="G27" s="5" t="s">
        <v>157</v>
      </c>
      <c r="H27" s="5" t="s">
        <v>158</v>
      </c>
      <c r="I27" s="8">
        <f t="shared" si="0"/>
        <v>2401</v>
      </c>
      <c r="J27" s="11">
        <v>2336</v>
      </c>
      <c r="K27" s="8">
        <f t="shared" si="1"/>
        <v>65</v>
      </c>
      <c r="L27" s="10">
        <f t="shared" si="2"/>
        <v>2.7072053311120368E-2</v>
      </c>
      <c r="M27" s="11"/>
      <c r="N27" s="11">
        <v>1</v>
      </c>
      <c r="O27" s="11"/>
      <c r="P27" s="11">
        <v>29</v>
      </c>
      <c r="Q27" s="11"/>
      <c r="R27" s="11"/>
      <c r="S27" s="11">
        <v>31</v>
      </c>
      <c r="T27" s="11">
        <v>4</v>
      </c>
      <c r="U27" s="11"/>
      <c r="V27" s="11"/>
      <c r="W27" s="11"/>
      <c r="X27" s="12">
        <v>20200623</v>
      </c>
      <c r="Y27" s="12">
        <v>1</v>
      </c>
      <c r="Z27" s="6" t="s">
        <v>115</v>
      </c>
      <c r="AA27" s="12" t="str">
        <f t="shared" si="5"/>
        <v>하선동</v>
      </c>
      <c r="AB27" s="5" t="s">
        <v>89</v>
      </c>
      <c r="AC27" s="13"/>
    </row>
    <row r="28" spans="1:29" s="14" customFormat="1" ht="19.149999999999999" customHeight="1" x14ac:dyDescent="0.3">
      <c r="A28" s="5">
        <v>24</v>
      </c>
      <c r="B28" s="6" t="str">
        <f t="shared" si="3"/>
        <v>6</v>
      </c>
      <c r="C28" s="6" t="str">
        <f t="shared" si="4"/>
        <v>23</v>
      </c>
      <c r="D28" s="7" t="s">
        <v>32</v>
      </c>
      <c r="E28" s="7" t="s">
        <v>124</v>
      </c>
      <c r="F28" s="7" t="s">
        <v>142</v>
      </c>
      <c r="G28" s="5" t="s">
        <v>162</v>
      </c>
      <c r="H28" s="5" t="s">
        <v>160</v>
      </c>
      <c r="I28" s="8">
        <f t="shared" si="0"/>
        <v>1536</v>
      </c>
      <c r="J28" s="17">
        <v>1536</v>
      </c>
      <c r="K28" s="8">
        <f t="shared" si="1"/>
        <v>0</v>
      </c>
      <c r="L28" s="10">
        <f t="shared" si="2"/>
        <v>0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2">
        <v>20200623</v>
      </c>
      <c r="Y28" s="12">
        <v>12</v>
      </c>
      <c r="Z28" s="6" t="s">
        <v>115</v>
      </c>
      <c r="AA28" s="12" t="str">
        <f t="shared" si="5"/>
        <v>하선동</v>
      </c>
      <c r="AB28" s="5" t="s">
        <v>89</v>
      </c>
      <c r="AC28" s="13"/>
    </row>
    <row r="29" spans="1:29" s="14" customFormat="1" ht="19.149999999999999" customHeight="1" x14ac:dyDescent="0.3">
      <c r="A29" s="5">
        <v>25</v>
      </c>
      <c r="B29" s="6" t="str">
        <f t="shared" si="3"/>
        <v>6</v>
      </c>
      <c r="C29" s="6" t="str">
        <f t="shared" si="4"/>
        <v>23</v>
      </c>
      <c r="D29" s="7" t="s">
        <v>34</v>
      </c>
      <c r="E29" s="7" t="s">
        <v>143</v>
      </c>
      <c r="F29" s="7" t="s">
        <v>144</v>
      </c>
      <c r="G29" s="5" t="s">
        <v>156</v>
      </c>
      <c r="H29" s="5" t="s">
        <v>150</v>
      </c>
      <c r="I29" s="8">
        <f t="shared" si="0"/>
        <v>7042</v>
      </c>
      <c r="J29" s="11">
        <v>7042</v>
      </c>
      <c r="K29" s="8">
        <f t="shared" si="1"/>
        <v>0</v>
      </c>
      <c r="L29" s="10">
        <f t="shared" si="2"/>
        <v>0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2">
        <v>20200623</v>
      </c>
      <c r="Y29" s="12">
        <v>3</v>
      </c>
      <c r="Z29" s="6" t="s">
        <v>115</v>
      </c>
      <c r="AA29" s="12" t="str">
        <f t="shared" si="5"/>
        <v>하선동</v>
      </c>
      <c r="AB29" s="5" t="s">
        <v>89</v>
      </c>
      <c r="AC29" s="13"/>
    </row>
    <row r="30" spans="1:29" s="14" customFormat="1" ht="19.149999999999999" customHeight="1" x14ac:dyDescent="0.3">
      <c r="A30" s="15">
        <v>26</v>
      </c>
      <c r="B30" s="6" t="str">
        <f t="shared" si="3"/>
        <v>6</v>
      </c>
      <c r="C30" s="6" t="str">
        <f t="shared" si="4"/>
        <v>23</v>
      </c>
      <c r="D30" s="7" t="s">
        <v>34</v>
      </c>
      <c r="E30" s="7" t="s">
        <v>123</v>
      </c>
      <c r="F30" s="7" t="s">
        <v>132</v>
      </c>
      <c r="G30" s="5" t="s">
        <v>156</v>
      </c>
      <c r="H30" s="5" t="s">
        <v>150</v>
      </c>
      <c r="I30" s="8">
        <f t="shared" si="0"/>
        <v>1402</v>
      </c>
      <c r="J30" s="11">
        <v>1400</v>
      </c>
      <c r="K30" s="8">
        <f t="shared" ref="K30:K54" si="6">SUM(M30:W30)</f>
        <v>2</v>
      </c>
      <c r="L30" s="10">
        <f t="shared" si="2"/>
        <v>1.4265335235378032E-3</v>
      </c>
      <c r="M30" s="11"/>
      <c r="N30" s="11"/>
      <c r="O30" s="11"/>
      <c r="P30" s="11">
        <v>2</v>
      </c>
      <c r="Q30" s="11"/>
      <c r="R30" s="11"/>
      <c r="S30" s="11"/>
      <c r="T30" s="11"/>
      <c r="U30" s="11"/>
      <c r="V30" s="11"/>
      <c r="W30" s="11"/>
      <c r="X30" s="12">
        <v>20200623</v>
      </c>
      <c r="Y30" s="12">
        <v>8</v>
      </c>
      <c r="Z30" s="6" t="s">
        <v>115</v>
      </c>
      <c r="AA30" s="12" t="str">
        <f t="shared" si="5"/>
        <v>하선동</v>
      </c>
      <c r="AB30" s="5" t="s">
        <v>97</v>
      </c>
      <c r="AC30" s="13"/>
    </row>
    <row r="31" spans="1:29" s="14" customFormat="1" ht="19.149999999999999" customHeight="1" x14ac:dyDescent="0.3">
      <c r="A31" s="5">
        <v>27</v>
      </c>
      <c r="B31" s="6" t="str">
        <f t="shared" si="3"/>
        <v>6</v>
      </c>
      <c r="C31" s="6" t="str">
        <f t="shared" si="4"/>
        <v>23</v>
      </c>
      <c r="D31" s="7" t="s">
        <v>34</v>
      </c>
      <c r="E31" s="7" t="s">
        <v>123</v>
      </c>
      <c r="F31" s="7" t="s">
        <v>132</v>
      </c>
      <c r="G31" s="5" t="s">
        <v>156</v>
      </c>
      <c r="H31" s="5" t="s">
        <v>150</v>
      </c>
      <c r="I31" s="8">
        <f t="shared" si="0"/>
        <v>5035</v>
      </c>
      <c r="J31" s="9">
        <v>5027</v>
      </c>
      <c r="K31" s="8">
        <f t="shared" si="6"/>
        <v>8</v>
      </c>
      <c r="L31" s="10">
        <f t="shared" si="2"/>
        <v>1.5888778550148957E-3</v>
      </c>
      <c r="M31" s="11"/>
      <c r="N31" s="11">
        <v>5</v>
      </c>
      <c r="O31" s="11"/>
      <c r="P31" s="11">
        <v>3</v>
      </c>
      <c r="Q31" s="11"/>
      <c r="R31" s="11"/>
      <c r="S31" s="11"/>
      <c r="T31" s="11"/>
      <c r="U31" s="11"/>
      <c r="V31" s="11"/>
      <c r="W31" s="11"/>
      <c r="X31" s="12">
        <v>20200623</v>
      </c>
      <c r="Y31" s="12">
        <v>8</v>
      </c>
      <c r="Z31" s="6" t="s">
        <v>116</v>
      </c>
      <c r="AA31" s="12" t="str">
        <f t="shared" si="5"/>
        <v>이형준</v>
      </c>
      <c r="AB31" s="5" t="s">
        <v>97</v>
      </c>
      <c r="AC31" s="18"/>
    </row>
    <row r="32" spans="1:29" s="14" customFormat="1" ht="19.149999999999999" customHeight="1" x14ac:dyDescent="0.3">
      <c r="A32" s="5">
        <v>28</v>
      </c>
      <c r="B32" s="6" t="str">
        <f t="shared" si="3"/>
        <v>6</v>
      </c>
      <c r="C32" s="6" t="str">
        <f t="shared" si="4"/>
        <v>23</v>
      </c>
      <c r="D32" s="7" t="s">
        <v>34</v>
      </c>
      <c r="E32" s="7" t="s">
        <v>143</v>
      </c>
      <c r="F32" s="7" t="s">
        <v>144</v>
      </c>
      <c r="G32" s="5" t="s">
        <v>156</v>
      </c>
      <c r="H32" s="5" t="s">
        <v>150</v>
      </c>
      <c r="I32" s="8">
        <f t="shared" si="0"/>
        <v>4260</v>
      </c>
      <c r="J32" s="9">
        <v>4260</v>
      </c>
      <c r="K32" s="8">
        <f t="shared" si="6"/>
        <v>0</v>
      </c>
      <c r="L32" s="10">
        <f t="shared" si="2"/>
        <v>0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2">
        <v>20200623</v>
      </c>
      <c r="Y32" s="12">
        <v>3</v>
      </c>
      <c r="Z32" s="6" t="s">
        <v>115</v>
      </c>
      <c r="AA32" s="12" t="str">
        <f t="shared" si="5"/>
        <v>하선동</v>
      </c>
      <c r="AB32" s="5" t="s">
        <v>97</v>
      </c>
      <c r="AC32" s="13"/>
    </row>
    <row r="33" spans="1:29" s="14" customFormat="1" ht="19.149999999999999" customHeight="1" x14ac:dyDescent="0.3">
      <c r="A33" s="5">
        <v>29</v>
      </c>
      <c r="B33" s="6" t="str">
        <f t="shared" si="3"/>
        <v>6</v>
      </c>
      <c r="C33" s="6" t="str">
        <f t="shared" si="4"/>
        <v>23</v>
      </c>
      <c r="D33" s="7" t="s">
        <v>34</v>
      </c>
      <c r="E33" s="7" t="s">
        <v>143</v>
      </c>
      <c r="F33" s="7" t="s">
        <v>144</v>
      </c>
      <c r="G33" s="5" t="s">
        <v>156</v>
      </c>
      <c r="H33" s="5" t="s">
        <v>150</v>
      </c>
      <c r="I33" s="8">
        <f t="shared" si="0"/>
        <v>11904</v>
      </c>
      <c r="J33" s="9">
        <v>11904</v>
      </c>
      <c r="K33" s="8">
        <f t="shared" si="6"/>
        <v>0</v>
      </c>
      <c r="L33" s="10">
        <f t="shared" si="2"/>
        <v>0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2">
        <v>20200623</v>
      </c>
      <c r="Y33" s="12">
        <v>3</v>
      </c>
      <c r="Z33" s="6" t="s">
        <v>116</v>
      </c>
      <c r="AA33" s="12" t="str">
        <f t="shared" si="5"/>
        <v>이형준</v>
      </c>
      <c r="AB33" s="5" t="s">
        <v>97</v>
      </c>
      <c r="AC33" s="13"/>
    </row>
    <row r="34" spans="1:29" s="14" customFormat="1" ht="19.149999999999999" customHeight="1" x14ac:dyDescent="0.3">
      <c r="A34" s="15">
        <v>30</v>
      </c>
      <c r="B34" s="6" t="str">
        <f t="shared" si="3"/>
        <v>6</v>
      </c>
      <c r="C34" s="6" t="str">
        <f t="shared" si="4"/>
        <v>23</v>
      </c>
      <c r="D34" s="7" t="s">
        <v>34</v>
      </c>
      <c r="E34" s="7" t="s">
        <v>127</v>
      </c>
      <c r="F34" s="7" t="s">
        <v>139</v>
      </c>
      <c r="G34" s="5" t="s">
        <v>156</v>
      </c>
      <c r="H34" s="5" t="s">
        <v>150</v>
      </c>
      <c r="I34" s="8">
        <f t="shared" si="0"/>
        <v>5075</v>
      </c>
      <c r="J34" s="9">
        <v>5075</v>
      </c>
      <c r="K34" s="8">
        <f t="shared" si="6"/>
        <v>0</v>
      </c>
      <c r="L34" s="10">
        <f t="shared" si="2"/>
        <v>0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2">
        <v>20200623</v>
      </c>
      <c r="Y34" s="12">
        <v>5</v>
      </c>
      <c r="Z34" s="6" t="s">
        <v>116</v>
      </c>
      <c r="AA34" s="12" t="str">
        <f t="shared" si="5"/>
        <v>이형준</v>
      </c>
      <c r="AB34" s="5" t="s">
        <v>97</v>
      </c>
      <c r="AC34" s="13"/>
    </row>
    <row r="35" spans="1:29" s="14" customFormat="1" ht="19.149999999999999" customHeight="1" x14ac:dyDescent="0.3">
      <c r="A35" s="5">
        <v>31</v>
      </c>
      <c r="B35" s="6" t="str">
        <f t="shared" si="3"/>
        <v>6</v>
      </c>
      <c r="C35" s="6" t="str">
        <f t="shared" si="4"/>
        <v>23</v>
      </c>
      <c r="D35" s="7" t="s">
        <v>32</v>
      </c>
      <c r="E35" s="7" t="s">
        <v>145</v>
      </c>
      <c r="F35" s="7" t="s">
        <v>146</v>
      </c>
      <c r="G35" s="5">
        <v>7301</v>
      </c>
      <c r="H35" s="5" t="s">
        <v>150</v>
      </c>
      <c r="I35" s="8">
        <f t="shared" si="0"/>
        <v>3356</v>
      </c>
      <c r="J35" s="9">
        <v>3356</v>
      </c>
      <c r="K35" s="8">
        <f t="shared" si="6"/>
        <v>0</v>
      </c>
      <c r="L35" s="10">
        <f t="shared" si="2"/>
        <v>0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2">
        <v>20200623</v>
      </c>
      <c r="Y35" s="12">
        <v>14</v>
      </c>
      <c r="Z35" s="6" t="s">
        <v>116</v>
      </c>
      <c r="AA35" s="12" t="str">
        <f t="shared" si="5"/>
        <v>이형준</v>
      </c>
      <c r="AB35" s="5" t="s">
        <v>97</v>
      </c>
      <c r="AC35" s="13"/>
    </row>
    <row r="36" spans="1:29" s="14" customFormat="1" ht="19.149999999999999" customHeight="1" x14ac:dyDescent="0.3">
      <c r="A36" s="5">
        <v>32</v>
      </c>
      <c r="B36" s="6" t="str">
        <f t="shared" si="3"/>
        <v>6</v>
      </c>
      <c r="C36" s="6" t="str">
        <f t="shared" si="4"/>
        <v>23</v>
      </c>
      <c r="D36" s="7" t="s">
        <v>36</v>
      </c>
      <c r="E36" s="7" t="s">
        <v>76</v>
      </c>
      <c r="F36" s="5" t="s">
        <v>147</v>
      </c>
      <c r="G36" s="5" t="s">
        <v>151</v>
      </c>
      <c r="H36" s="5" t="s">
        <v>160</v>
      </c>
      <c r="I36" s="8">
        <f t="shared" si="0"/>
        <v>645</v>
      </c>
      <c r="J36" s="9">
        <v>440</v>
      </c>
      <c r="K36" s="8">
        <f t="shared" si="6"/>
        <v>205</v>
      </c>
      <c r="L36" s="10">
        <f t="shared" si="2"/>
        <v>0.31782945736434109</v>
      </c>
      <c r="M36" s="11"/>
      <c r="N36" s="11">
        <v>200</v>
      </c>
      <c r="O36" s="11"/>
      <c r="P36" s="11"/>
      <c r="Q36" s="11"/>
      <c r="R36" s="11"/>
      <c r="S36" s="11">
        <v>5</v>
      </c>
      <c r="T36" s="11"/>
      <c r="U36" s="11"/>
      <c r="V36" s="11"/>
      <c r="W36" s="11"/>
      <c r="X36" s="12">
        <v>20200623</v>
      </c>
      <c r="Y36" s="12">
        <v>10</v>
      </c>
      <c r="Z36" s="6" t="s">
        <v>114</v>
      </c>
      <c r="AA36" s="12" t="str">
        <f t="shared" si="5"/>
        <v>하선동</v>
      </c>
      <c r="AB36" s="5" t="s">
        <v>99</v>
      </c>
      <c r="AC36" s="13"/>
    </row>
    <row r="37" spans="1:29" s="14" customFormat="1" ht="19.149999999999999" customHeight="1" x14ac:dyDescent="0.3">
      <c r="A37" s="5">
        <v>33</v>
      </c>
      <c r="B37" s="6" t="str">
        <f t="shared" si="3"/>
        <v>6</v>
      </c>
      <c r="C37" s="6" t="str">
        <f t="shared" si="4"/>
        <v>23</v>
      </c>
      <c r="D37" s="7" t="s">
        <v>36</v>
      </c>
      <c r="E37" s="7" t="s">
        <v>124</v>
      </c>
      <c r="F37" s="5" t="s">
        <v>147</v>
      </c>
      <c r="G37" s="5" t="s">
        <v>151</v>
      </c>
      <c r="H37" s="5" t="s">
        <v>160</v>
      </c>
      <c r="I37" s="8">
        <f t="shared" si="0"/>
        <v>325</v>
      </c>
      <c r="J37" s="9">
        <v>300</v>
      </c>
      <c r="K37" s="8">
        <f t="shared" si="6"/>
        <v>25</v>
      </c>
      <c r="L37" s="10">
        <f t="shared" si="2"/>
        <v>7.6923076923076927E-2</v>
      </c>
      <c r="M37" s="11"/>
      <c r="N37" s="11">
        <v>25</v>
      </c>
      <c r="O37" s="11"/>
      <c r="P37" s="11"/>
      <c r="Q37" s="11"/>
      <c r="R37" s="11"/>
      <c r="S37" s="11"/>
      <c r="T37" s="11"/>
      <c r="U37" s="11"/>
      <c r="V37" s="11"/>
      <c r="W37" s="11"/>
      <c r="X37" s="12">
        <v>20200622</v>
      </c>
      <c r="Y37" s="12">
        <v>10</v>
      </c>
      <c r="Z37" s="6" t="s">
        <v>116</v>
      </c>
      <c r="AA37" s="12" t="str">
        <f t="shared" si="5"/>
        <v>이형준</v>
      </c>
      <c r="AB37" s="5" t="s">
        <v>99</v>
      </c>
      <c r="AC37" s="13" t="s">
        <v>119</v>
      </c>
    </row>
    <row r="38" spans="1:29" s="14" customFormat="1" ht="19.149999999999999" customHeight="1" x14ac:dyDescent="0.3">
      <c r="A38" s="15">
        <v>34</v>
      </c>
      <c r="B38" s="6" t="str">
        <f t="shared" si="3"/>
        <v>6</v>
      </c>
      <c r="C38" s="6" t="str">
        <f t="shared" si="4"/>
        <v>23</v>
      </c>
      <c r="D38" s="7" t="s">
        <v>34</v>
      </c>
      <c r="E38" s="7" t="s">
        <v>127</v>
      </c>
      <c r="F38" s="7" t="s">
        <v>139</v>
      </c>
      <c r="G38" s="5" t="s">
        <v>156</v>
      </c>
      <c r="H38" s="5" t="s">
        <v>150</v>
      </c>
      <c r="I38" s="8">
        <f t="shared" si="0"/>
        <v>1421</v>
      </c>
      <c r="J38" s="9">
        <v>1420</v>
      </c>
      <c r="K38" s="8">
        <f t="shared" si="6"/>
        <v>1</v>
      </c>
      <c r="L38" s="10">
        <f t="shared" si="2"/>
        <v>7.0372976776917663E-4</v>
      </c>
      <c r="M38" s="11"/>
      <c r="N38" s="11"/>
      <c r="O38" s="11"/>
      <c r="P38" s="11"/>
      <c r="Q38" s="11">
        <v>1</v>
      </c>
      <c r="R38" s="11"/>
      <c r="S38" s="11"/>
      <c r="T38" s="11"/>
      <c r="U38" s="11"/>
      <c r="V38" s="11"/>
      <c r="W38" s="11"/>
      <c r="X38" s="12">
        <v>20200623</v>
      </c>
      <c r="Y38" s="12">
        <v>5</v>
      </c>
      <c r="Z38" s="6" t="s">
        <v>115</v>
      </c>
      <c r="AA38" s="12" t="str">
        <f t="shared" si="5"/>
        <v>하선동</v>
      </c>
      <c r="AB38" s="5" t="s">
        <v>99</v>
      </c>
      <c r="AC38" s="13"/>
    </row>
    <row r="39" spans="1:29" s="14" customFormat="1" ht="19.149999999999999" customHeight="1" x14ac:dyDescent="0.3">
      <c r="A39" s="5">
        <v>35</v>
      </c>
      <c r="B39" s="6" t="str">
        <f t="shared" si="3"/>
        <v>6</v>
      </c>
      <c r="C39" s="6" t="str">
        <f t="shared" si="4"/>
        <v>23</v>
      </c>
      <c r="D39" s="7" t="s">
        <v>32</v>
      </c>
      <c r="E39" s="7" t="s">
        <v>145</v>
      </c>
      <c r="F39" s="7" t="s">
        <v>146</v>
      </c>
      <c r="G39" s="5">
        <v>7301</v>
      </c>
      <c r="H39" s="5" t="s">
        <v>150</v>
      </c>
      <c r="I39" s="8">
        <f t="shared" si="0"/>
        <v>1740</v>
      </c>
      <c r="J39" s="9">
        <v>1740</v>
      </c>
      <c r="K39" s="8">
        <f t="shared" si="6"/>
        <v>0</v>
      </c>
      <c r="L39" s="10">
        <f t="shared" si="2"/>
        <v>0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2">
        <v>20200623</v>
      </c>
      <c r="Y39" s="12">
        <v>14</v>
      </c>
      <c r="Z39" s="6" t="s">
        <v>115</v>
      </c>
      <c r="AA39" s="12" t="str">
        <f t="shared" si="5"/>
        <v>하선동</v>
      </c>
      <c r="AB39" s="5" t="s">
        <v>99</v>
      </c>
      <c r="AC39" s="13"/>
    </row>
    <row r="40" spans="1:29" s="14" customFormat="1" ht="19.149999999999999" customHeight="1" x14ac:dyDescent="0.3">
      <c r="A40" s="5">
        <v>36</v>
      </c>
      <c r="B40" s="6" t="str">
        <f t="shared" si="3"/>
        <v>6</v>
      </c>
      <c r="C40" s="6" t="str">
        <f t="shared" si="4"/>
        <v>23</v>
      </c>
      <c r="D40" s="7" t="s">
        <v>36</v>
      </c>
      <c r="E40" s="7" t="s">
        <v>123</v>
      </c>
      <c r="F40" s="7" t="s">
        <v>140</v>
      </c>
      <c r="G40" s="5" t="s">
        <v>161</v>
      </c>
      <c r="H40" s="5" t="s">
        <v>150</v>
      </c>
      <c r="I40" s="8">
        <f t="shared" si="0"/>
        <v>318</v>
      </c>
      <c r="J40" s="9">
        <v>290</v>
      </c>
      <c r="K40" s="8">
        <f t="shared" si="6"/>
        <v>28</v>
      </c>
      <c r="L40" s="10">
        <f t="shared" si="2"/>
        <v>8.8050314465408799E-2</v>
      </c>
      <c r="M40" s="11">
        <v>20</v>
      </c>
      <c r="N40" s="11"/>
      <c r="O40" s="11"/>
      <c r="P40" s="11">
        <v>8</v>
      </c>
      <c r="Q40" s="11"/>
      <c r="R40" s="11"/>
      <c r="S40" s="11"/>
      <c r="T40" s="11"/>
      <c r="U40" s="11"/>
      <c r="V40" s="11"/>
      <c r="W40" s="11"/>
      <c r="X40" s="12">
        <v>20200618</v>
      </c>
      <c r="Y40" s="12">
        <v>13</v>
      </c>
      <c r="Z40" s="6" t="s">
        <v>115</v>
      </c>
      <c r="AA40" s="12" t="str">
        <f t="shared" si="5"/>
        <v>하선동</v>
      </c>
      <c r="AB40" s="5" t="s">
        <v>99</v>
      </c>
      <c r="AC40" s="13" t="s">
        <v>120</v>
      </c>
    </row>
    <row r="41" spans="1:29" s="14" customFormat="1" ht="19.149999999999999" customHeight="1" x14ac:dyDescent="0.3">
      <c r="A41" s="5">
        <v>37</v>
      </c>
      <c r="B41" s="6" t="str">
        <f t="shared" si="3"/>
        <v>6</v>
      </c>
      <c r="C41" s="6" t="str">
        <f t="shared" si="4"/>
        <v>23</v>
      </c>
      <c r="D41" s="7" t="s">
        <v>34</v>
      </c>
      <c r="E41" s="7" t="s">
        <v>127</v>
      </c>
      <c r="F41" s="7" t="s">
        <v>139</v>
      </c>
      <c r="G41" s="5" t="s">
        <v>156</v>
      </c>
      <c r="H41" s="5" t="s">
        <v>150</v>
      </c>
      <c r="I41" s="8">
        <f t="shared" si="0"/>
        <v>8240</v>
      </c>
      <c r="J41" s="9">
        <v>8240</v>
      </c>
      <c r="K41" s="8">
        <f t="shared" si="6"/>
        <v>0</v>
      </c>
      <c r="L41" s="10">
        <f t="shared" si="2"/>
        <v>0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2">
        <v>20200623</v>
      </c>
      <c r="Y41" s="12">
        <v>5</v>
      </c>
      <c r="Z41" s="6" t="s">
        <v>115</v>
      </c>
      <c r="AA41" s="12" t="str">
        <f t="shared" si="5"/>
        <v>하선동</v>
      </c>
      <c r="AB41" s="5" t="s">
        <v>99</v>
      </c>
      <c r="AC41" s="13" t="s">
        <v>122</v>
      </c>
    </row>
    <row r="42" spans="1:29" s="14" customFormat="1" ht="19.149999999999999" customHeight="1" x14ac:dyDescent="0.3">
      <c r="A42" s="15">
        <v>38</v>
      </c>
      <c r="B42" s="6" t="str">
        <f t="shared" si="3"/>
        <v>6</v>
      </c>
      <c r="C42" s="6" t="str">
        <f t="shared" si="4"/>
        <v>23</v>
      </c>
      <c r="D42" s="7" t="s">
        <v>44</v>
      </c>
      <c r="E42" s="7" t="s">
        <v>208</v>
      </c>
      <c r="F42" s="28" t="s">
        <v>148</v>
      </c>
      <c r="G42" s="5">
        <v>7301</v>
      </c>
      <c r="H42" s="5" t="s">
        <v>150</v>
      </c>
      <c r="I42" s="8">
        <f t="shared" si="0"/>
        <v>100</v>
      </c>
      <c r="J42" s="9">
        <v>100</v>
      </c>
      <c r="K42" s="8">
        <f t="shared" si="6"/>
        <v>0</v>
      </c>
      <c r="L42" s="10">
        <f t="shared" si="2"/>
        <v>0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2">
        <v>20200616</v>
      </c>
      <c r="Y42" s="12">
        <v>14</v>
      </c>
      <c r="Z42" s="6" t="s">
        <v>116</v>
      </c>
      <c r="AA42" s="12" t="str">
        <f t="shared" si="5"/>
        <v>이형준</v>
      </c>
      <c r="AB42" s="5" t="s">
        <v>99</v>
      </c>
      <c r="AC42" s="13"/>
    </row>
    <row r="43" spans="1:29" s="14" customFormat="1" ht="19.149999999999999" customHeight="1" x14ac:dyDescent="0.3">
      <c r="A43" s="5">
        <v>39</v>
      </c>
      <c r="B43" s="6" t="str">
        <f t="shared" si="3"/>
        <v>6</v>
      </c>
      <c r="C43" s="6" t="str">
        <f t="shared" si="4"/>
        <v>23</v>
      </c>
      <c r="D43" s="7" t="s">
        <v>34</v>
      </c>
      <c r="E43" s="7" t="s">
        <v>123</v>
      </c>
      <c r="F43" s="7" t="s">
        <v>132</v>
      </c>
      <c r="G43" s="5" t="s">
        <v>156</v>
      </c>
      <c r="H43" s="5" t="s">
        <v>150</v>
      </c>
      <c r="I43" s="8">
        <f t="shared" si="0"/>
        <v>1340</v>
      </c>
      <c r="J43" s="9">
        <v>1340</v>
      </c>
      <c r="K43" s="8">
        <f t="shared" si="6"/>
        <v>0</v>
      </c>
      <c r="L43" s="10">
        <f t="shared" si="2"/>
        <v>0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2">
        <v>20200623</v>
      </c>
      <c r="Y43" s="12">
        <v>8</v>
      </c>
      <c r="Z43" s="6" t="s">
        <v>115</v>
      </c>
      <c r="AA43" s="12" t="str">
        <f t="shared" si="5"/>
        <v>하선동</v>
      </c>
      <c r="AB43" s="5" t="s">
        <v>99</v>
      </c>
      <c r="AC43" s="13"/>
    </row>
    <row r="44" spans="1:29" s="14" customFormat="1" ht="19.149999999999999" customHeight="1" x14ac:dyDescent="0.3">
      <c r="A44" s="5">
        <v>40</v>
      </c>
      <c r="B44" s="6" t="str">
        <f t="shared" si="3"/>
        <v>6</v>
      </c>
      <c r="C44" s="6" t="str">
        <f t="shared" si="4"/>
        <v>23</v>
      </c>
      <c r="D44" s="7" t="s">
        <v>34</v>
      </c>
      <c r="E44" s="7" t="s">
        <v>123</v>
      </c>
      <c r="F44" s="7" t="s">
        <v>138</v>
      </c>
      <c r="G44" s="5" t="s">
        <v>156</v>
      </c>
      <c r="H44" s="5" t="s">
        <v>150</v>
      </c>
      <c r="I44" s="8">
        <f t="shared" si="0"/>
        <v>626</v>
      </c>
      <c r="J44" s="9">
        <v>310</v>
      </c>
      <c r="K44" s="8">
        <f t="shared" si="6"/>
        <v>316</v>
      </c>
      <c r="L44" s="10">
        <f t="shared" si="2"/>
        <v>0.50479233226837061</v>
      </c>
      <c r="M44" s="11">
        <v>316</v>
      </c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>
        <v>20200622</v>
      </c>
      <c r="Y44" s="12">
        <v>15</v>
      </c>
      <c r="Z44" s="6" t="s">
        <v>116</v>
      </c>
      <c r="AA44" s="12" t="str">
        <f>IF($Z44="A","하선동",IF($Z44="B","이형준",""))</f>
        <v>이형준</v>
      </c>
      <c r="AB44" s="5" t="s">
        <v>100</v>
      </c>
      <c r="AC44" s="13" t="s">
        <v>121</v>
      </c>
    </row>
    <row r="45" spans="1:29" s="14" customFormat="1" ht="19.149999999999999" customHeight="1" x14ac:dyDescent="0.3">
      <c r="A45" s="5">
        <v>41</v>
      </c>
      <c r="B45" s="6" t="str">
        <f t="shared" si="3"/>
        <v>6</v>
      </c>
      <c r="C45" s="6" t="str">
        <f t="shared" si="4"/>
        <v>23</v>
      </c>
      <c r="D45" s="7" t="s">
        <v>34</v>
      </c>
      <c r="E45" s="7" t="s">
        <v>123</v>
      </c>
      <c r="F45" s="7" t="s">
        <v>138</v>
      </c>
      <c r="G45" s="5" t="s">
        <v>156</v>
      </c>
      <c r="H45" s="5" t="s">
        <v>150</v>
      </c>
      <c r="I45" s="8">
        <f t="shared" si="0"/>
        <v>1179</v>
      </c>
      <c r="J45" s="9">
        <v>1130</v>
      </c>
      <c r="K45" s="8">
        <f t="shared" si="6"/>
        <v>49</v>
      </c>
      <c r="L45" s="10">
        <f t="shared" si="2"/>
        <v>4.1560644614079725E-2</v>
      </c>
      <c r="M45" s="11">
        <v>49</v>
      </c>
      <c r="N45" s="11"/>
      <c r="O45" s="11"/>
      <c r="P45" s="11"/>
      <c r="Q45" s="11"/>
      <c r="R45" s="11"/>
      <c r="S45" s="11"/>
      <c r="T45" s="20"/>
      <c r="U45" s="20"/>
      <c r="V45" s="20"/>
      <c r="W45" s="11"/>
      <c r="X45" s="12">
        <v>20200623</v>
      </c>
      <c r="Y45" s="12">
        <v>15</v>
      </c>
      <c r="Z45" s="6" t="s">
        <v>115</v>
      </c>
      <c r="AA45" s="12" t="str">
        <f t="shared" si="5"/>
        <v>하선동</v>
      </c>
      <c r="AB45" s="5" t="s">
        <v>100</v>
      </c>
      <c r="AC45" s="13"/>
    </row>
    <row r="46" spans="1:29" s="14" customFormat="1" ht="19.149999999999999" customHeight="1" x14ac:dyDescent="0.3">
      <c r="A46" s="15">
        <v>42</v>
      </c>
      <c r="B46" s="6" t="str">
        <f t="shared" si="3"/>
        <v>6</v>
      </c>
      <c r="C46" s="6" t="str">
        <f t="shared" si="4"/>
        <v>23</v>
      </c>
      <c r="D46" s="7" t="s">
        <v>34</v>
      </c>
      <c r="E46" s="7" t="s">
        <v>123</v>
      </c>
      <c r="F46" s="7" t="s">
        <v>138</v>
      </c>
      <c r="G46" s="5" t="s">
        <v>156</v>
      </c>
      <c r="H46" s="5" t="s">
        <v>150</v>
      </c>
      <c r="I46" s="8">
        <f t="shared" si="0"/>
        <v>5884</v>
      </c>
      <c r="J46" s="9">
        <v>5870</v>
      </c>
      <c r="K46" s="8">
        <f t="shared" si="6"/>
        <v>14</v>
      </c>
      <c r="L46" s="10">
        <f t="shared" si="2"/>
        <v>2.379333786539769E-3</v>
      </c>
      <c r="M46" s="11"/>
      <c r="N46" s="11"/>
      <c r="O46" s="11"/>
      <c r="P46" s="11">
        <v>14</v>
      </c>
      <c r="Q46" s="11"/>
      <c r="R46" s="11"/>
      <c r="S46" s="11"/>
      <c r="T46" s="20"/>
      <c r="U46" s="20"/>
      <c r="V46" s="20"/>
      <c r="W46" s="11"/>
      <c r="X46" s="12">
        <v>20200623</v>
      </c>
      <c r="Y46" s="12">
        <v>15</v>
      </c>
      <c r="Z46" s="6" t="s">
        <v>115</v>
      </c>
      <c r="AA46" s="12" t="str">
        <f t="shared" si="5"/>
        <v>하선동</v>
      </c>
      <c r="AB46" s="5" t="s">
        <v>100</v>
      </c>
      <c r="AC46" s="13" t="s">
        <v>122</v>
      </c>
    </row>
    <row r="47" spans="1:29" s="14" customFormat="1" ht="19.149999999999999" customHeight="1" x14ac:dyDescent="0.3">
      <c r="A47" s="5">
        <v>43</v>
      </c>
      <c r="B47" s="6" t="str">
        <f t="shared" si="3"/>
        <v>6</v>
      </c>
      <c r="C47" s="6" t="str">
        <f t="shared" si="4"/>
        <v>23</v>
      </c>
      <c r="D47" s="7"/>
      <c r="E47" s="5"/>
      <c r="F47" s="5"/>
      <c r="G47" s="5"/>
      <c r="H47" s="5"/>
      <c r="I47" s="8">
        <f t="shared" si="0"/>
        <v>0</v>
      </c>
      <c r="J47" s="9"/>
      <c r="K47" s="8">
        <f t="shared" si="6"/>
        <v>0</v>
      </c>
      <c r="L47" s="10" t="e">
        <f t="shared" si="2"/>
        <v>#DIV/0!</v>
      </c>
      <c r="M47" s="11"/>
      <c r="N47" s="11"/>
      <c r="O47" s="11"/>
      <c r="P47" s="11"/>
      <c r="Q47" s="11"/>
      <c r="R47" s="11"/>
      <c r="S47" s="11"/>
      <c r="T47" s="20"/>
      <c r="U47" s="20"/>
      <c r="V47" s="20"/>
      <c r="W47" s="11"/>
      <c r="X47" s="12"/>
      <c r="Y47" s="12"/>
      <c r="Z47" s="6"/>
      <c r="AA47" s="12" t="str">
        <f t="shared" si="5"/>
        <v/>
      </c>
      <c r="AB47" s="5"/>
      <c r="AC47" s="13"/>
    </row>
    <row r="48" spans="1:29" s="14" customFormat="1" ht="19.149999999999999" customHeight="1" x14ac:dyDescent="0.3">
      <c r="A48" s="5">
        <v>44</v>
      </c>
      <c r="B48" s="6" t="str">
        <f t="shared" si="3"/>
        <v>6</v>
      </c>
      <c r="C48" s="6" t="str">
        <f t="shared" si="4"/>
        <v>23</v>
      </c>
      <c r="D48" s="7"/>
      <c r="E48" s="5"/>
      <c r="F48" s="5"/>
      <c r="G48" s="5"/>
      <c r="H48" s="5"/>
      <c r="I48" s="8">
        <f t="shared" si="0"/>
        <v>0</v>
      </c>
      <c r="J48" s="9"/>
      <c r="K48" s="8">
        <f t="shared" si="6"/>
        <v>0</v>
      </c>
      <c r="L48" s="10" t="e">
        <f t="shared" si="2"/>
        <v>#DIV/0!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2"/>
      <c r="Y48" s="12"/>
      <c r="Z48" s="6"/>
      <c r="AA48" s="12" t="str">
        <f t="shared" si="5"/>
        <v/>
      </c>
      <c r="AB48" s="5"/>
      <c r="AC48" s="13"/>
    </row>
    <row r="49" spans="1:29" s="14" customFormat="1" ht="19.149999999999999" hidden="1" customHeight="1" x14ac:dyDescent="0.3">
      <c r="A49" s="5">
        <v>45</v>
      </c>
      <c r="B49" s="6" t="str">
        <f t="shared" si="3"/>
        <v>6</v>
      </c>
      <c r="C49" s="6" t="str">
        <f t="shared" si="4"/>
        <v>23</v>
      </c>
      <c r="D49" s="7"/>
      <c r="E49" s="5"/>
      <c r="F49" s="7"/>
      <c r="G49" s="5"/>
      <c r="H49" s="5"/>
      <c r="I49" s="8">
        <f t="shared" si="0"/>
        <v>0</v>
      </c>
      <c r="J49" s="9"/>
      <c r="K49" s="8">
        <f t="shared" si="6"/>
        <v>0</v>
      </c>
      <c r="L49" s="10" t="e">
        <f t="shared" si="2"/>
        <v>#DIV/0!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2"/>
      <c r="Y49" s="12"/>
      <c r="Z49" s="6"/>
      <c r="AA49" s="12" t="str">
        <f>IF($Z49="A","하선동",IF($Z49="B","이형준",""))</f>
        <v/>
      </c>
      <c r="AB49" s="5"/>
      <c r="AC49" s="13"/>
    </row>
    <row r="50" spans="1:29" s="14" customFormat="1" ht="19.149999999999999" hidden="1" customHeight="1" x14ac:dyDescent="0.3">
      <c r="A50" s="5">
        <v>46</v>
      </c>
      <c r="B50" s="6" t="str">
        <f t="shared" si="3"/>
        <v>6</v>
      </c>
      <c r="C50" s="6" t="str">
        <f t="shared" si="4"/>
        <v>23</v>
      </c>
      <c r="D50" s="7"/>
      <c r="E50" s="5"/>
      <c r="F50" s="5"/>
      <c r="G50" s="5"/>
      <c r="H50" s="5"/>
      <c r="I50" s="8">
        <f t="shared" si="0"/>
        <v>0</v>
      </c>
      <c r="J50" s="9"/>
      <c r="K50" s="8">
        <f t="shared" si="6"/>
        <v>0</v>
      </c>
      <c r="L50" s="10" t="e">
        <f t="shared" si="2"/>
        <v>#DIV/0!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2"/>
      <c r="Y50" s="12"/>
      <c r="Z50" s="6"/>
      <c r="AA50" s="12" t="str">
        <f t="shared" si="5"/>
        <v/>
      </c>
      <c r="AB50" s="5"/>
      <c r="AC50" s="13"/>
    </row>
    <row r="51" spans="1:29" s="14" customFormat="1" ht="19.149999999999999" hidden="1" customHeight="1" x14ac:dyDescent="0.3">
      <c r="A51" s="5">
        <v>47</v>
      </c>
      <c r="B51" s="6" t="str">
        <f t="shared" si="3"/>
        <v>6</v>
      </c>
      <c r="C51" s="6" t="str">
        <f t="shared" si="4"/>
        <v>23</v>
      </c>
      <c r="D51" s="7"/>
      <c r="E51" s="5"/>
      <c r="F51" s="5"/>
      <c r="G51" s="5"/>
      <c r="H51" s="5"/>
      <c r="I51" s="8">
        <f t="shared" si="0"/>
        <v>0</v>
      </c>
      <c r="J51" s="9"/>
      <c r="K51" s="8">
        <f t="shared" si="6"/>
        <v>0</v>
      </c>
      <c r="L51" s="10" t="e">
        <f t="shared" si="2"/>
        <v>#DIV/0!</v>
      </c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2"/>
      <c r="Y51" s="12"/>
      <c r="Z51" s="6"/>
      <c r="AA51" s="12" t="str">
        <f t="shared" si="5"/>
        <v/>
      </c>
      <c r="AB51" s="5"/>
      <c r="AC51" s="13"/>
    </row>
    <row r="52" spans="1:29" s="14" customFormat="1" ht="19.149999999999999" hidden="1" customHeight="1" x14ac:dyDescent="0.3">
      <c r="A52" s="5">
        <v>48</v>
      </c>
      <c r="B52" s="6" t="str">
        <f t="shared" si="3"/>
        <v>6</v>
      </c>
      <c r="C52" s="6" t="str">
        <f t="shared" si="4"/>
        <v>23</v>
      </c>
      <c r="D52" s="7"/>
      <c r="E52" s="5"/>
      <c r="F52" s="5"/>
      <c r="G52" s="5"/>
      <c r="H52" s="5"/>
      <c r="I52" s="8">
        <f t="shared" si="0"/>
        <v>0</v>
      </c>
      <c r="J52" s="9"/>
      <c r="K52" s="8">
        <f t="shared" si="6"/>
        <v>0</v>
      </c>
      <c r="L52" s="10" t="e">
        <f t="shared" si="2"/>
        <v>#DIV/0!</v>
      </c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2"/>
      <c r="Y52" s="12"/>
      <c r="Z52" s="6"/>
      <c r="AA52" s="12" t="str">
        <f t="shared" si="5"/>
        <v/>
      </c>
      <c r="AB52" s="5"/>
      <c r="AC52" s="13"/>
    </row>
    <row r="53" spans="1:29" s="14" customFormat="1" ht="19.149999999999999" hidden="1" customHeight="1" x14ac:dyDescent="0.3">
      <c r="A53" s="5">
        <v>49</v>
      </c>
      <c r="B53" s="6" t="str">
        <f t="shared" si="3"/>
        <v>6</v>
      </c>
      <c r="C53" s="6" t="str">
        <f t="shared" si="4"/>
        <v>23</v>
      </c>
      <c r="D53" s="7"/>
      <c r="E53" s="5"/>
      <c r="F53" s="5"/>
      <c r="G53" s="5"/>
      <c r="H53" s="5"/>
      <c r="I53" s="8">
        <f t="shared" si="0"/>
        <v>0</v>
      </c>
      <c r="J53" s="9"/>
      <c r="K53" s="8">
        <f t="shared" si="6"/>
        <v>0</v>
      </c>
      <c r="L53" s="10" t="e">
        <f t="shared" si="2"/>
        <v>#DIV/0!</v>
      </c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2"/>
      <c r="Y53" s="12"/>
      <c r="Z53" s="6"/>
      <c r="AA53" s="12" t="str">
        <f t="shared" si="5"/>
        <v/>
      </c>
      <c r="AB53" s="5"/>
      <c r="AC53" s="13"/>
    </row>
    <row r="54" spans="1:29" s="14" customFormat="1" ht="19.149999999999999" hidden="1" customHeight="1" x14ac:dyDescent="0.3">
      <c r="A54" s="5">
        <v>50</v>
      </c>
      <c r="B54" s="6" t="str">
        <f t="shared" si="3"/>
        <v>6</v>
      </c>
      <c r="C54" s="6" t="str">
        <f t="shared" si="4"/>
        <v>23</v>
      </c>
      <c r="D54" s="7"/>
      <c r="E54" s="5"/>
      <c r="F54" s="5"/>
      <c r="G54" s="5"/>
      <c r="H54" s="5"/>
      <c r="I54" s="8">
        <f t="shared" si="0"/>
        <v>0</v>
      </c>
      <c r="J54" s="9"/>
      <c r="K54" s="8">
        <f t="shared" si="6"/>
        <v>0</v>
      </c>
      <c r="L54" s="10" t="e">
        <f t="shared" si="2"/>
        <v>#DIV/0!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2"/>
      <c r="Y54" s="12"/>
      <c r="Z54" s="6"/>
      <c r="AA54" s="12" t="str">
        <f t="shared" si="5"/>
        <v/>
      </c>
      <c r="AB54" s="5"/>
      <c r="AC54" s="13"/>
    </row>
    <row r="55" spans="1:29" s="21" customFormat="1" ht="13.5" x14ac:dyDescent="0.3">
      <c r="A55" s="37"/>
      <c r="B55" s="38"/>
      <c r="C55" s="38"/>
      <c r="D55" s="38"/>
      <c r="E55" s="38"/>
      <c r="F55" s="38"/>
      <c r="G55" s="38"/>
      <c r="H55" s="38"/>
      <c r="I55" s="39">
        <f>SUM(I7:I54)</f>
        <v>151899</v>
      </c>
      <c r="J55" s="39">
        <f t="shared" ref="J55" si="7">SUM(J7:J54)</f>
        <v>150414</v>
      </c>
      <c r="K55" s="39">
        <f>SUM(K7:K54)</f>
        <v>1485</v>
      </c>
      <c r="L55" s="39" t="e">
        <f>SUM(L7:L54)</f>
        <v>#DIV/0!</v>
      </c>
      <c r="M55" s="39">
        <f t="shared" ref="M55:W55" si="8">SUM(M7:M54)</f>
        <v>667</v>
      </c>
      <c r="N55" s="39">
        <f t="shared" si="8"/>
        <v>342</v>
      </c>
      <c r="O55" s="39">
        <f t="shared" si="8"/>
        <v>0</v>
      </c>
      <c r="P55" s="39">
        <f t="shared" si="8"/>
        <v>119</v>
      </c>
      <c r="Q55" s="39">
        <f t="shared" si="8"/>
        <v>1</v>
      </c>
      <c r="R55" s="39">
        <f t="shared" si="8"/>
        <v>0</v>
      </c>
      <c r="S55" s="39">
        <f t="shared" si="8"/>
        <v>62</v>
      </c>
      <c r="T55" s="39">
        <f t="shared" si="8"/>
        <v>88</v>
      </c>
      <c r="U55" s="39">
        <f t="shared" si="8"/>
        <v>0</v>
      </c>
      <c r="V55" s="39">
        <f t="shared" si="8"/>
        <v>206</v>
      </c>
      <c r="W55" s="39">
        <f t="shared" si="8"/>
        <v>0</v>
      </c>
      <c r="X55" s="29"/>
      <c r="Y55" s="30"/>
      <c r="Z55" s="30"/>
      <c r="AA55" s="30"/>
      <c r="AB55" s="30"/>
      <c r="AC55" s="30"/>
    </row>
    <row r="56" spans="1:29" s="21" customFormat="1" ht="13.5" x14ac:dyDescent="0.3">
      <c r="A56" s="37"/>
      <c r="B56" s="38"/>
      <c r="C56" s="38"/>
      <c r="D56" s="38"/>
      <c r="E56" s="38"/>
      <c r="F56" s="38"/>
      <c r="G56" s="38"/>
      <c r="H56" s="38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0"/>
      <c r="Y56" s="30"/>
      <c r="Z56" s="30"/>
      <c r="AA56" s="30"/>
      <c r="AB56" s="30"/>
      <c r="AC56" s="30"/>
    </row>
  </sheetData>
  <dataConsolidate/>
  <mergeCells count="37">
    <mergeCell ref="W55:W56"/>
    <mergeCell ref="X55:AC56"/>
    <mergeCell ref="Q55:Q56"/>
    <mergeCell ref="R55:R56"/>
    <mergeCell ref="T55:T56"/>
    <mergeCell ref="U55:U56"/>
    <mergeCell ref="V55:V56"/>
    <mergeCell ref="M55:M56"/>
    <mergeCell ref="H5:H6"/>
    <mergeCell ref="I5:I6"/>
    <mergeCell ref="J5:J6"/>
    <mergeCell ref="K5:K6"/>
    <mergeCell ref="L5:L6"/>
    <mergeCell ref="M5:W5"/>
    <mergeCell ref="A55:H56"/>
    <mergeCell ref="I55:I56"/>
    <mergeCell ref="J55:J56"/>
    <mergeCell ref="K55:K56"/>
    <mergeCell ref="L55:L56"/>
    <mergeCell ref="S55:S56"/>
    <mergeCell ref="N55:N56"/>
    <mergeCell ref="O55:O56"/>
    <mergeCell ref="P55:P56"/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</mergeCells>
  <phoneticPr fontId="4" type="noConversion"/>
  <conditionalFormatting sqref="A7:AC41 A43:AC54 A42:D42 F42:AC42">
    <cfRule type="expression" dxfId="11" priority="3">
      <formula>$L7&gt;0.15</formula>
    </cfRule>
    <cfRule type="expression" dxfId="10" priority="4">
      <formula>AND($L7&gt;0.08,$L7&lt;0.15)</formula>
    </cfRule>
  </conditionalFormatting>
  <conditionalFormatting sqref="E42">
    <cfRule type="expression" dxfId="9" priority="1">
      <formula>$L42&gt;0.15</formula>
    </cfRule>
    <cfRule type="expression" dxfId="8" priority="2">
      <formula>AND($L42&gt;0.08,$L42&lt;0.15)</formula>
    </cfRule>
  </conditionalFormatting>
  <dataValidations count="3">
    <dataValidation type="list" allowBlank="1" showInputMessage="1" showErrorMessage="1" sqref="Z7:Z54" xr:uid="{A5E31566-CC77-43B0-986D-3E268F555D28}">
      <formula1>"A, B"</formula1>
    </dataValidation>
    <dataValidation type="whole" allowBlank="1" showInputMessage="1" showErrorMessage="1" errorTitle="입력값이 올바르지 않습니다." error="숫자만 쓰세요!" sqref="J29:J30 M7:W54 J27" xr:uid="{C7383181-E15C-4D11-9BAF-DB94D7970E87}">
      <formula1>0</formula1>
      <formula2>20000</formula2>
    </dataValidation>
    <dataValidation allowBlank="1" showInputMessage="1" showErrorMessage="1" prompt="수식 계산_x000a_수치 입력 금지" sqref="K7:K54" xr:uid="{EE1EB00F-BD53-471B-BA17-42C84D79EA92}"/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3F34B7-FAA0-4E62-8837-E99E91E86203}">
          <x14:formula1>
            <xm:f>데이터!$C$4:$C$11</xm:f>
          </x14:formula1>
          <xm:sqref>AB7:AB54</xm:sqref>
        </x14:dataValidation>
        <x14:dataValidation type="list" allowBlank="1" showInputMessage="1" showErrorMessage="1" xr:uid="{BDB467EB-8A5A-47D0-8F36-0356200B036D}">
          <x14:formula1>
            <xm:f>데이터!$B$4:$B$16</xm:f>
          </x14:formula1>
          <xm:sqref>D7:D54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927DB-9868-4C8D-8440-36F71B693EE3}">
  <dimension ref="A1:AC56"/>
  <sheetViews>
    <sheetView zoomScale="85" zoomScaleNormal="85" workbookViewId="0">
      <pane ySplit="6" topLeftCell="A7" activePane="bottomLeft" state="frozen"/>
      <selection activeCell="AB7" sqref="AB7"/>
      <selection pane="bottomLeft" activeCell="A5" sqref="A5:A6"/>
    </sheetView>
  </sheetViews>
  <sheetFormatPr defaultRowHeight="16.5" x14ac:dyDescent="0.3"/>
  <cols>
    <col min="1" max="1" width="6.75" style="22" customWidth="1"/>
    <col min="2" max="2" width="6.25" style="22" customWidth="1"/>
    <col min="3" max="3" width="6.75" style="22" customWidth="1"/>
    <col min="4" max="4" width="8.125" style="22" customWidth="1"/>
    <col min="5" max="5" width="19" style="22" customWidth="1"/>
    <col min="6" max="6" width="22.75" style="22" customWidth="1"/>
    <col min="7" max="8" width="7.875" style="22" customWidth="1"/>
    <col min="9" max="9" width="6.625" style="22" customWidth="1"/>
    <col min="10" max="10" width="7.5" style="22" bestFit="1" customWidth="1"/>
    <col min="11" max="11" width="6.625" style="22" customWidth="1"/>
    <col min="12" max="12" width="7.875" style="23" customWidth="1"/>
    <col min="13" max="23" width="5.875" style="22" customWidth="1"/>
    <col min="24" max="24" width="9.875" style="22" customWidth="1"/>
    <col min="25" max="26" width="5.375" style="22" customWidth="1"/>
    <col min="27" max="27" width="9" style="22" customWidth="1"/>
    <col min="28" max="28" width="10.25" style="22" customWidth="1"/>
    <col min="29" max="29" width="33.75" style="22" bestFit="1" customWidth="1"/>
    <col min="30" max="16384" width="9" style="22"/>
  </cols>
  <sheetData>
    <row r="1" spans="1:29" s="1" customFormat="1" ht="13.5" customHeight="1" x14ac:dyDescent="0.3">
      <c r="A1" s="40" t="s">
        <v>55</v>
      </c>
      <c r="B1" s="41"/>
      <c r="C1" s="41"/>
      <c r="D1" s="41"/>
      <c r="E1" s="46" t="s">
        <v>0</v>
      </c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7"/>
    </row>
    <row r="2" spans="1:29" s="1" customFormat="1" ht="13.5" customHeight="1" x14ac:dyDescent="0.3">
      <c r="A2" s="42"/>
      <c r="B2" s="43"/>
      <c r="C2" s="43"/>
      <c r="D2" s="43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9"/>
    </row>
    <row r="3" spans="1:29" s="1" customFormat="1" ht="13.5" customHeight="1" x14ac:dyDescent="0.3">
      <c r="A3" s="44"/>
      <c r="B3" s="45"/>
      <c r="C3" s="45"/>
      <c r="D3" s="45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1"/>
    </row>
    <row r="4" spans="1:29" s="1" customFormat="1" ht="9.9499999999999993" customHeight="1" thickBot="1" x14ac:dyDescent="0.35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4"/>
    </row>
    <row r="5" spans="1:29" s="2" customFormat="1" ht="17.25" thickTop="1" x14ac:dyDescent="0.3">
      <c r="A5" s="33" t="s">
        <v>1</v>
      </c>
      <c r="B5" s="55" t="str">
        <f>MID($A$1,2,1)</f>
        <v>월</v>
      </c>
      <c r="C5" s="55" t="str">
        <f>RIGHT($A$1,1)</f>
        <v>일</v>
      </c>
      <c r="D5" s="33" t="s">
        <v>2</v>
      </c>
      <c r="E5" s="33" t="s">
        <v>3</v>
      </c>
      <c r="F5" s="33" t="s">
        <v>4</v>
      </c>
      <c r="G5" s="33" t="s">
        <v>5</v>
      </c>
      <c r="H5" s="31" t="s">
        <v>6</v>
      </c>
      <c r="I5" s="33" t="s">
        <v>7</v>
      </c>
      <c r="J5" s="33" t="s">
        <v>8</v>
      </c>
      <c r="K5" s="33" t="s">
        <v>9</v>
      </c>
      <c r="L5" s="34" t="s">
        <v>10</v>
      </c>
      <c r="M5" s="36" t="s">
        <v>11</v>
      </c>
      <c r="N5" s="36"/>
      <c r="O5" s="36"/>
      <c r="P5" s="36"/>
      <c r="Q5" s="36"/>
      <c r="R5" s="36"/>
      <c r="S5" s="36"/>
      <c r="T5" s="36"/>
      <c r="U5" s="36"/>
      <c r="V5" s="36"/>
      <c r="W5" s="36"/>
      <c r="X5" s="36" t="s">
        <v>12</v>
      </c>
      <c r="Y5" s="36"/>
      <c r="Z5" s="36"/>
      <c r="AA5" s="36" t="s">
        <v>13</v>
      </c>
      <c r="AB5" s="36" t="s">
        <v>14</v>
      </c>
      <c r="AC5" s="58" t="s">
        <v>15</v>
      </c>
    </row>
    <row r="6" spans="1:29" s="2" customFormat="1" ht="17.25" thickBot="1" x14ac:dyDescent="0.35">
      <c r="A6" s="32"/>
      <c r="B6" s="56"/>
      <c r="C6" s="56"/>
      <c r="D6" s="32"/>
      <c r="E6" s="32"/>
      <c r="F6" s="32"/>
      <c r="G6" s="32"/>
      <c r="H6" s="32"/>
      <c r="I6" s="32"/>
      <c r="J6" s="32"/>
      <c r="K6" s="32"/>
      <c r="L6" s="35"/>
      <c r="M6" s="27" t="s">
        <v>16</v>
      </c>
      <c r="N6" s="27" t="s">
        <v>17</v>
      </c>
      <c r="O6" s="27" t="s">
        <v>18</v>
      </c>
      <c r="P6" s="27" t="s">
        <v>19</v>
      </c>
      <c r="Q6" s="27" t="s">
        <v>20</v>
      </c>
      <c r="R6" s="4" t="s">
        <v>21</v>
      </c>
      <c r="S6" s="27" t="s">
        <v>22</v>
      </c>
      <c r="T6" s="4" t="s">
        <v>23</v>
      </c>
      <c r="U6" s="4" t="s">
        <v>47</v>
      </c>
      <c r="V6" s="4" t="s">
        <v>48</v>
      </c>
      <c r="W6" s="27" t="s">
        <v>24</v>
      </c>
      <c r="X6" s="27" t="s">
        <v>25</v>
      </c>
      <c r="Y6" s="27" t="s">
        <v>26</v>
      </c>
      <c r="Z6" s="27" t="s">
        <v>27</v>
      </c>
      <c r="AA6" s="57"/>
      <c r="AB6" s="57"/>
      <c r="AC6" s="57"/>
    </row>
    <row r="7" spans="1:29" s="14" customFormat="1" ht="19.5" customHeight="1" thickTop="1" x14ac:dyDescent="0.3">
      <c r="A7" s="5">
        <v>1</v>
      </c>
      <c r="B7" s="6" t="str">
        <f>LEFT($A$1,1)</f>
        <v>6</v>
      </c>
      <c r="C7" s="6" t="str">
        <f>MID($A$1,4,2)</f>
        <v>24</v>
      </c>
      <c r="D7" s="7" t="s">
        <v>34</v>
      </c>
      <c r="E7" s="7" t="s">
        <v>164</v>
      </c>
      <c r="F7" s="7" t="s">
        <v>168</v>
      </c>
      <c r="G7" s="5">
        <v>8301</v>
      </c>
      <c r="H7" s="5">
        <v>8301</v>
      </c>
      <c r="I7" s="8">
        <f t="shared" ref="I7:I54" si="0">J7+K7</f>
        <v>590</v>
      </c>
      <c r="J7" s="9">
        <v>590</v>
      </c>
      <c r="K7" s="8">
        <f t="shared" ref="K7:K29" si="1">SUM(M7:W7)</f>
        <v>0</v>
      </c>
      <c r="L7" s="10">
        <f t="shared" ref="L7:L54" si="2">K7/I7</f>
        <v>0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2">
        <v>20200624</v>
      </c>
      <c r="Y7" s="12">
        <v>12</v>
      </c>
      <c r="Z7" s="6" t="s">
        <v>173</v>
      </c>
      <c r="AA7" s="12" t="str">
        <f>IF($Z7="A","하선동",IF($Z7="B","이형준",""))</f>
        <v>하선동</v>
      </c>
      <c r="AB7" s="5" t="s">
        <v>61</v>
      </c>
      <c r="AC7" s="13"/>
    </row>
    <row r="8" spans="1:29" s="14" customFormat="1" ht="19.5" customHeight="1" x14ac:dyDescent="0.3">
      <c r="A8" s="15">
        <v>2</v>
      </c>
      <c r="B8" s="6" t="str">
        <f t="shared" ref="B8:B54" si="3">LEFT($A$1,1)</f>
        <v>6</v>
      </c>
      <c r="C8" s="6" t="str">
        <f t="shared" ref="C8:C54" si="4">MID($A$1,4,2)</f>
        <v>24</v>
      </c>
      <c r="D8" s="7" t="s">
        <v>36</v>
      </c>
      <c r="E8" s="7" t="s">
        <v>165</v>
      </c>
      <c r="F8" s="7" t="s">
        <v>169</v>
      </c>
      <c r="G8" s="5" t="s">
        <v>199</v>
      </c>
      <c r="H8" s="5" t="s">
        <v>197</v>
      </c>
      <c r="I8" s="8">
        <f t="shared" si="0"/>
        <v>1549</v>
      </c>
      <c r="J8" s="9">
        <v>1540</v>
      </c>
      <c r="K8" s="8">
        <f t="shared" si="1"/>
        <v>9</v>
      </c>
      <c r="L8" s="10">
        <f t="shared" si="2"/>
        <v>5.8102001291155583E-3</v>
      </c>
      <c r="M8" s="11">
        <v>9</v>
      </c>
      <c r="N8" s="11"/>
      <c r="O8" s="11"/>
      <c r="P8" s="11"/>
      <c r="Q8" s="11"/>
      <c r="R8" s="11"/>
      <c r="S8" s="11"/>
      <c r="T8" s="11"/>
      <c r="U8" s="11"/>
      <c r="V8" s="11"/>
      <c r="W8" s="11"/>
      <c r="X8" s="12">
        <v>20200624</v>
      </c>
      <c r="Y8" s="12">
        <v>6</v>
      </c>
      <c r="Z8" s="6" t="s">
        <v>173</v>
      </c>
      <c r="AA8" s="12" t="str">
        <f t="shared" ref="AA8:AA54" si="5">IF($Z8="A","하선동",IF($Z8="B","이형준",""))</f>
        <v>하선동</v>
      </c>
      <c r="AB8" s="5" t="s">
        <v>61</v>
      </c>
      <c r="AC8" s="13"/>
    </row>
    <row r="9" spans="1:29" s="14" customFormat="1" ht="19.5" customHeight="1" x14ac:dyDescent="0.3">
      <c r="A9" s="5">
        <v>3</v>
      </c>
      <c r="B9" s="6" t="str">
        <f t="shared" si="3"/>
        <v>6</v>
      </c>
      <c r="C9" s="6" t="str">
        <f t="shared" si="4"/>
        <v>24</v>
      </c>
      <c r="D9" s="7" t="s">
        <v>34</v>
      </c>
      <c r="E9" s="7" t="s">
        <v>166</v>
      </c>
      <c r="F9" s="7" t="s">
        <v>170</v>
      </c>
      <c r="G9" s="5" t="s">
        <v>200</v>
      </c>
      <c r="H9" s="5" t="s">
        <v>201</v>
      </c>
      <c r="I9" s="8">
        <f t="shared" si="0"/>
        <v>8019</v>
      </c>
      <c r="J9" s="9">
        <v>8000</v>
      </c>
      <c r="K9" s="8">
        <f t="shared" si="1"/>
        <v>19</v>
      </c>
      <c r="L9" s="10">
        <f t="shared" si="2"/>
        <v>2.3693727397431103E-3</v>
      </c>
      <c r="M9" s="11">
        <v>19</v>
      </c>
      <c r="N9" s="11"/>
      <c r="O9" s="11"/>
      <c r="P9" s="11"/>
      <c r="Q9" s="11"/>
      <c r="R9" s="11"/>
      <c r="S9" s="11"/>
      <c r="T9" s="11"/>
      <c r="U9" s="11"/>
      <c r="V9" s="11"/>
      <c r="W9" s="11"/>
      <c r="X9" s="12">
        <v>20200623</v>
      </c>
      <c r="Y9" s="6">
        <v>4</v>
      </c>
      <c r="Z9" s="6" t="s">
        <v>174</v>
      </c>
      <c r="AA9" s="12" t="str">
        <f t="shared" si="5"/>
        <v>이형준</v>
      </c>
      <c r="AB9" s="5" t="s">
        <v>61</v>
      </c>
      <c r="AC9" s="13"/>
    </row>
    <row r="10" spans="1:29" s="14" customFormat="1" ht="19.5" customHeight="1" x14ac:dyDescent="0.3">
      <c r="A10" s="15">
        <v>4</v>
      </c>
      <c r="B10" s="6" t="str">
        <f t="shared" si="3"/>
        <v>6</v>
      </c>
      <c r="C10" s="6" t="str">
        <f t="shared" si="4"/>
        <v>24</v>
      </c>
      <c r="D10" s="7" t="s">
        <v>34</v>
      </c>
      <c r="E10" s="7" t="s">
        <v>166</v>
      </c>
      <c r="F10" s="7" t="s">
        <v>170</v>
      </c>
      <c r="G10" s="5" t="s">
        <v>200</v>
      </c>
      <c r="H10" s="5" t="s">
        <v>201</v>
      </c>
      <c r="I10" s="8">
        <f t="shared" si="0"/>
        <v>12000</v>
      </c>
      <c r="J10" s="9">
        <v>12000</v>
      </c>
      <c r="K10" s="8">
        <f t="shared" si="1"/>
        <v>0</v>
      </c>
      <c r="L10" s="10">
        <f t="shared" si="2"/>
        <v>0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2">
        <v>20200624</v>
      </c>
      <c r="Y10" s="12">
        <v>4</v>
      </c>
      <c r="Z10" s="6" t="s">
        <v>173</v>
      </c>
      <c r="AA10" s="12" t="str">
        <f t="shared" si="5"/>
        <v>하선동</v>
      </c>
      <c r="AB10" s="5" t="s">
        <v>61</v>
      </c>
      <c r="AC10" s="13"/>
    </row>
    <row r="11" spans="1:29" s="14" customFormat="1" ht="19.5" customHeight="1" x14ac:dyDescent="0.3">
      <c r="A11" s="5">
        <v>5</v>
      </c>
      <c r="B11" s="6" t="str">
        <f t="shared" si="3"/>
        <v>6</v>
      </c>
      <c r="C11" s="6" t="str">
        <f t="shared" si="4"/>
        <v>24</v>
      </c>
      <c r="D11" s="7" t="s">
        <v>32</v>
      </c>
      <c r="E11" s="7" t="s">
        <v>167</v>
      </c>
      <c r="F11" s="7" t="s">
        <v>171</v>
      </c>
      <c r="G11" s="5" t="s">
        <v>202</v>
      </c>
      <c r="H11" s="5" t="s">
        <v>197</v>
      </c>
      <c r="I11" s="8">
        <f t="shared" si="0"/>
        <v>200</v>
      </c>
      <c r="J11" s="9">
        <v>200</v>
      </c>
      <c r="K11" s="8">
        <f t="shared" si="1"/>
        <v>0</v>
      </c>
      <c r="L11" s="10">
        <f t="shared" si="2"/>
        <v>0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2">
        <v>20200624</v>
      </c>
      <c r="Y11" s="12">
        <v>13</v>
      </c>
      <c r="Z11" s="6" t="s">
        <v>173</v>
      </c>
      <c r="AA11" s="12" t="str">
        <f t="shared" si="5"/>
        <v>하선동</v>
      </c>
      <c r="AB11" s="5" t="s">
        <v>61</v>
      </c>
      <c r="AC11" s="13" t="s">
        <v>172</v>
      </c>
    </row>
    <row r="12" spans="1:29" s="14" customFormat="1" ht="19.5" customHeight="1" x14ac:dyDescent="0.3">
      <c r="A12" s="5">
        <v>6</v>
      </c>
      <c r="B12" s="6" t="str">
        <f t="shared" si="3"/>
        <v>6</v>
      </c>
      <c r="C12" s="6" t="str">
        <f t="shared" si="4"/>
        <v>24</v>
      </c>
      <c r="D12" s="7" t="s">
        <v>34</v>
      </c>
      <c r="E12" s="7" t="s">
        <v>165</v>
      </c>
      <c r="F12" s="7" t="s">
        <v>177</v>
      </c>
      <c r="G12" s="5" t="s">
        <v>203</v>
      </c>
      <c r="H12" s="5" t="s">
        <v>197</v>
      </c>
      <c r="I12" s="8">
        <f t="shared" si="0"/>
        <v>7966</v>
      </c>
      <c r="J12" s="9">
        <v>7900</v>
      </c>
      <c r="K12" s="8">
        <f t="shared" si="1"/>
        <v>66</v>
      </c>
      <c r="L12" s="10">
        <f t="shared" si="2"/>
        <v>8.2852121516444888E-3</v>
      </c>
      <c r="M12" s="11"/>
      <c r="N12" s="11">
        <v>3</v>
      </c>
      <c r="O12" s="11"/>
      <c r="P12" s="11">
        <v>22</v>
      </c>
      <c r="Q12" s="11"/>
      <c r="R12" s="11"/>
      <c r="S12" s="11"/>
      <c r="T12" s="11"/>
      <c r="U12" s="11">
        <v>41</v>
      </c>
      <c r="V12" s="11"/>
      <c r="W12" s="11"/>
      <c r="X12" s="12">
        <v>20200624</v>
      </c>
      <c r="Y12" s="12">
        <v>15</v>
      </c>
      <c r="Z12" s="6" t="s">
        <v>174</v>
      </c>
      <c r="AA12" s="12" t="str">
        <f t="shared" si="5"/>
        <v>이형준</v>
      </c>
      <c r="AB12" s="5" t="s">
        <v>64</v>
      </c>
      <c r="AC12" s="13"/>
    </row>
    <row r="13" spans="1:29" s="14" customFormat="1" ht="19.5" customHeight="1" x14ac:dyDescent="0.3">
      <c r="A13" s="15">
        <v>7</v>
      </c>
      <c r="B13" s="6" t="str">
        <f t="shared" si="3"/>
        <v>6</v>
      </c>
      <c r="C13" s="6" t="str">
        <f t="shared" si="4"/>
        <v>24</v>
      </c>
      <c r="D13" s="7" t="s">
        <v>34</v>
      </c>
      <c r="E13" s="7" t="s">
        <v>175</v>
      </c>
      <c r="F13" s="7" t="s">
        <v>178</v>
      </c>
      <c r="G13" s="5" t="s">
        <v>203</v>
      </c>
      <c r="H13" s="5" t="s">
        <v>197</v>
      </c>
      <c r="I13" s="8">
        <f t="shared" si="0"/>
        <v>11000</v>
      </c>
      <c r="J13" s="16">
        <v>11000</v>
      </c>
      <c r="K13" s="8">
        <f t="shared" si="1"/>
        <v>0</v>
      </c>
      <c r="L13" s="10">
        <f t="shared" si="2"/>
        <v>0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2">
        <v>20200624</v>
      </c>
      <c r="Y13" s="12">
        <v>5</v>
      </c>
      <c r="Z13" s="6" t="s">
        <v>174</v>
      </c>
      <c r="AA13" s="12" t="str">
        <f t="shared" si="5"/>
        <v>이형준</v>
      </c>
      <c r="AB13" s="5" t="s">
        <v>64</v>
      </c>
      <c r="AC13" s="13"/>
    </row>
    <row r="14" spans="1:29" s="14" customFormat="1" ht="19.5" customHeight="1" x14ac:dyDescent="0.3">
      <c r="A14" s="5">
        <v>10</v>
      </c>
      <c r="B14" s="6" t="str">
        <f t="shared" si="3"/>
        <v>6</v>
      </c>
      <c r="C14" s="6" t="str">
        <f t="shared" si="4"/>
        <v>24</v>
      </c>
      <c r="D14" s="7" t="s">
        <v>36</v>
      </c>
      <c r="E14" s="7" t="s">
        <v>176</v>
      </c>
      <c r="F14" s="7" t="s">
        <v>179</v>
      </c>
      <c r="G14" s="5" t="s">
        <v>199</v>
      </c>
      <c r="H14" s="5" t="s">
        <v>204</v>
      </c>
      <c r="I14" s="8">
        <f t="shared" si="0"/>
        <v>2318</v>
      </c>
      <c r="J14" s="9">
        <v>2310</v>
      </c>
      <c r="K14" s="8">
        <f t="shared" si="1"/>
        <v>8</v>
      </c>
      <c r="L14" s="10">
        <f t="shared" si="2"/>
        <v>3.4512510785159622E-3</v>
      </c>
      <c r="M14" s="11"/>
      <c r="N14" s="11"/>
      <c r="O14" s="11"/>
      <c r="P14" s="11"/>
      <c r="Q14" s="11"/>
      <c r="R14" s="11"/>
      <c r="S14" s="11">
        <v>8</v>
      </c>
      <c r="T14" s="11"/>
      <c r="U14" s="11"/>
      <c r="V14" s="11"/>
      <c r="W14" s="11"/>
      <c r="X14" s="12">
        <v>20200624</v>
      </c>
      <c r="Y14" s="12">
        <v>10</v>
      </c>
      <c r="Z14" s="6" t="s">
        <v>174</v>
      </c>
      <c r="AA14" s="12" t="str">
        <f t="shared" si="5"/>
        <v>이형준</v>
      </c>
      <c r="AB14" s="5" t="s">
        <v>64</v>
      </c>
      <c r="AC14" s="13"/>
    </row>
    <row r="15" spans="1:29" s="14" customFormat="1" ht="19.5" customHeight="1" x14ac:dyDescent="0.3">
      <c r="A15" s="5">
        <v>11</v>
      </c>
      <c r="B15" s="6" t="str">
        <f t="shared" si="3"/>
        <v>6</v>
      </c>
      <c r="C15" s="6" t="str">
        <f t="shared" si="4"/>
        <v>24</v>
      </c>
      <c r="D15" s="7" t="s">
        <v>32</v>
      </c>
      <c r="E15" s="7" t="s">
        <v>180</v>
      </c>
      <c r="F15" s="7" t="s">
        <v>183</v>
      </c>
      <c r="G15" s="5" t="s">
        <v>205</v>
      </c>
      <c r="H15" s="5" t="s">
        <v>204</v>
      </c>
      <c r="I15" s="8">
        <f t="shared" si="0"/>
        <v>50</v>
      </c>
      <c r="J15" s="9">
        <v>50</v>
      </c>
      <c r="K15" s="8">
        <f t="shared" si="1"/>
        <v>0</v>
      </c>
      <c r="L15" s="10">
        <f t="shared" si="2"/>
        <v>0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2">
        <v>20200624</v>
      </c>
      <c r="Y15" s="12">
        <v>1</v>
      </c>
      <c r="Z15" s="6" t="s">
        <v>114</v>
      </c>
      <c r="AA15" s="12" t="str">
        <f t="shared" si="5"/>
        <v>하선동</v>
      </c>
      <c r="AB15" s="5" t="s">
        <v>86</v>
      </c>
      <c r="AC15" s="13" t="s">
        <v>187</v>
      </c>
    </row>
    <row r="16" spans="1:29" s="14" customFormat="1" ht="19.5" customHeight="1" x14ac:dyDescent="0.3">
      <c r="A16" s="15">
        <v>12</v>
      </c>
      <c r="B16" s="6" t="str">
        <f t="shared" si="3"/>
        <v>6</v>
      </c>
      <c r="C16" s="6" t="str">
        <f t="shared" si="4"/>
        <v>24</v>
      </c>
      <c r="D16" s="7" t="s">
        <v>101</v>
      </c>
      <c r="E16" s="7" t="s">
        <v>181</v>
      </c>
      <c r="F16" s="7" t="s">
        <v>184</v>
      </c>
      <c r="G16" s="5" t="s">
        <v>202</v>
      </c>
      <c r="H16" s="5" t="s">
        <v>197</v>
      </c>
      <c r="I16" s="8">
        <f t="shared" si="0"/>
        <v>1400</v>
      </c>
      <c r="J16" s="9">
        <v>1400</v>
      </c>
      <c r="K16" s="8">
        <f t="shared" si="1"/>
        <v>0</v>
      </c>
      <c r="L16" s="10">
        <f t="shared" si="2"/>
        <v>0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2">
        <v>20190409</v>
      </c>
      <c r="Y16" s="12">
        <v>8</v>
      </c>
      <c r="Z16" s="6" t="s">
        <v>173</v>
      </c>
      <c r="AA16" s="12" t="str">
        <f t="shared" si="5"/>
        <v>하선동</v>
      </c>
      <c r="AB16" s="5" t="s">
        <v>86</v>
      </c>
      <c r="AC16" s="13"/>
    </row>
    <row r="17" spans="1:29" s="14" customFormat="1" ht="19.5" customHeight="1" x14ac:dyDescent="0.3">
      <c r="A17" s="5">
        <v>13</v>
      </c>
      <c r="B17" s="6" t="str">
        <f t="shared" si="3"/>
        <v>6</v>
      </c>
      <c r="C17" s="6" t="str">
        <f t="shared" si="4"/>
        <v>24</v>
      </c>
      <c r="D17" s="7" t="s">
        <v>101</v>
      </c>
      <c r="E17" s="7" t="s">
        <v>181</v>
      </c>
      <c r="F17" s="7" t="s">
        <v>184</v>
      </c>
      <c r="G17" s="5" t="s">
        <v>202</v>
      </c>
      <c r="H17" s="5" t="s">
        <v>197</v>
      </c>
      <c r="I17" s="8">
        <f t="shared" si="0"/>
        <v>2000</v>
      </c>
      <c r="J17" s="9">
        <v>2000</v>
      </c>
      <c r="K17" s="8">
        <f t="shared" si="1"/>
        <v>0</v>
      </c>
      <c r="L17" s="10">
        <f t="shared" si="2"/>
        <v>0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2">
        <v>20190409</v>
      </c>
      <c r="Y17" s="12">
        <v>8</v>
      </c>
      <c r="Z17" s="6" t="s">
        <v>173</v>
      </c>
      <c r="AA17" s="12" t="str">
        <f t="shared" si="5"/>
        <v>하선동</v>
      </c>
      <c r="AB17" s="5" t="s">
        <v>86</v>
      </c>
      <c r="AC17" s="13"/>
    </row>
    <row r="18" spans="1:29" s="14" customFormat="1" ht="19.5" customHeight="1" x14ac:dyDescent="0.3">
      <c r="A18" s="15">
        <v>14</v>
      </c>
      <c r="B18" s="6" t="str">
        <f t="shared" si="3"/>
        <v>6</v>
      </c>
      <c r="C18" s="6" t="str">
        <f t="shared" si="4"/>
        <v>24</v>
      </c>
      <c r="D18" s="7" t="s">
        <v>32</v>
      </c>
      <c r="E18" s="7" t="s">
        <v>176</v>
      </c>
      <c r="F18" s="7" t="s">
        <v>185</v>
      </c>
      <c r="G18" s="5" t="s">
        <v>206</v>
      </c>
      <c r="H18" s="5" t="s">
        <v>206</v>
      </c>
      <c r="I18" s="8">
        <f t="shared" si="0"/>
        <v>1884</v>
      </c>
      <c r="J18" s="9">
        <v>1884</v>
      </c>
      <c r="K18" s="8">
        <f t="shared" si="1"/>
        <v>0</v>
      </c>
      <c r="L18" s="10">
        <f t="shared" si="2"/>
        <v>0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2">
        <v>20200624</v>
      </c>
      <c r="Y18" s="12">
        <v>2</v>
      </c>
      <c r="Z18" s="6" t="s">
        <v>174</v>
      </c>
      <c r="AA18" s="12" t="str">
        <f t="shared" si="5"/>
        <v>이형준</v>
      </c>
      <c r="AB18" s="5" t="s">
        <v>86</v>
      </c>
      <c r="AC18" s="13"/>
    </row>
    <row r="19" spans="1:29" s="14" customFormat="1" ht="19.5" customHeight="1" x14ac:dyDescent="0.3">
      <c r="A19" s="5">
        <v>15</v>
      </c>
      <c r="B19" s="6" t="str">
        <f t="shared" si="3"/>
        <v>6</v>
      </c>
      <c r="C19" s="6" t="str">
        <f t="shared" si="4"/>
        <v>24</v>
      </c>
      <c r="D19" s="7" t="s">
        <v>36</v>
      </c>
      <c r="E19" s="7" t="s">
        <v>165</v>
      </c>
      <c r="F19" s="7" t="s">
        <v>169</v>
      </c>
      <c r="G19" s="5" t="s">
        <v>199</v>
      </c>
      <c r="H19" s="5" t="s">
        <v>197</v>
      </c>
      <c r="I19" s="8">
        <f t="shared" si="0"/>
        <v>1169</v>
      </c>
      <c r="J19" s="9">
        <v>1169</v>
      </c>
      <c r="K19" s="8">
        <f t="shared" si="1"/>
        <v>0</v>
      </c>
      <c r="L19" s="10">
        <f t="shared" si="2"/>
        <v>0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2">
        <v>20200624</v>
      </c>
      <c r="Y19" s="12">
        <v>6</v>
      </c>
      <c r="Z19" s="6" t="s">
        <v>174</v>
      </c>
      <c r="AA19" s="12" t="str">
        <f t="shared" si="5"/>
        <v>이형준</v>
      </c>
      <c r="AB19" s="5" t="s">
        <v>86</v>
      </c>
      <c r="AC19" s="13"/>
    </row>
    <row r="20" spans="1:29" s="14" customFormat="1" ht="19.5" customHeight="1" x14ac:dyDescent="0.3">
      <c r="A20" s="5">
        <v>16</v>
      </c>
      <c r="B20" s="6" t="str">
        <f t="shared" si="3"/>
        <v>6</v>
      </c>
      <c r="C20" s="6" t="str">
        <f t="shared" si="4"/>
        <v>24</v>
      </c>
      <c r="D20" s="7" t="s">
        <v>36</v>
      </c>
      <c r="E20" s="7" t="s">
        <v>188</v>
      </c>
      <c r="F20" s="7" t="s">
        <v>186</v>
      </c>
      <c r="G20" s="5" t="s">
        <v>199</v>
      </c>
      <c r="H20" s="5" t="s">
        <v>197</v>
      </c>
      <c r="I20" s="8">
        <f t="shared" si="0"/>
        <v>415</v>
      </c>
      <c r="J20" s="9">
        <v>415</v>
      </c>
      <c r="K20" s="8">
        <f t="shared" si="1"/>
        <v>0</v>
      </c>
      <c r="L20" s="10">
        <f t="shared" si="2"/>
        <v>0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2">
        <v>20191122</v>
      </c>
      <c r="Y20" s="12">
        <v>14</v>
      </c>
      <c r="Z20" s="6" t="s">
        <v>173</v>
      </c>
      <c r="AA20" s="12" t="str">
        <f t="shared" si="5"/>
        <v>하선동</v>
      </c>
      <c r="AB20" s="5" t="s">
        <v>86</v>
      </c>
      <c r="AC20" s="13"/>
    </row>
    <row r="21" spans="1:29" s="14" customFormat="1" ht="19.5" customHeight="1" x14ac:dyDescent="0.3">
      <c r="A21" s="15">
        <v>17</v>
      </c>
      <c r="B21" s="6" t="str">
        <f t="shared" si="3"/>
        <v>6</v>
      </c>
      <c r="C21" s="6" t="str">
        <f t="shared" si="4"/>
        <v>24</v>
      </c>
      <c r="D21" s="7" t="s">
        <v>38</v>
      </c>
      <c r="E21" s="7" t="s">
        <v>182</v>
      </c>
      <c r="F21" s="7" t="s">
        <v>207</v>
      </c>
      <c r="G21" s="5">
        <v>8301</v>
      </c>
      <c r="H21" s="5">
        <v>8301</v>
      </c>
      <c r="I21" s="8">
        <f t="shared" si="0"/>
        <v>1328</v>
      </c>
      <c r="J21" s="9">
        <v>1328</v>
      </c>
      <c r="K21" s="8">
        <f t="shared" si="1"/>
        <v>0</v>
      </c>
      <c r="L21" s="10">
        <f t="shared" si="2"/>
        <v>0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2">
        <v>20190909</v>
      </c>
      <c r="Y21" s="12">
        <v>12</v>
      </c>
      <c r="Z21" s="6" t="s">
        <v>174</v>
      </c>
      <c r="AA21" s="12" t="str">
        <f t="shared" si="5"/>
        <v>이형준</v>
      </c>
      <c r="AB21" s="5" t="s">
        <v>86</v>
      </c>
      <c r="AC21" s="13"/>
    </row>
    <row r="22" spans="1:29" s="14" customFormat="1" ht="19.5" customHeight="1" x14ac:dyDescent="0.3">
      <c r="A22" s="5">
        <v>18</v>
      </c>
      <c r="B22" s="6" t="str">
        <f t="shared" si="3"/>
        <v>6</v>
      </c>
      <c r="C22" s="6" t="str">
        <f t="shared" si="4"/>
        <v>24</v>
      </c>
      <c r="D22" s="7" t="s">
        <v>34</v>
      </c>
      <c r="E22" s="7" t="s">
        <v>166</v>
      </c>
      <c r="F22" s="7" t="s">
        <v>170</v>
      </c>
      <c r="G22" s="5" t="s">
        <v>200</v>
      </c>
      <c r="H22" s="5" t="s">
        <v>201</v>
      </c>
      <c r="I22" s="8">
        <f t="shared" si="0"/>
        <v>15000</v>
      </c>
      <c r="J22" s="9">
        <v>15000</v>
      </c>
      <c r="K22" s="8">
        <f t="shared" si="1"/>
        <v>0</v>
      </c>
      <c r="L22" s="10">
        <f t="shared" si="2"/>
        <v>0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2">
        <v>20200624</v>
      </c>
      <c r="Y22" s="12">
        <v>4</v>
      </c>
      <c r="Z22" s="6" t="s">
        <v>173</v>
      </c>
      <c r="AA22" s="12" t="str">
        <f t="shared" si="5"/>
        <v>하선동</v>
      </c>
      <c r="AB22" s="5" t="s">
        <v>86</v>
      </c>
      <c r="AC22" s="13"/>
    </row>
    <row r="23" spans="1:29" s="14" customFormat="1" ht="19.5" customHeight="1" x14ac:dyDescent="0.3">
      <c r="A23" s="15">
        <v>19</v>
      </c>
      <c r="B23" s="6" t="str">
        <f t="shared" si="3"/>
        <v>6</v>
      </c>
      <c r="C23" s="6" t="str">
        <f t="shared" si="4"/>
        <v>24</v>
      </c>
      <c r="D23" s="7" t="s">
        <v>34</v>
      </c>
      <c r="E23" s="7" t="s">
        <v>166</v>
      </c>
      <c r="F23" s="7" t="s">
        <v>170</v>
      </c>
      <c r="G23" s="5" t="s">
        <v>200</v>
      </c>
      <c r="H23" s="5" t="s">
        <v>201</v>
      </c>
      <c r="I23" s="8">
        <f t="shared" si="0"/>
        <v>25315</v>
      </c>
      <c r="J23" s="9">
        <v>25315</v>
      </c>
      <c r="K23" s="8">
        <f t="shared" si="1"/>
        <v>0</v>
      </c>
      <c r="L23" s="10">
        <f t="shared" si="2"/>
        <v>0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2">
        <v>20200624</v>
      </c>
      <c r="Y23" s="12">
        <v>4</v>
      </c>
      <c r="Z23" s="6" t="s">
        <v>174</v>
      </c>
      <c r="AA23" s="12" t="str">
        <f t="shared" si="5"/>
        <v>이형준</v>
      </c>
      <c r="AB23" s="5" t="s">
        <v>86</v>
      </c>
      <c r="AC23" s="13"/>
    </row>
    <row r="24" spans="1:29" s="14" customFormat="1" ht="19.5" customHeight="1" x14ac:dyDescent="0.3">
      <c r="A24" s="5">
        <v>20</v>
      </c>
      <c r="B24" s="6" t="str">
        <f t="shared" si="3"/>
        <v>6</v>
      </c>
      <c r="C24" s="6" t="str">
        <f t="shared" si="4"/>
        <v>24</v>
      </c>
      <c r="D24" s="7" t="s">
        <v>34</v>
      </c>
      <c r="E24" s="7" t="s">
        <v>167</v>
      </c>
      <c r="F24" s="7" t="s">
        <v>189</v>
      </c>
      <c r="G24" s="5" t="s">
        <v>203</v>
      </c>
      <c r="H24" s="5" t="s">
        <v>197</v>
      </c>
      <c r="I24" s="8">
        <f t="shared" si="0"/>
        <v>4057</v>
      </c>
      <c r="J24" s="9">
        <v>4024</v>
      </c>
      <c r="K24" s="8">
        <f t="shared" si="1"/>
        <v>33</v>
      </c>
      <c r="L24" s="10">
        <f t="shared" si="2"/>
        <v>8.1340892284939605E-3</v>
      </c>
      <c r="M24" s="11">
        <v>33</v>
      </c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2">
        <v>20200624</v>
      </c>
      <c r="Y24" s="12">
        <v>3</v>
      </c>
      <c r="Z24" s="6" t="s">
        <v>173</v>
      </c>
      <c r="AA24" s="12" t="str">
        <f t="shared" si="5"/>
        <v>하선동</v>
      </c>
      <c r="AB24" s="5" t="s">
        <v>89</v>
      </c>
      <c r="AC24" s="13"/>
    </row>
    <row r="25" spans="1:29" s="14" customFormat="1" ht="19.149999999999999" customHeight="1" x14ac:dyDescent="0.3">
      <c r="A25" s="5">
        <v>21</v>
      </c>
      <c r="B25" s="6" t="str">
        <f t="shared" si="3"/>
        <v>6</v>
      </c>
      <c r="C25" s="6" t="str">
        <f t="shared" si="4"/>
        <v>24</v>
      </c>
      <c r="D25" s="7" t="s">
        <v>44</v>
      </c>
      <c r="E25" s="7" t="s">
        <v>208</v>
      </c>
      <c r="F25" s="7" t="s">
        <v>198</v>
      </c>
      <c r="G25" s="5">
        <v>7301</v>
      </c>
      <c r="H25" s="5" t="s">
        <v>197</v>
      </c>
      <c r="I25" s="8">
        <f t="shared" si="0"/>
        <v>177</v>
      </c>
      <c r="J25" s="11">
        <v>176</v>
      </c>
      <c r="K25" s="8">
        <f t="shared" si="1"/>
        <v>1</v>
      </c>
      <c r="L25" s="10">
        <f t="shared" si="2"/>
        <v>5.6497175141242938E-3</v>
      </c>
      <c r="M25" s="11"/>
      <c r="N25" s="11"/>
      <c r="O25" s="11"/>
      <c r="P25" s="11">
        <v>1</v>
      </c>
      <c r="Q25" s="11"/>
      <c r="R25" s="11"/>
      <c r="S25" s="11"/>
      <c r="T25" s="11"/>
      <c r="U25" s="11"/>
      <c r="V25" s="11"/>
      <c r="W25" s="11"/>
      <c r="X25" s="12">
        <v>20200616</v>
      </c>
      <c r="Y25" s="12">
        <v>14</v>
      </c>
      <c r="Z25" s="6" t="s">
        <v>174</v>
      </c>
      <c r="AA25" s="12" t="str">
        <f t="shared" si="5"/>
        <v>이형준</v>
      </c>
      <c r="AB25" s="5" t="s">
        <v>89</v>
      </c>
      <c r="AC25" s="13"/>
    </row>
    <row r="26" spans="1:29" s="14" customFormat="1" ht="19.149999999999999" customHeight="1" x14ac:dyDescent="0.3">
      <c r="A26" s="15">
        <v>22</v>
      </c>
      <c r="B26" s="6" t="str">
        <f t="shared" si="3"/>
        <v>6</v>
      </c>
      <c r="C26" s="6" t="str">
        <f t="shared" si="4"/>
        <v>24</v>
      </c>
      <c r="D26" s="7" t="s">
        <v>34</v>
      </c>
      <c r="E26" s="7" t="s">
        <v>165</v>
      </c>
      <c r="F26" s="7" t="s">
        <v>191</v>
      </c>
      <c r="G26" s="5" t="s">
        <v>203</v>
      </c>
      <c r="H26" s="5" t="s">
        <v>197</v>
      </c>
      <c r="I26" s="8">
        <f t="shared" si="0"/>
        <v>6330</v>
      </c>
      <c r="J26" s="11">
        <v>6316</v>
      </c>
      <c r="K26" s="8">
        <f t="shared" si="1"/>
        <v>14</v>
      </c>
      <c r="L26" s="10">
        <f t="shared" si="2"/>
        <v>2.2116903633491313E-3</v>
      </c>
      <c r="M26" s="11">
        <v>11</v>
      </c>
      <c r="N26" s="11"/>
      <c r="O26" s="11"/>
      <c r="P26" s="11">
        <v>3</v>
      </c>
      <c r="Q26" s="11"/>
      <c r="R26" s="11"/>
      <c r="S26" s="11"/>
      <c r="T26" s="11"/>
      <c r="U26" s="11"/>
      <c r="V26" s="11"/>
      <c r="W26" s="11"/>
      <c r="X26" s="12">
        <v>20200624</v>
      </c>
      <c r="Y26" s="12">
        <v>8</v>
      </c>
      <c r="Z26" s="6" t="s">
        <v>174</v>
      </c>
      <c r="AA26" s="12" t="str">
        <f t="shared" si="5"/>
        <v>이형준</v>
      </c>
      <c r="AB26" s="5" t="s">
        <v>97</v>
      </c>
      <c r="AC26" s="13"/>
    </row>
    <row r="27" spans="1:29" s="14" customFormat="1" ht="19.149999999999999" customHeight="1" x14ac:dyDescent="0.3">
      <c r="A27" s="5">
        <v>23</v>
      </c>
      <c r="B27" s="6" t="str">
        <f t="shared" si="3"/>
        <v>6</v>
      </c>
      <c r="C27" s="6" t="str">
        <f t="shared" si="4"/>
        <v>24</v>
      </c>
      <c r="D27" s="7" t="s">
        <v>34</v>
      </c>
      <c r="E27" s="7" t="s">
        <v>167</v>
      </c>
      <c r="F27" s="7" t="s">
        <v>189</v>
      </c>
      <c r="G27" s="5" t="s">
        <v>203</v>
      </c>
      <c r="H27" s="5" t="s">
        <v>197</v>
      </c>
      <c r="I27" s="8">
        <f t="shared" si="0"/>
        <v>1044</v>
      </c>
      <c r="J27" s="11">
        <v>1044</v>
      </c>
      <c r="K27" s="8">
        <f t="shared" si="1"/>
        <v>0</v>
      </c>
      <c r="L27" s="10">
        <f t="shared" si="2"/>
        <v>0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2">
        <v>20200624</v>
      </c>
      <c r="Y27" s="12">
        <v>3</v>
      </c>
      <c r="Z27" s="6" t="s">
        <v>173</v>
      </c>
      <c r="AA27" s="12" t="str">
        <f t="shared" si="5"/>
        <v>하선동</v>
      </c>
      <c r="AB27" s="5" t="s">
        <v>97</v>
      </c>
      <c r="AC27" s="13"/>
    </row>
    <row r="28" spans="1:29" s="14" customFormat="1" ht="19.149999999999999" customHeight="1" x14ac:dyDescent="0.3">
      <c r="A28" s="5">
        <v>24</v>
      </c>
      <c r="B28" s="6" t="str">
        <f t="shared" si="3"/>
        <v>6</v>
      </c>
      <c r="C28" s="6" t="str">
        <f t="shared" si="4"/>
        <v>24</v>
      </c>
      <c r="D28" s="7" t="s">
        <v>34</v>
      </c>
      <c r="E28" s="7" t="s">
        <v>167</v>
      </c>
      <c r="F28" s="7" t="s">
        <v>189</v>
      </c>
      <c r="G28" s="5" t="s">
        <v>203</v>
      </c>
      <c r="H28" s="5" t="s">
        <v>197</v>
      </c>
      <c r="I28" s="8">
        <f t="shared" si="0"/>
        <v>12696</v>
      </c>
      <c r="J28" s="17">
        <v>12696</v>
      </c>
      <c r="K28" s="8">
        <f t="shared" si="1"/>
        <v>0</v>
      </c>
      <c r="L28" s="10">
        <f t="shared" si="2"/>
        <v>0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2">
        <v>20200624</v>
      </c>
      <c r="Y28" s="12">
        <v>3</v>
      </c>
      <c r="Z28" s="6" t="s">
        <v>174</v>
      </c>
      <c r="AA28" s="12" t="str">
        <f t="shared" si="5"/>
        <v>이형준</v>
      </c>
      <c r="AB28" s="5" t="s">
        <v>97</v>
      </c>
      <c r="AC28" s="13"/>
    </row>
    <row r="29" spans="1:29" s="14" customFormat="1" ht="19.149999999999999" customHeight="1" x14ac:dyDescent="0.3">
      <c r="A29" s="5">
        <v>25</v>
      </c>
      <c r="B29" s="6" t="str">
        <f t="shared" si="3"/>
        <v>6</v>
      </c>
      <c r="C29" s="6" t="str">
        <f t="shared" si="4"/>
        <v>24</v>
      </c>
      <c r="D29" s="7" t="s">
        <v>32</v>
      </c>
      <c r="E29" s="7" t="s">
        <v>176</v>
      </c>
      <c r="F29" s="7" t="s">
        <v>185</v>
      </c>
      <c r="G29" s="5" t="s">
        <v>206</v>
      </c>
      <c r="H29" s="5" t="s">
        <v>206</v>
      </c>
      <c r="I29" s="8">
        <f t="shared" si="0"/>
        <v>1501</v>
      </c>
      <c r="J29" s="11">
        <v>1500</v>
      </c>
      <c r="K29" s="8">
        <f t="shared" si="1"/>
        <v>1</v>
      </c>
      <c r="L29" s="10">
        <f t="shared" si="2"/>
        <v>6.6622251832111927E-4</v>
      </c>
      <c r="M29" s="11"/>
      <c r="N29" s="11"/>
      <c r="O29" s="11"/>
      <c r="P29" s="11"/>
      <c r="Q29" s="11">
        <v>1</v>
      </c>
      <c r="R29" s="11"/>
      <c r="S29" s="11"/>
      <c r="T29" s="11"/>
      <c r="U29" s="11"/>
      <c r="V29" s="11"/>
      <c r="W29" s="11"/>
      <c r="X29" s="12">
        <v>20200624</v>
      </c>
      <c r="Y29" s="12">
        <v>2</v>
      </c>
      <c r="Z29" s="6" t="s">
        <v>174</v>
      </c>
      <c r="AA29" s="12" t="str">
        <f t="shared" si="5"/>
        <v>이형준</v>
      </c>
      <c r="AB29" s="5" t="s">
        <v>97</v>
      </c>
      <c r="AC29" s="13"/>
    </row>
    <row r="30" spans="1:29" s="14" customFormat="1" ht="19.149999999999999" customHeight="1" x14ac:dyDescent="0.3">
      <c r="A30" s="15">
        <v>26</v>
      </c>
      <c r="B30" s="6" t="str">
        <f t="shared" si="3"/>
        <v>6</v>
      </c>
      <c r="C30" s="6" t="str">
        <f t="shared" si="4"/>
        <v>24</v>
      </c>
      <c r="D30" s="7" t="s">
        <v>32</v>
      </c>
      <c r="E30" s="7" t="s">
        <v>145</v>
      </c>
      <c r="F30" s="7" t="s">
        <v>190</v>
      </c>
      <c r="G30" s="5">
        <v>7301</v>
      </c>
      <c r="H30" s="5" t="s">
        <v>197</v>
      </c>
      <c r="I30" s="8">
        <f t="shared" si="0"/>
        <v>1216</v>
      </c>
      <c r="J30" s="11">
        <v>1216</v>
      </c>
      <c r="K30" s="8">
        <f t="shared" ref="K30:K54" si="6">SUM(M30:W30)</f>
        <v>0</v>
      </c>
      <c r="L30" s="10">
        <f t="shared" si="2"/>
        <v>0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2">
        <v>20200624</v>
      </c>
      <c r="Y30" s="12">
        <v>14</v>
      </c>
      <c r="Z30" s="6" t="s">
        <v>173</v>
      </c>
      <c r="AA30" s="12" t="str">
        <f t="shared" si="5"/>
        <v>하선동</v>
      </c>
      <c r="AB30" s="5" t="s">
        <v>97</v>
      </c>
      <c r="AC30" s="13"/>
    </row>
    <row r="31" spans="1:29" s="14" customFormat="1" ht="19.149999999999999" customHeight="1" x14ac:dyDescent="0.3">
      <c r="A31" s="5">
        <v>27</v>
      </c>
      <c r="B31" s="6" t="str">
        <f t="shared" si="3"/>
        <v>6</v>
      </c>
      <c r="C31" s="6" t="str">
        <f t="shared" si="4"/>
        <v>24</v>
      </c>
      <c r="D31" s="7" t="s">
        <v>32</v>
      </c>
      <c r="E31" s="7" t="s">
        <v>145</v>
      </c>
      <c r="F31" s="7" t="s">
        <v>190</v>
      </c>
      <c r="G31" s="5">
        <v>7301</v>
      </c>
      <c r="H31" s="5" t="s">
        <v>197</v>
      </c>
      <c r="I31" s="8">
        <f t="shared" si="0"/>
        <v>2784</v>
      </c>
      <c r="J31" s="9">
        <v>2784</v>
      </c>
      <c r="K31" s="8">
        <f t="shared" si="6"/>
        <v>0</v>
      </c>
      <c r="L31" s="10">
        <f t="shared" si="2"/>
        <v>0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2">
        <v>20200624</v>
      </c>
      <c r="Y31" s="12">
        <v>14</v>
      </c>
      <c r="Z31" s="6" t="s">
        <v>174</v>
      </c>
      <c r="AA31" s="12" t="str">
        <f t="shared" si="5"/>
        <v>이형준</v>
      </c>
      <c r="AB31" s="5" t="s">
        <v>97</v>
      </c>
      <c r="AC31" s="18"/>
    </row>
    <row r="32" spans="1:29" s="14" customFormat="1" ht="19.149999999999999" customHeight="1" x14ac:dyDescent="0.3">
      <c r="A32" s="5">
        <v>28</v>
      </c>
      <c r="B32" s="6" t="str">
        <f t="shared" si="3"/>
        <v>6</v>
      </c>
      <c r="C32" s="6" t="str">
        <f t="shared" si="4"/>
        <v>24</v>
      </c>
      <c r="D32" s="7" t="s">
        <v>34</v>
      </c>
      <c r="E32" s="7" t="s">
        <v>165</v>
      </c>
      <c r="F32" s="7" t="s">
        <v>177</v>
      </c>
      <c r="G32" s="5" t="s">
        <v>203</v>
      </c>
      <c r="H32" s="5" t="s">
        <v>197</v>
      </c>
      <c r="I32" s="8">
        <f t="shared" si="0"/>
        <v>220</v>
      </c>
      <c r="J32" s="9">
        <v>220</v>
      </c>
      <c r="K32" s="8">
        <f t="shared" si="6"/>
        <v>0</v>
      </c>
      <c r="L32" s="10">
        <f t="shared" si="2"/>
        <v>0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2">
        <v>20200624</v>
      </c>
      <c r="Y32" s="12">
        <v>15</v>
      </c>
      <c r="Z32" s="6" t="s">
        <v>174</v>
      </c>
      <c r="AA32" s="12" t="str">
        <f t="shared" si="5"/>
        <v>이형준</v>
      </c>
      <c r="AB32" s="5" t="s">
        <v>97</v>
      </c>
      <c r="AC32" s="13" t="s">
        <v>192</v>
      </c>
    </row>
    <row r="33" spans="1:29" s="14" customFormat="1" ht="19.149999999999999" customHeight="1" x14ac:dyDescent="0.3">
      <c r="A33" s="5">
        <v>29</v>
      </c>
      <c r="B33" s="6" t="str">
        <f t="shared" si="3"/>
        <v>6</v>
      </c>
      <c r="C33" s="6" t="str">
        <f t="shared" si="4"/>
        <v>24</v>
      </c>
      <c r="D33" s="7" t="s">
        <v>34</v>
      </c>
      <c r="E33" s="7" t="s">
        <v>165</v>
      </c>
      <c r="F33" s="7" t="s">
        <v>191</v>
      </c>
      <c r="G33" s="5" t="s">
        <v>203</v>
      </c>
      <c r="H33" s="5" t="s">
        <v>197</v>
      </c>
      <c r="I33" s="8">
        <f t="shared" si="0"/>
        <v>6321</v>
      </c>
      <c r="J33" s="9">
        <v>5890</v>
      </c>
      <c r="K33" s="8">
        <f t="shared" si="6"/>
        <v>431</v>
      </c>
      <c r="L33" s="10">
        <f t="shared" si="2"/>
        <v>6.8185413700363864E-2</v>
      </c>
      <c r="M33" s="11">
        <v>426</v>
      </c>
      <c r="N33" s="11"/>
      <c r="O33" s="11"/>
      <c r="P33" s="11">
        <v>5</v>
      </c>
      <c r="Q33" s="11"/>
      <c r="R33" s="11"/>
      <c r="S33" s="11"/>
      <c r="T33" s="11"/>
      <c r="U33" s="11"/>
      <c r="V33" s="11"/>
      <c r="W33" s="11"/>
      <c r="X33" s="12">
        <v>20200624</v>
      </c>
      <c r="Y33" s="12">
        <v>8</v>
      </c>
      <c r="Z33" s="6" t="s">
        <v>173</v>
      </c>
      <c r="AA33" s="12" t="str">
        <f t="shared" si="5"/>
        <v>하선동</v>
      </c>
      <c r="AB33" s="5" t="s">
        <v>99</v>
      </c>
      <c r="AC33" s="13"/>
    </row>
    <row r="34" spans="1:29" s="14" customFormat="1" ht="19.149999999999999" customHeight="1" x14ac:dyDescent="0.3">
      <c r="A34" s="15">
        <v>30</v>
      </c>
      <c r="B34" s="6" t="str">
        <f t="shared" si="3"/>
        <v>6</v>
      </c>
      <c r="C34" s="6" t="str">
        <f t="shared" si="4"/>
        <v>24</v>
      </c>
      <c r="D34" s="7" t="s">
        <v>32</v>
      </c>
      <c r="E34" s="7" t="s">
        <v>194</v>
      </c>
      <c r="F34" s="7" t="s">
        <v>193</v>
      </c>
      <c r="G34" s="5" t="s">
        <v>205</v>
      </c>
      <c r="H34" s="5" t="s">
        <v>204</v>
      </c>
      <c r="I34" s="8">
        <f t="shared" si="0"/>
        <v>228</v>
      </c>
      <c r="J34" s="9">
        <v>200</v>
      </c>
      <c r="K34" s="8">
        <f t="shared" si="6"/>
        <v>28</v>
      </c>
      <c r="L34" s="10">
        <f t="shared" si="2"/>
        <v>0.12280701754385964</v>
      </c>
      <c r="M34" s="11"/>
      <c r="N34" s="11"/>
      <c r="O34" s="11"/>
      <c r="P34" s="11"/>
      <c r="Q34" s="11"/>
      <c r="R34" s="11"/>
      <c r="S34" s="11"/>
      <c r="T34" s="11"/>
      <c r="U34" s="11">
        <v>28</v>
      </c>
      <c r="V34" s="11"/>
      <c r="W34" s="11"/>
      <c r="X34" s="12">
        <v>20200624</v>
      </c>
      <c r="Y34" s="12">
        <v>1</v>
      </c>
      <c r="Z34" s="6" t="s">
        <v>173</v>
      </c>
      <c r="AA34" s="12" t="str">
        <f t="shared" si="5"/>
        <v>하선동</v>
      </c>
      <c r="AB34" s="5" t="s">
        <v>99</v>
      </c>
      <c r="AC34" s="13" t="s">
        <v>196</v>
      </c>
    </row>
    <row r="35" spans="1:29" s="14" customFormat="1" ht="19.149999999999999" customHeight="1" x14ac:dyDescent="0.3">
      <c r="A35" s="5">
        <v>31</v>
      </c>
      <c r="B35" s="6" t="str">
        <f t="shared" si="3"/>
        <v>6</v>
      </c>
      <c r="C35" s="6" t="str">
        <f t="shared" si="4"/>
        <v>24</v>
      </c>
      <c r="D35" s="7" t="s">
        <v>34</v>
      </c>
      <c r="E35" s="7" t="s">
        <v>175</v>
      </c>
      <c r="F35" s="7" t="s">
        <v>178</v>
      </c>
      <c r="G35" s="5" t="s">
        <v>203</v>
      </c>
      <c r="H35" s="5" t="s">
        <v>197</v>
      </c>
      <c r="I35" s="8">
        <f t="shared" si="0"/>
        <v>2000</v>
      </c>
      <c r="J35" s="9">
        <v>2000</v>
      </c>
      <c r="K35" s="8">
        <f t="shared" si="6"/>
        <v>0</v>
      </c>
      <c r="L35" s="10">
        <f t="shared" si="2"/>
        <v>0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2">
        <v>20200624</v>
      </c>
      <c r="Y35" s="12">
        <v>5</v>
      </c>
      <c r="Z35" s="6" t="s">
        <v>173</v>
      </c>
      <c r="AA35" s="12" t="str">
        <f t="shared" si="5"/>
        <v>하선동</v>
      </c>
      <c r="AB35" s="5" t="s">
        <v>99</v>
      </c>
      <c r="AC35" s="13"/>
    </row>
    <row r="36" spans="1:29" s="14" customFormat="1" ht="19.149999999999999" customHeight="1" x14ac:dyDescent="0.3">
      <c r="A36" s="5">
        <v>32</v>
      </c>
      <c r="B36" s="6" t="str">
        <f t="shared" si="3"/>
        <v>6</v>
      </c>
      <c r="C36" s="6" t="str">
        <f t="shared" si="4"/>
        <v>24</v>
      </c>
      <c r="D36" s="7" t="s">
        <v>34</v>
      </c>
      <c r="E36" s="7" t="s">
        <v>167</v>
      </c>
      <c r="F36" s="7" t="s">
        <v>189</v>
      </c>
      <c r="G36" s="5" t="s">
        <v>203</v>
      </c>
      <c r="H36" s="5" t="s">
        <v>197</v>
      </c>
      <c r="I36" s="8">
        <f t="shared" si="0"/>
        <v>749</v>
      </c>
      <c r="J36" s="9">
        <v>740</v>
      </c>
      <c r="K36" s="8">
        <f t="shared" si="6"/>
        <v>9</v>
      </c>
      <c r="L36" s="10">
        <f t="shared" si="2"/>
        <v>1.2016021361815754E-2</v>
      </c>
      <c r="M36" s="11">
        <v>9</v>
      </c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2">
        <v>20200624</v>
      </c>
      <c r="Y36" s="12">
        <v>3</v>
      </c>
      <c r="Z36" s="6" t="s">
        <v>173</v>
      </c>
      <c r="AA36" s="12" t="str">
        <f t="shared" si="5"/>
        <v>하선동</v>
      </c>
      <c r="AB36" s="5" t="s">
        <v>99</v>
      </c>
      <c r="AC36" s="13"/>
    </row>
    <row r="37" spans="1:29" s="14" customFormat="1" ht="19.149999999999999" customHeight="1" x14ac:dyDescent="0.3">
      <c r="A37" s="5">
        <v>33</v>
      </c>
      <c r="B37" s="6" t="str">
        <f t="shared" si="3"/>
        <v>6</v>
      </c>
      <c r="C37" s="6" t="str">
        <f t="shared" si="4"/>
        <v>24</v>
      </c>
      <c r="D37" s="7" t="s">
        <v>34</v>
      </c>
      <c r="E37" s="7" t="s">
        <v>175</v>
      </c>
      <c r="F37" s="7" t="s">
        <v>178</v>
      </c>
      <c r="G37" s="5" t="s">
        <v>203</v>
      </c>
      <c r="H37" s="5" t="s">
        <v>197</v>
      </c>
      <c r="I37" s="8">
        <f t="shared" si="0"/>
        <v>10370</v>
      </c>
      <c r="J37" s="9">
        <v>10370</v>
      </c>
      <c r="K37" s="8">
        <f t="shared" si="6"/>
        <v>0</v>
      </c>
      <c r="L37" s="10">
        <f t="shared" si="2"/>
        <v>0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2">
        <v>20200624</v>
      </c>
      <c r="Y37" s="12">
        <v>5</v>
      </c>
      <c r="Z37" s="6" t="s">
        <v>173</v>
      </c>
      <c r="AA37" s="12" t="str">
        <f t="shared" si="5"/>
        <v>하선동</v>
      </c>
      <c r="AB37" s="5" t="s">
        <v>100</v>
      </c>
      <c r="AC37" s="13"/>
    </row>
    <row r="38" spans="1:29" s="14" customFormat="1" ht="19.149999999999999" customHeight="1" x14ac:dyDescent="0.3">
      <c r="A38" s="15">
        <v>34</v>
      </c>
      <c r="B38" s="6" t="str">
        <f t="shared" si="3"/>
        <v>6</v>
      </c>
      <c r="C38" s="6" t="str">
        <f t="shared" si="4"/>
        <v>24</v>
      </c>
      <c r="D38" s="7" t="s">
        <v>32</v>
      </c>
      <c r="E38" s="7" t="s">
        <v>145</v>
      </c>
      <c r="F38" s="7" t="s">
        <v>190</v>
      </c>
      <c r="G38" s="5">
        <v>7301</v>
      </c>
      <c r="H38" s="5" t="s">
        <v>197</v>
      </c>
      <c r="I38" s="8">
        <f t="shared" si="0"/>
        <v>500</v>
      </c>
      <c r="J38" s="9">
        <v>500</v>
      </c>
      <c r="K38" s="8">
        <f t="shared" si="6"/>
        <v>0</v>
      </c>
      <c r="L38" s="10">
        <f t="shared" si="2"/>
        <v>0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2">
        <v>20200624</v>
      </c>
      <c r="Y38" s="12">
        <v>14</v>
      </c>
      <c r="Z38" s="6" t="s">
        <v>173</v>
      </c>
      <c r="AA38" s="12" t="str">
        <f t="shared" si="5"/>
        <v>하선동</v>
      </c>
      <c r="AB38" s="5" t="s">
        <v>100</v>
      </c>
      <c r="AC38" s="13"/>
    </row>
    <row r="39" spans="1:29" s="14" customFormat="1" ht="19.149999999999999" customHeight="1" x14ac:dyDescent="0.3">
      <c r="A39" s="5">
        <v>35</v>
      </c>
      <c r="B39" s="6" t="str">
        <f t="shared" si="3"/>
        <v>6</v>
      </c>
      <c r="C39" s="6" t="str">
        <f t="shared" si="4"/>
        <v>24</v>
      </c>
      <c r="D39" s="7" t="s">
        <v>34</v>
      </c>
      <c r="E39" s="7" t="s">
        <v>167</v>
      </c>
      <c r="F39" s="7" t="s">
        <v>189</v>
      </c>
      <c r="G39" s="5" t="s">
        <v>203</v>
      </c>
      <c r="H39" s="5" t="s">
        <v>197</v>
      </c>
      <c r="I39" s="8">
        <f t="shared" si="0"/>
        <v>5762</v>
      </c>
      <c r="J39" s="9">
        <v>5720</v>
      </c>
      <c r="K39" s="8">
        <f t="shared" si="6"/>
        <v>42</v>
      </c>
      <c r="L39" s="10">
        <f t="shared" si="2"/>
        <v>7.2891357167650123E-3</v>
      </c>
      <c r="M39" s="11">
        <v>42</v>
      </c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2">
        <v>20200624</v>
      </c>
      <c r="Y39" s="12">
        <v>3</v>
      </c>
      <c r="Z39" s="6" t="s">
        <v>173</v>
      </c>
      <c r="AA39" s="12" t="str">
        <f t="shared" si="5"/>
        <v>하선동</v>
      </c>
      <c r="AB39" s="5" t="s">
        <v>100</v>
      </c>
      <c r="AC39" s="13"/>
    </row>
    <row r="40" spans="1:29" s="14" customFormat="1" ht="19.149999999999999" customHeight="1" x14ac:dyDescent="0.3">
      <c r="A40" s="5">
        <v>36</v>
      </c>
      <c r="B40" s="6" t="str">
        <f t="shared" si="3"/>
        <v>6</v>
      </c>
      <c r="C40" s="6" t="str">
        <f t="shared" si="4"/>
        <v>24</v>
      </c>
      <c r="D40" s="7"/>
      <c r="E40" s="5"/>
      <c r="F40" s="5"/>
      <c r="G40" s="5"/>
      <c r="H40" s="5"/>
      <c r="I40" s="8">
        <f t="shared" si="0"/>
        <v>0</v>
      </c>
      <c r="J40" s="9"/>
      <c r="K40" s="8">
        <f t="shared" si="6"/>
        <v>0</v>
      </c>
      <c r="L40" s="10" t="e">
        <f t="shared" si="2"/>
        <v>#DIV/0!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2"/>
      <c r="Y40" s="12"/>
      <c r="Z40" s="6"/>
      <c r="AA40" s="12" t="str">
        <f t="shared" si="5"/>
        <v/>
      </c>
      <c r="AB40" s="5"/>
      <c r="AC40" s="13"/>
    </row>
    <row r="41" spans="1:29" s="14" customFormat="1" ht="19.149999999999999" customHeight="1" x14ac:dyDescent="0.3">
      <c r="A41" s="5">
        <v>37</v>
      </c>
      <c r="B41" s="6" t="str">
        <f t="shared" si="3"/>
        <v>6</v>
      </c>
      <c r="C41" s="6" t="str">
        <f t="shared" si="4"/>
        <v>24</v>
      </c>
      <c r="D41" s="7"/>
      <c r="E41" s="7"/>
      <c r="F41" s="7"/>
      <c r="G41" s="5"/>
      <c r="H41" s="5"/>
      <c r="I41" s="8">
        <f t="shared" si="0"/>
        <v>0</v>
      </c>
      <c r="J41" s="9"/>
      <c r="K41" s="8">
        <f t="shared" si="6"/>
        <v>0</v>
      </c>
      <c r="L41" s="10" t="e">
        <f t="shared" si="2"/>
        <v>#DIV/0!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2"/>
      <c r="Y41" s="12"/>
      <c r="Z41" s="6"/>
      <c r="AA41" s="12" t="str">
        <f t="shared" si="5"/>
        <v/>
      </c>
      <c r="AB41" s="5"/>
      <c r="AC41" s="13"/>
    </row>
    <row r="42" spans="1:29" s="14" customFormat="1" ht="19.149999999999999" hidden="1" customHeight="1" x14ac:dyDescent="0.3">
      <c r="A42" s="15">
        <v>38</v>
      </c>
      <c r="B42" s="6" t="str">
        <f t="shared" si="3"/>
        <v>6</v>
      </c>
      <c r="C42" s="6" t="str">
        <f t="shared" si="4"/>
        <v>24</v>
      </c>
      <c r="D42" s="7"/>
      <c r="E42" s="7"/>
      <c r="F42" s="7"/>
      <c r="G42" s="5"/>
      <c r="H42" s="5"/>
      <c r="I42" s="8">
        <f t="shared" si="0"/>
        <v>0</v>
      </c>
      <c r="J42" s="9"/>
      <c r="K42" s="8">
        <f t="shared" si="6"/>
        <v>0</v>
      </c>
      <c r="L42" s="10" t="e">
        <f t="shared" si="2"/>
        <v>#DIV/0!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2"/>
      <c r="Y42" s="12"/>
      <c r="Z42" s="6"/>
      <c r="AA42" s="12" t="str">
        <f t="shared" si="5"/>
        <v/>
      </c>
      <c r="AB42" s="5"/>
      <c r="AC42" s="13"/>
    </row>
    <row r="43" spans="1:29" s="14" customFormat="1" ht="19.149999999999999" hidden="1" customHeight="1" x14ac:dyDescent="0.3">
      <c r="A43" s="5">
        <v>39</v>
      </c>
      <c r="B43" s="6" t="str">
        <f t="shared" si="3"/>
        <v>6</v>
      </c>
      <c r="C43" s="6" t="str">
        <f t="shared" si="4"/>
        <v>24</v>
      </c>
      <c r="D43" s="7"/>
      <c r="E43" s="7"/>
      <c r="F43" s="7"/>
      <c r="G43" s="5"/>
      <c r="H43" s="5"/>
      <c r="I43" s="8">
        <f t="shared" si="0"/>
        <v>0</v>
      </c>
      <c r="J43" s="9"/>
      <c r="K43" s="8">
        <f t="shared" si="6"/>
        <v>0</v>
      </c>
      <c r="L43" s="10" t="e">
        <f t="shared" si="2"/>
        <v>#DIV/0!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2"/>
      <c r="Y43" s="12"/>
      <c r="Z43" s="6"/>
      <c r="AA43" s="12" t="str">
        <f t="shared" si="5"/>
        <v/>
      </c>
      <c r="AB43" s="5"/>
      <c r="AC43" s="13"/>
    </row>
    <row r="44" spans="1:29" s="14" customFormat="1" ht="19.149999999999999" hidden="1" customHeight="1" x14ac:dyDescent="0.3">
      <c r="A44" s="5">
        <v>40</v>
      </c>
      <c r="B44" s="6" t="str">
        <f t="shared" si="3"/>
        <v>6</v>
      </c>
      <c r="C44" s="6" t="str">
        <f t="shared" si="4"/>
        <v>24</v>
      </c>
      <c r="D44" s="7"/>
      <c r="E44" s="5"/>
      <c r="F44" s="7"/>
      <c r="G44" s="5"/>
      <c r="H44" s="5"/>
      <c r="I44" s="8">
        <f t="shared" si="0"/>
        <v>0</v>
      </c>
      <c r="J44" s="9"/>
      <c r="K44" s="8">
        <f t="shared" si="6"/>
        <v>0</v>
      </c>
      <c r="L44" s="10" t="e">
        <f t="shared" si="2"/>
        <v>#DIV/0!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  <c r="Y44" s="12"/>
      <c r="Z44" s="6"/>
      <c r="AA44" s="12" t="str">
        <f>IF($Z44="A","하선동",IF($Z44="B","이형준",""))</f>
        <v/>
      </c>
      <c r="AB44" s="5"/>
      <c r="AC44" s="13"/>
    </row>
    <row r="45" spans="1:29" s="14" customFormat="1" ht="19.149999999999999" hidden="1" customHeight="1" x14ac:dyDescent="0.3">
      <c r="A45" s="5">
        <v>41</v>
      </c>
      <c r="B45" s="6" t="str">
        <f t="shared" si="3"/>
        <v>6</v>
      </c>
      <c r="C45" s="6" t="str">
        <f t="shared" si="4"/>
        <v>24</v>
      </c>
      <c r="D45" s="7"/>
      <c r="E45" s="7"/>
      <c r="F45" s="7"/>
      <c r="G45" s="5"/>
      <c r="H45" s="5"/>
      <c r="I45" s="8">
        <f t="shared" si="0"/>
        <v>0</v>
      </c>
      <c r="J45" s="9"/>
      <c r="K45" s="8">
        <f t="shared" si="6"/>
        <v>0</v>
      </c>
      <c r="L45" s="10" t="e">
        <f t="shared" si="2"/>
        <v>#DIV/0!</v>
      </c>
      <c r="M45" s="11"/>
      <c r="N45" s="11"/>
      <c r="O45" s="11"/>
      <c r="P45" s="11"/>
      <c r="Q45" s="11"/>
      <c r="R45" s="11"/>
      <c r="S45" s="11"/>
      <c r="T45" s="20"/>
      <c r="U45" s="20"/>
      <c r="V45" s="20"/>
      <c r="W45" s="11"/>
      <c r="X45" s="12"/>
      <c r="Y45" s="12"/>
      <c r="Z45" s="6"/>
      <c r="AA45" s="12" t="str">
        <f t="shared" si="5"/>
        <v/>
      </c>
      <c r="AB45" s="5"/>
      <c r="AC45" s="13"/>
    </row>
    <row r="46" spans="1:29" s="14" customFormat="1" ht="19.149999999999999" hidden="1" customHeight="1" x14ac:dyDescent="0.3">
      <c r="A46" s="15">
        <v>42</v>
      </c>
      <c r="B46" s="6" t="str">
        <f t="shared" si="3"/>
        <v>6</v>
      </c>
      <c r="C46" s="6" t="str">
        <f t="shared" si="4"/>
        <v>24</v>
      </c>
      <c r="D46" s="7"/>
      <c r="E46" s="5"/>
      <c r="F46" s="7"/>
      <c r="G46" s="5"/>
      <c r="H46" s="5"/>
      <c r="I46" s="8">
        <f t="shared" si="0"/>
        <v>0</v>
      </c>
      <c r="J46" s="9"/>
      <c r="K46" s="8">
        <f t="shared" si="6"/>
        <v>0</v>
      </c>
      <c r="L46" s="10" t="e">
        <f t="shared" si="2"/>
        <v>#DIV/0!</v>
      </c>
      <c r="M46" s="11"/>
      <c r="N46" s="11"/>
      <c r="O46" s="11"/>
      <c r="P46" s="11"/>
      <c r="Q46" s="11"/>
      <c r="R46" s="11"/>
      <c r="S46" s="11"/>
      <c r="T46" s="20"/>
      <c r="U46" s="20"/>
      <c r="V46" s="20"/>
      <c r="W46" s="11"/>
      <c r="X46" s="12"/>
      <c r="Y46" s="12"/>
      <c r="Z46" s="6"/>
      <c r="AA46" s="12" t="str">
        <f t="shared" si="5"/>
        <v/>
      </c>
      <c r="AB46" s="5"/>
      <c r="AC46" s="13"/>
    </row>
    <row r="47" spans="1:29" s="14" customFormat="1" ht="19.149999999999999" hidden="1" customHeight="1" x14ac:dyDescent="0.3">
      <c r="A47" s="5">
        <v>43</v>
      </c>
      <c r="B47" s="6" t="str">
        <f t="shared" si="3"/>
        <v>6</v>
      </c>
      <c r="C47" s="6" t="str">
        <f t="shared" si="4"/>
        <v>24</v>
      </c>
      <c r="D47" s="7"/>
      <c r="E47" s="5"/>
      <c r="F47" s="5"/>
      <c r="G47" s="5"/>
      <c r="H47" s="5"/>
      <c r="I47" s="8">
        <f t="shared" si="0"/>
        <v>0</v>
      </c>
      <c r="J47" s="9"/>
      <c r="K47" s="8">
        <f t="shared" si="6"/>
        <v>0</v>
      </c>
      <c r="L47" s="10" t="e">
        <f t="shared" si="2"/>
        <v>#DIV/0!</v>
      </c>
      <c r="M47" s="11"/>
      <c r="N47" s="11"/>
      <c r="O47" s="11"/>
      <c r="P47" s="11"/>
      <c r="Q47" s="11"/>
      <c r="R47" s="11"/>
      <c r="S47" s="11"/>
      <c r="T47" s="20"/>
      <c r="U47" s="20"/>
      <c r="V47" s="20"/>
      <c r="W47" s="11"/>
      <c r="X47" s="12"/>
      <c r="Y47" s="12"/>
      <c r="Z47" s="6"/>
      <c r="AA47" s="12" t="str">
        <f t="shared" si="5"/>
        <v/>
      </c>
      <c r="AB47" s="5"/>
      <c r="AC47" s="13"/>
    </row>
    <row r="48" spans="1:29" s="14" customFormat="1" ht="19.149999999999999" hidden="1" customHeight="1" x14ac:dyDescent="0.3">
      <c r="A48" s="5">
        <v>44</v>
      </c>
      <c r="B48" s="6" t="str">
        <f t="shared" si="3"/>
        <v>6</v>
      </c>
      <c r="C48" s="6" t="str">
        <f t="shared" si="4"/>
        <v>24</v>
      </c>
      <c r="D48" s="7"/>
      <c r="E48" s="5"/>
      <c r="F48" s="5"/>
      <c r="G48" s="5"/>
      <c r="H48" s="5"/>
      <c r="I48" s="8">
        <f t="shared" si="0"/>
        <v>0</v>
      </c>
      <c r="J48" s="9"/>
      <c r="K48" s="8">
        <f t="shared" si="6"/>
        <v>0</v>
      </c>
      <c r="L48" s="10" t="e">
        <f t="shared" si="2"/>
        <v>#DIV/0!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2"/>
      <c r="Y48" s="12"/>
      <c r="Z48" s="6"/>
      <c r="AA48" s="12" t="str">
        <f t="shared" si="5"/>
        <v/>
      </c>
      <c r="AB48" s="5"/>
      <c r="AC48" s="13"/>
    </row>
    <row r="49" spans="1:29" s="14" customFormat="1" ht="19.149999999999999" hidden="1" customHeight="1" x14ac:dyDescent="0.3">
      <c r="A49" s="5">
        <v>45</v>
      </c>
      <c r="B49" s="6" t="str">
        <f t="shared" si="3"/>
        <v>6</v>
      </c>
      <c r="C49" s="6" t="str">
        <f t="shared" si="4"/>
        <v>24</v>
      </c>
      <c r="D49" s="7"/>
      <c r="E49" s="5"/>
      <c r="F49" s="7"/>
      <c r="G49" s="5"/>
      <c r="H49" s="5"/>
      <c r="I49" s="8">
        <f t="shared" si="0"/>
        <v>0</v>
      </c>
      <c r="J49" s="9"/>
      <c r="K49" s="8">
        <f t="shared" si="6"/>
        <v>0</v>
      </c>
      <c r="L49" s="10" t="e">
        <f t="shared" si="2"/>
        <v>#DIV/0!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2"/>
      <c r="Y49" s="12"/>
      <c r="Z49" s="6"/>
      <c r="AA49" s="12" t="str">
        <f>IF($Z49="A","하선동",IF($Z49="B","이형준",""))</f>
        <v/>
      </c>
      <c r="AB49" s="5"/>
      <c r="AC49" s="13"/>
    </row>
    <row r="50" spans="1:29" s="14" customFormat="1" ht="19.149999999999999" hidden="1" customHeight="1" x14ac:dyDescent="0.3">
      <c r="A50" s="5">
        <v>46</v>
      </c>
      <c r="B50" s="6" t="str">
        <f t="shared" si="3"/>
        <v>6</v>
      </c>
      <c r="C50" s="6" t="str">
        <f t="shared" si="4"/>
        <v>24</v>
      </c>
      <c r="D50" s="7"/>
      <c r="E50" s="5"/>
      <c r="F50" s="5"/>
      <c r="G50" s="5"/>
      <c r="H50" s="5"/>
      <c r="I50" s="8">
        <f t="shared" si="0"/>
        <v>0</v>
      </c>
      <c r="J50" s="9"/>
      <c r="K50" s="8">
        <f t="shared" si="6"/>
        <v>0</v>
      </c>
      <c r="L50" s="10" t="e">
        <f t="shared" si="2"/>
        <v>#DIV/0!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2"/>
      <c r="Y50" s="12"/>
      <c r="Z50" s="6"/>
      <c r="AA50" s="12" t="str">
        <f t="shared" si="5"/>
        <v/>
      </c>
      <c r="AB50" s="5"/>
      <c r="AC50" s="13"/>
    </row>
    <row r="51" spans="1:29" s="14" customFormat="1" ht="19.149999999999999" hidden="1" customHeight="1" x14ac:dyDescent="0.3">
      <c r="A51" s="5">
        <v>47</v>
      </c>
      <c r="B51" s="6" t="str">
        <f t="shared" si="3"/>
        <v>6</v>
      </c>
      <c r="C51" s="6" t="str">
        <f t="shared" si="4"/>
        <v>24</v>
      </c>
      <c r="D51" s="7"/>
      <c r="E51" s="5"/>
      <c r="F51" s="5"/>
      <c r="G51" s="5"/>
      <c r="H51" s="5"/>
      <c r="I51" s="8">
        <f t="shared" si="0"/>
        <v>0</v>
      </c>
      <c r="J51" s="9"/>
      <c r="K51" s="8">
        <f t="shared" si="6"/>
        <v>0</v>
      </c>
      <c r="L51" s="10" t="e">
        <f t="shared" si="2"/>
        <v>#DIV/0!</v>
      </c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2"/>
      <c r="Y51" s="12"/>
      <c r="Z51" s="6"/>
      <c r="AA51" s="12" t="str">
        <f t="shared" si="5"/>
        <v/>
      </c>
      <c r="AB51" s="5"/>
      <c r="AC51" s="13"/>
    </row>
    <row r="52" spans="1:29" s="14" customFormat="1" ht="19.149999999999999" hidden="1" customHeight="1" x14ac:dyDescent="0.3">
      <c r="A52" s="5">
        <v>48</v>
      </c>
      <c r="B52" s="6" t="str">
        <f t="shared" si="3"/>
        <v>6</v>
      </c>
      <c r="C52" s="6" t="str">
        <f t="shared" si="4"/>
        <v>24</v>
      </c>
      <c r="D52" s="7"/>
      <c r="E52" s="5"/>
      <c r="F52" s="5"/>
      <c r="G52" s="5"/>
      <c r="H52" s="5"/>
      <c r="I52" s="8">
        <f t="shared" si="0"/>
        <v>0</v>
      </c>
      <c r="J52" s="9"/>
      <c r="K52" s="8">
        <f t="shared" si="6"/>
        <v>0</v>
      </c>
      <c r="L52" s="10" t="e">
        <f t="shared" si="2"/>
        <v>#DIV/0!</v>
      </c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2"/>
      <c r="Y52" s="12"/>
      <c r="Z52" s="6"/>
      <c r="AA52" s="12" t="str">
        <f t="shared" si="5"/>
        <v/>
      </c>
      <c r="AB52" s="5"/>
      <c r="AC52" s="13"/>
    </row>
    <row r="53" spans="1:29" s="14" customFormat="1" ht="19.149999999999999" hidden="1" customHeight="1" x14ac:dyDescent="0.3">
      <c r="A53" s="5">
        <v>49</v>
      </c>
      <c r="B53" s="6" t="str">
        <f t="shared" si="3"/>
        <v>6</v>
      </c>
      <c r="C53" s="6" t="str">
        <f t="shared" si="4"/>
        <v>24</v>
      </c>
      <c r="D53" s="7"/>
      <c r="E53" s="5"/>
      <c r="F53" s="5"/>
      <c r="G53" s="5"/>
      <c r="H53" s="5"/>
      <c r="I53" s="8">
        <f t="shared" si="0"/>
        <v>0</v>
      </c>
      <c r="J53" s="9"/>
      <c r="K53" s="8">
        <f t="shared" si="6"/>
        <v>0</v>
      </c>
      <c r="L53" s="10" t="e">
        <f t="shared" si="2"/>
        <v>#DIV/0!</v>
      </c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2"/>
      <c r="Y53" s="12"/>
      <c r="Z53" s="6"/>
      <c r="AA53" s="12" t="str">
        <f t="shared" si="5"/>
        <v/>
      </c>
      <c r="AB53" s="5"/>
      <c r="AC53" s="13"/>
    </row>
    <row r="54" spans="1:29" s="14" customFormat="1" ht="19.149999999999999" hidden="1" customHeight="1" x14ac:dyDescent="0.3">
      <c r="A54" s="5">
        <v>50</v>
      </c>
      <c r="B54" s="6" t="str">
        <f t="shared" si="3"/>
        <v>6</v>
      </c>
      <c r="C54" s="6" t="str">
        <f t="shared" si="4"/>
        <v>24</v>
      </c>
      <c r="D54" s="7"/>
      <c r="E54" s="5"/>
      <c r="F54" s="5"/>
      <c r="G54" s="5"/>
      <c r="H54" s="5"/>
      <c r="I54" s="8">
        <f t="shared" si="0"/>
        <v>0</v>
      </c>
      <c r="J54" s="9"/>
      <c r="K54" s="8">
        <f t="shared" si="6"/>
        <v>0</v>
      </c>
      <c r="L54" s="10" t="e">
        <f t="shared" si="2"/>
        <v>#DIV/0!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2"/>
      <c r="Y54" s="12"/>
      <c r="Z54" s="6"/>
      <c r="AA54" s="12" t="str">
        <f t="shared" si="5"/>
        <v/>
      </c>
      <c r="AB54" s="5"/>
      <c r="AC54" s="13"/>
    </row>
    <row r="55" spans="1:29" s="21" customFormat="1" ht="13.5" x14ac:dyDescent="0.3">
      <c r="A55" s="37"/>
      <c r="B55" s="38"/>
      <c r="C55" s="38"/>
      <c r="D55" s="38"/>
      <c r="E55" s="38"/>
      <c r="F55" s="38"/>
      <c r="G55" s="38"/>
      <c r="H55" s="38"/>
      <c r="I55" s="39">
        <f>SUM(I7:I54)</f>
        <v>148158</v>
      </c>
      <c r="J55" s="39">
        <f t="shared" ref="J55" si="7">SUM(J7:J54)</f>
        <v>147497</v>
      </c>
      <c r="K55" s="39">
        <f>SUM(K7:K54)</f>
        <v>661</v>
      </c>
      <c r="L55" s="39" t="e">
        <f>SUM(L7:L54)</f>
        <v>#DIV/0!</v>
      </c>
      <c r="M55" s="39">
        <f t="shared" ref="M55:W55" si="8">SUM(M7:M54)</f>
        <v>549</v>
      </c>
      <c r="N55" s="39">
        <f t="shared" si="8"/>
        <v>3</v>
      </c>
      <c r="O55" s="39">
        <f t="shared" si="8"/>
        <v>0</v>
      </c>
      <c r="P55" s="39">
        <f t="shared" si="8"/>
        <v>31</v>
      </c>
      <c r="Q55" s="39">
        <f t="shared" si="8"/>
        <v>1</v>
      </c>
      <c r="R55" s="39">
        <f t="shared" si="8"/>
        <v>0</v>
      </c>
      <c r="S55" s="39">
        <f t="shared" si="8"/>
        <v>8</v>
      </c>
      <c r="T55" s="39">
        <f t="shared" si="8"/>
        <v>0</v>
      </c>
      <c r="U55" s="39">
        <f t="shared" si="8"/>
        <v>69</v>
      </c>
      <c r="V55" s="39">
        <f t="shared" si="8"/>
        <v>0</v>
      </c>
      <c r="W55" s="39">
        <f t="shared" si="8"/>
        <v>0</v>
      </c>
      <c r="X55" s="29"/>
      <c r="Y55" s="30"/>
      <c r="Z55" s="30"/>
      <c r="AA55" s="30"/>
      <c r="AB55" s="30"/>
      <c r="AC55" s="30"/>
    </row>
    <row r="56" spans="1:29" s="21" customFormat="1" ht="13.5" x14ac:dyDescent="0.3">
      <c r="A56" s="37"/>
      <c r="B56" s="38"/>
      <c r="C56" s="38"/>
      <c r="D56" s="38"/>
      <c r="E56" s="38"/>
      <c r="F56" s="38"/>
      <c r="G56" s="38"/>
      <c r="H56" s="38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0"/>
      <c r="Y56" s="30"/>
      <c r="Z56" s="30"/>
      <c r="AA56" s="30"/>
      <c r="AB56" s="30"/>
      <c r="AC56" s="30"/>
    </row>
  </sheetData>
  <dataConsolidate/>
  <mergeCells count="37">
    <mergeCell ref="W55:W56"/>
    <mergeCell ref="X55:AC56"/>
    <mergeCell ref="Q55:Q56"/>
    <mergeCell ref="R55:R56"/>
    <mergeCell ref="T55:T56"/>
    <mergeCell ref="U55:U56"/>
    <mergeCell ref="V55:V56"/>
    <mergeCell ref="M55:M56"/>
    <mergeCell ref="H5:H6"/>
    <mergeCell ref="I5:I6"/>
    <mergeCell ref="J5:J6"/>
    <mergeCell ref="K5:K6"/>
    <mergeCell ref="L5:L6"/>
    <mergeCell ref="M5:W5"/>
    <mergeCell ref="A55:H56"/>
    <mergeCell ref="I55:I56"/>
    <mergeCell ref="J55:J56"/>
    <mergeCell ref="K55:K56"/>
    <mergeCell ref="L55:L56"/>
    <mergeCell ref="S55:S56"/>
    <mergeCell ref="N55:N56"/>
    <mergeCell ref="O55:O56"/>
    <mergeCell ref="P55:P56"/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</mergeCells>
  <phoneticPr fontId="4" type="noConversion"/>
  <conditionalFormatting sqref="A7:AC54">
    <cfRule type="expression" dxfId="7" priority="1">
      <formula>$L7&gt;0.15</formula>
    </cfRule>
    <cfRule type="expression" dxfId="6" priority="2">
      <formula>AND($L7&gt;0.08,$L7&lt;0.15)</formula>
    </cfRule>
  </conditionalFormatting>
  <dataValidations count="3">
    <dataValidation allowBlank="1" showInputMessage="1" showErrorMessage="1" prompt="수식 계산_x000a_수치 입력 금지" sqref="K7:K54" xr:uid="{9C1E8C28-0D8F-4DC0-9059-896D2944DD34}"/>
    <dataValidation type="whole" allowBlank="1" showInputMessage="1" showErrorMessage="1" errorTitle="입력값이 올바르지 않습니다." error="숫자만 쓰세요!" sqref="J29:J30 J25:J27 M7:W54" xr:uid="{70EFF132-1469-4563-A94C-10CBFFF87D8E}">
      <formula1>0</formula1>
      <formula2>20000</formula2>
    </dataValidation>
    <dataValidation type="list" allowBlank="1" showInputMessage="1" showErrorMessage="1" sqref="Z7:Z54" xr:uid="{C0ED1D0E-9B1F-4D27-BF22-D056014C8435}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95E8DE2-9BF4-463F-A79B-6E83BB239944}">
          <x14:formula1>
            <xm:f>데이터!$B$4:$B$16</xm:f>
          </x14:formula1>
          <xm:sqref>D7:D54</xm:sqref>
        </x14:dataValidation>
        <x14:dataValidation type="list" allowBlank="1" showInputMessage="1" showErrorMessage="1" xr:uid="{CFDF3A89-7E66-42B0-835B-40F29FD270DA}">
          <x14:formula1>
            <xm:f>데이터!$C$4:$C$11</xm:f>
          </x14:formula1>
          <xm:sqref>AB7:AB54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009BF-1C7F-4F6E-9D2A-5D12EFE4DDE2}">
  <dimension ref="A1:AC56"/>
  <sheetViews>
    <sheetView zoomScale="85" zoomScaleNormal="85" workbookViewId="0">
      <pane ySplit="6" topLeftCell="A7" activePane="bottomLeft" state="frozen"/>
      <selection activeCell="AB7" sqref="AB7"/>
      <selection pane="bottomLeft" activeCell="E26" sqref="E26"/>
    </sheetView>
  </sheetViews>
  <sheetFormatPr defaultRowHeight="16.5" x14ac:dyDescent="0.3"/>
  <cols>
    <col min="1" max="1" width="6.75" style="22" customWidth="1"/>
    <col min="2" max="2" width="6.25" style="22" customWidth="1"/>
    <col min="3" max="3" width="6.75" style="22" customWidth="1"/>
    <col min="4" max="4" width="8.125" style="22" customWidth="1"/>
    <col min="5" max="5" width="19" style="22" customWidth="1"/>
    <col min="6" max="6" width="22.75" style="22" customWidth="1"/>
    <col min="7" max="8" width="7.875" style="22" customWidth="1"/>
    <col min="9" max="9" width="6.625" style="22" customWidth="1"/>
    <col min="10" max="10" width="7.5" style="22" bestFit="1" customWidth="1"/>
    <col min="11" max="11" width="6.625" style="22" customWidth="1"/>
    <col min="12" max="12" width="7.875" style="23" customWidth="1"/>
    <col min="13" max="23" width="5.875" style="22" customWidth="1"/>
    <col min="24" max="24" width="9.875" style="22" customWidth="1"/>
    <col min="25" max="26" width="5.375" style="22" customWidth="1"/>
    <col min="27" max="27" width="9" style="22" customWidth="1"/>
    <col min="28" max="28" width="10.25" style="22" customWidth="1"/>
    <col min="29" max="29" width="33.75" style="22" bestFit="1" customWidth="1"/>
    <col min="30" max="16384" width="9" style="22"/>
  </cols>
  <sheetData>
    <row r="1" spans="1:29" s="1" customFormat="1" ht="13.5" customHeight="1" x14ac:dyDescent="0.3">
      <c r="A1" s="40" t="s">
        <v>54</v>
      </c>
      <c r="B1" s="41"/>
      <c r="C1" s="41"/>
      <c r="D1" s="41"/>
      <c r="E1" s="46" t="s">
        <v>0</v>
      </c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7"/>
    </row>
    <row r="2" spans="1:29" s="1" customFormat="1" ht="13.5" customHeight="1" x14ac:dyDescent="0.3">
      <c r="A2" s="42"/>
      <c r="B2" s="43"/>
      <c r="C2" s="43"/>
      <c r="D2" s="43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9"/>
    </row>
    <row r="3" spans="1:29" s="1" customFormat="1" ht="13.5" customHeight="1" x14ac:dyDescent="0.3">
      <c r="A3" s="44"/>
      <c r="B3" s="45"/>
      <c r="C3" s="45"/>
      <c r="D3" s="45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1"/>
    </row>
    <row r="4" spans="1:29" s="1" customFormat="1" ht="9.9499999999999993" customHeight="1" thickBot="1" x14ac:dyDescent="0.35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4"/>
    </row>
    <row r="5" spans="1:29" s="2" customFormat="1" ht="17.25" thickTop="1" x14ac:dyDescent="0.3">
      <c r="A5" s="33" t="s">
        <v>1</v>
      </c>
      <c r="B5" s="55" t="str">
        <f>MID($A$1,2,1)</f>
        <v>월</v>
      </c>
      <c r="C5" s="55" t="str">
        <f>RIGHT($A$1,1)</f>
        <v>일</v>
      </c>
      <c r="D5" s="33" t="s">
        <v>2</v>
      </c>
      <c r="E5" s="33" t="s">
        <v>3</v>
      </c>
      <c r="F5" s="33" t="s">
        <v>4</v>
      </c>
      <c r="G5" s="33" t="s">
        <v>5</v>
      </c>
      <c r="H5" s="31" t="s">
        <v>6</v>
      </c>
      <c r="I5" s="33" t="s">
        <v>7</v>
      </c>
      <c r="J5" s="33" t="s">
        <v>8</v>
      </c>
      <c r="K5" s="33" t="s">
        <v>9</v>
      </c>
      <c r="L5" s="34" t="s">
        <v>10</v>
      </c>
      <c r="M5" s="36" t="s">
        <v>11</v>
      </c>
      <c r="N5" s="36"/>
      <c r="O5" s="36"/>
      <c r="P5" s="36"/>
      <c r="Q5" s="36"/>
      <c r="R5" s="36"/>
      <c r="S5" s="36"/>
      <c r="T5" s="36"/>
      <c r="U5" s="36"/>
      <c r="V5" s="36"/>
      <c r="W5" s="36"/>
      <c r="X5" s="36" t="s">
        <v>12</v>
      </c>
      <c r="Y5" s="36"/>
      <c r="Z5" s="36"/>
      <c r="AA5" s="36" t="s">
        <v>13</v>
      </c>
      <c r="AB5" s="36" t="s">
        <v>14</v>
      </c>
      <c r="AC5" s="58" t="s">
        <v>15</v>
      </c>
    </row>
    <row r="6" spans="1:29" s="2" customFormat="1" ht="17.25" thickBot="1" x14ac:dyDescent="0.35">
      <c r="A6" s="32"/>
      <c r="B6" s="56"/>
      <c r="C6" s="56"/>
      <c r="D6" s="32"/>
      <c r="E6" s="32"/>
      <c r="F6" s="32"/>
      <c r="G6" s="32"/>
      <c r="H6" s="32"/>
      <c r="I6" s="32"/>
      <c r="J6" s="32"/>
      <c r="K6" s="32"/>
      <c r="L6" s="35"/>
      <c r="M6" s="27" t="s">
        <v>16</v>
      </c>
      <c r="N6" s="27" t="s">
        <v>17</v>
      </c>
      <c r="O6" s="27" t="s">
        <v>18</v>
      </c>
      <c r="P6" s="27" t="s">
        <v>19</v>
      </c>
      <c r="Q6" s="27" t="s">
        <v>20</v>
      </c>
      <c r="R6" s="4" t="s">
        <v>21</v>
      </c>
      <c r="S6" s="27" t="s">
        <v>22</v>
      </c>
      <c r="T6" s="4" t="s">
        <v>23</v>
      </c>
      <c r="U6" s="4" t="s">
        <v>47</v>
      </c>
      <c r="V6" s="4" t="s">
        <v>48</v>
      </c>
      <c r="W6" s="27" t="s">
        <v>24</v>
      </c>
      <c r="X6" s="27" t="s">
        <v>25</v>
      </c>
      <c r="Y6" s="27" t="s">
        <v>26</v>
      </c>
      <c r="Z6" s="27" t="s">
        <v>27</v>
      </c>
      <c r="AA6" s="57"/>
      <c r="AB6" s="57"/>
      <c r="AC6" s="57"/>
    </row>
    <row r="7" spans="1:29" s="14" customFormat="1" ht="19.5" customHeight="1" thickTop="1" x14ac:dyDescent="0.3">
      <c r="A7" s="5">
        <v>1</v>
      </c>
      <c r="B7" s="6" t="str">
        <f>LEFT($A$1,1)</f>
        <v>6</v>
      </c>
      <c r="C7" s="6" t="str">
        <f>MID($A$1,4,2)</f>
        <v>25</v>
      </c>
      <c r="D7" s="7" t="s">
        <v>101</v>
      </c>
      <c r="E7" s="7" t="s">
        <v>209</v>
      </c>
      <c r="F7" s="7" t="s">
        <v>238</v>
      </c>
      <c r="G7" s="5" t="s">
        <v>239</v>
      </c>
      <c r="H7" s="5" t="s">
        <v>240</v>
      </c>
      <c r="I7" s="8">
        <f t="shared" ref="I7:I54" si="0">J7+K7</f>
        <v>213</v>
      </c>
      <c r="J7" s="9">
        <v>175</v>
      </c>
      <c r="K7" s="8">
        <f t="shared" ref="K7:K29" si="1">SUM(M7:W7)</f>
        <v>38</v>
      </c>
      <c r="L7" s="10">
        <f t="shared" ref="L7:L54" si="2">K7/I7</f>
        <v>0.17840375586854459</v>
      </c>
      <c r="M7" s="11"/>
      <c r="N7" s="11"/>
      <c r="O7" s="11"/>
      <c r="P7" s="11">
        <v>19</v>
      </c>
      <c r="Q7" s="11"/>
      <c r="R7" s="11"/>
      <c r="S7" s="11"/>
      <c r="T7" s="11"/>
      <c r="U7" s="11"/>
      <c r="V7" s="11">
        <v>19</v>
      </c>
      <c r="W7" s="11"/>
      <c r="X7" s="12">
        <v>20200625</v>
      </c>
      <c r="Y7" s="12">
        <v>14</v>
      </c>
      <c r="Z7" s="6" t="s">
        <v>114</v>
      </c>
      <c r="AA7" s="12" t="str">
        <f>IF($Z7="A","하선동",IF($Z7="B","이형준",""))</f>
        <v>하선동</v>
      </c>
      <c r="AB7" s="5" t="s">
        <v>61</v>
      </c>
      <c r="AC7" s="13" t="s">
        <v>216</v>
      </c>
    </row>
    <row r="8" spans="1:29" s="14" customFormat="1" ht="19.5" customHeight="1" x14ac:dyDescent="0.3">
      <c r="A8" s="15">
        <v>2</v>
      </c>
      <c r="B8" s="6" t="str">
        <f t="shared" ref="B8:B54" si="3">LEFT($A$1,1)</f>
        <v>6</v>
      </c>
      <c r="C8" s="6" t="str">
        <f t="shared" ref="C8:C54" si="4">MID($A$1,4,2)</f>
        <v>25</v>
      </c>
      <c r="D8" s="7" t="s">
        <v>34</v>
      </c>
      <c r="E8" s="7" t="s">
        <v>210</v>
      </c>
      <c r="F8" s="7" t="s">
        <v>211</v>
      </c>
      <c r="G8" s="5"/>
      <c r="H8" s="5"/>
      <c r="I8" s="8">
        <f t="shared" si="0"/>
        <v>6000</v>
      </c>
      <c r="J8" s="9">
        <v>6000</v>
      </c>
      <c r="K8" s="8">
        <f t="shared" si="1"/>
        <v>0</v>
      </c>
      <c r="L8" s="10">
        <f t="shared" si="2"/>
        <v>0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2">
        <v>20190830</v>
      </c>
      <c r="Y8" s="12">
        <v>11</v>
      </c>
      <c r="Z8" s="6"/>
      <c r="AA8" s="12" t="str">
        <f t="shared" ref="AA8:AA54" si="5">IF($Z8="A","하선동",IF($Z8="B","이형준",""))</f>
        <v/>
      </c>
      <c r="AB8" s="5" t="s">
        <v>61</v>
      </c>
      <c r="AC8" s="13" t="s">
        <v>212</v>
      </c>
    </row>
    <row r="9" spans="1:29" s="14" customFormat="1" ht="19.5" customHeight="1" x14ac:dyDescent="0.3">
      <c r="A9" s="5">
        <v>3</v>
      </c>
      <c r="B9" s="6" t="str">
        <f t="shared" si="3"/>
        <v>6</v>
      </c>
      <c r="C9" s="6" t="str">
        <f t="shared" si="4"/>
        <v>25</v>
      </c>
      <c r="D9" s="7" t="s">
        <v>32</v>
      </c>
      <c r="E9" s="7" t="s">
        <v>215</v>
      </c>
      <c r="F9" s="7" t="s">
        <v>217</v>
      </c>
      <c r="G9" s="5" t="s">
        <v>241</v>
      </c>
      <c r="H9" s="5" t="s">
        <v>242</v>
      </c>
      <c r="I9" s="8">
        <f t="shared" si="0"/>
        <v>200</v>
      </c>
      <c r="J9" s="9">
        <v>200</v>
      </c>
      <c r="K9" s="8">
        <f t="shared" si="1"/>
        <v>0</v>
      </c>
      <c r="L9" s="10">
        <f t="shared" si="2"/>
        <v>0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2">
        <v>20200624</v>
      </c>
      <c r="Y9" s="6">
        <v>1</v>
      </c>
      <c r="Z9" s="6" t="s">
        <v>218</v>
      </c>
      <c r="AA9" s="12" t="str">
        <f t="shared" si="5"/>
        <v>하선동</v>
      </c>
      <c r="AB9" s="5" t="s">
        <v>61</v>
      </c>
      <c r="AC9" s="13" t="s">
        <v>213</v>
      </c>
    </row>
    <row r="10" spans="1:29" s="14" customFormat="1" ht="19.5" customHeight="1" x14ac:dyDescent="0.3">
      <c r="A10" s="15">
        <v>4</v>
      </c>
      <c r="B10" s="6" t="str">
        <f t="shared" si="3"/>
        <v>6</v>
      </c>
      <c r="C10" s="6" t="str">
        <f t="shared" si="4"/>
        <v>25</v>
      </c>
      <c r="D10" s="7" t="s">
        <v>32</v>
      </c>
      <c r="E10" s="7" t="s">
        <v>214</v>
      </c>
      <c r="F10" s="7" t="s">
        <v>243</v>
      </c>
      <c r="G10" s="5" t="s">
        <v>239</v>
      </c>
      <c r="H10" s="5" t="s">
        <v>244</v>
      </c>
      <c r="I10" s="8">
        <f t="shared" si="0"/>
        <v>50</v>
      </c>
      <c r="J10" s="9">
        <v>50</v>
      </c>
      <c r="K10" s="8">
        <f t="shared" si="1"/>
        <v>0</v>
      </c>
      <c r="L10" s="10">
        <f t="shared" si="2"/>
        <v>0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2">
        <v>20200625</v>
      </c>
      <c r="Y10" s="12">
        <v>12</v>
      </c>
      <c r="Z10" s="6" t="s">
        <v>218</v>
      </c>
      <c r="AA10" s="12" t="str">
        <f t="shared" si="5"/>
        <v>하선동</v>
      </c>
      <c r="AB10" s="5" t="s">
        <v>61</v>
      </c>
      <c r="AC10" s="13" t="s">
        <v>213</v>
      </c>
    </row>
    <row r="11" spans="1:29" s="14" customFormat="1" ht="19.5" customHeight="1" x14ac:dyDescent="0.3">
      <c r="A11" s="5">
        <v>5</v>
      </c>
      <c r="B11" s="6" t="str">
        <f t="shared" si="3"/>
        <v>6</v>
      </c>
      <c r="C11" s="6" t="str">
        <f t="shared" si="4"/>
        <v>25</v>
      </c>
      <c r="D11" s="7" t="s">
        <v>34</v>
      </c>
      <c r="E11" s="7" t="s">
        <v>209</v>
      </c>
      <c r="F11" s="7" t="s">
        <v>220</v>
      </c>
      <c r="G11" s="5" t="s">
        <v>245</v>
      </c>
      <c r="H11" s="5" t="s">
        <v>240</v>
      </c>
      <c r="I11" s="8">
        <f t="shared" si="0"/>
        <v>1608</v>
      </c>
      <c r="J11" s="9">
        <v>1600</v>
      </c>
      <c r="K11" s="8">
        <f t="shared" si="1"/>
        <v>8</v>
      </c>
      <c r="L11" s="10">
        <f t="shared" si="2"/>
        <v>4.9751243781094526E-3</v>
      </c>
      <c r="M11" s="11"/>
      <c r="N11" s="11"/>
      <c r="O11" s="11"/>
      <c r="P11" s="11">
        <v>8</v>
      </c>
      <c r="Q11" s="11"/>
      <c r="R11" s="11"/>
      <c r="S11" s="11"/>
      <c r="T11" s="11"/>
      <c r="U11" s="11"/>
      <c r="V11" s="11"/>
      <c r="W11" s="11"/>
      <c r="X11" s="12">
        <v>20200625</v>
      </c>
      <c r="Y11" s="12">
        <v>15</v>
      </c>
      <c r="Z11" s="6" t="s">
        <v>114</v>
      </c>
      <c r="AA11" s="12" t="str">
        <f t="shared" si="5"/>
        <v>하선동</v>
      </c>
      <c r="AB11" s="5" t="s">
        <v>64</v>
      </c>
      <c r="AC11" s="13"/>
    </row>
    <row r="12" spans="1:29" s="14" customFormat="1" ht="19.5" customHeight="1" x14ac:dyDescent="0.3">
      <c r="A12" s="5">
        <v>6</v>
      </c>
      <c r="B12" s="6" t="str">
        <f t="shared" si="3"/>
        <v>6</v>
      </c>
      <c r="C12" s="6" t="str">
        <f t="shared" si="4"/>
        <v>25</v>
      </c>
      <c r="D12" s="7" t="s">
        <v>34</v>
      </c>
      <c r="E12" s="7" t="s">
        <v>209</v>
      </c>
      <c r="F12" s="7" t="s">
        <v>220</v>
      </c>
      <c r="G12" s="5" t="s">
        <v>245</v>
      </c>
      <c r="H12" s="5" t="s">
        <v>240</v>
      </c>
      <c r="I12" s="8">
        <f t="shared" si="0"/>
        <v>7523</v>
      </c>
      <c r="J12" s="9">
        <v>7500</v>
      </c>
      <c r="K12" s="8">
        <f t="shared" si="1"/>
        <v>23</v>
      </c>
      <c r="L12" s="10">
        <f t="shared" si="2"/>
        <v>3.0572909743453408E-3</v>
      </c>
      <c r="M12" s="11"/>
      <c r="N12" s="11"/>
      <c r="O12" s="11"/>
      <c r="P12" s="11">
        <v>23</v>
      </c>
      <c r="Q12" s="11"/>
      <c r="R12" s="11"/>
      <c r="S12" s="11"/>
      <c r="T12" s="11"/>
      <c r="U12" s="11"/>
      <c r="V12" s="11"/>
      <c r="W12" s="11"/>
      <c r="X12" s="12">
        <v>20200625</v>
      </c>
      <c r="Y12" s="12">
        <v>15</v>
      </c>
      <c r="Z12" s="6" t="s">
        <v>223</v>
      </c>
      <c r="AA12" s="12" t="str">
        <f t="shared" si="5"/>
        <v>이형준</v>
      </c>
      <c r="AB12" s="5" t="s">
        <v>64</v>
      </c>
      <c r="AC12" s="13"/>
    </row>
    <row r="13" spans="1:29" s="14" customFormat="1" ht="19.5" customHeight="1" x14ac:dyDescent="0.3">
      <c r="A13" s="15">
        <v>7</v>
      </c>
      <c r="B13" s="6" t="str">
        <f t="shared" si="3"/>
        <v>6</v>
      </c>
      <c r="C13" s="6" t="str">
        <f t="shared" si="4"/>
        <v>25</v>
      </c>
      <c r="D13" s="7" t="s">
        <v>34</v>
      </c>
      <c r="E13" s="7" t="s">
        <v>219</v>
      </c>
      <c r="F13" s="7" t="s">
        <v>221</v>
      </c>
      <c r="G13" s="5" t="s">
        <v>245</v>
      </c>
      <c r="H13" s="5" t="s">
        <v>240</v>
      </c>
      <c r="I13" s="8">
        <f t="shared" si="0"/>
        <v>7000</v>
      </c>
      <c r="J13" s="16">
        <v>7000</v>
      </c>
      <c r="K13" s="8">
        <f t="shared" si="1"/>
        <v>0</v>
      </c>
      <c r="L13" s="10">
        <f t="shared" si="2"/>
        <v>0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2">
        <v>20200625</v>
      </c>
      <c r="Y13" s="12">
        <v>5</v>
      </c>
      <c r="Z13" s="6" t="s">
        <v>218</v>
      </c>
      <c r="AA13" s="12" t="str">
        <f t="shared" si="5"/>
        <v>하선동</v>
      </c>
      <c r="AB13" s="5" t="s">
        <v>64</v>
      </c>
      <c r="AC13" s="13"/>
    </row>
    <row r="14" spans="1:29" s="14" customFormat="1" ht="19.5" customHeight="1" x14ac:dyDescent="0.3">
      <c r="A14" s="5">
        <v>10</v>
      </c>
      <c r="B14" s="6" t="str">
        <f t="shared" si="3"/>
        <v>6</v>
      </c>
      <c r="C14" s="6" t="str">
        <f t="shared" si="4"/>
        <v>25</v>
      </c>
      <c r="D14" s="7" t="s">
        <v>36</v>
      </c>
      <c r="E14" s="7" t="s">
        <v>214</v>
      </c>
      <c r="F14" s="7" t="s">
        <v>222</v>
      </c>
      <c r="G14" s="5" t="s">
        <v>246</v>
      </c>
      <c r="H14" s="5" t="s">
        <v>242</v>
      </c>
      <c r="I14" s="8">
        <f t="shared" si="0"/>
        <v>3064</v>
      </c>
      <c r="J14" s="9">
        <v>3020</v>
      </c>
      <c r="K14" s="8">
        <f t="shared" si="1"/>
        <v>44</v>
      </c>
      <c r="L14" s="10">
        <f t="shared" si="2"/>
        <v>1.4360313315926894E-2</v>
      </c>
      <c r="M14" s="11"/>
      <c r="N14" s="11">
        <v>10</v>
      </c>
      <c r="O14" s="11"/>
      <c r="P14" s="11"/>
      <c r="Q14" s="11">
        <v>13</v>
      </c>
      <c r="R14" s="11"/>
      <c r="S14" s="11">
        <v>21</v>
      </c>
      <c r="T14" s="11"/>
      <c r="U14" s="11"/>
      <c r="V14" s="11"/>
      <c r="W14" s="11"/>
      <c r="X14" s="12">
        <v>20200625</v>
      </c>
      <c r="Y14" s="12">
        <v>10</v>
      </c>
      <c r="Z14" s="6" t="s">
        <v>223</v>
      </c>
      <c r="AA14" s="12" t="str">
        <f t="shared" si="5"/>
        <v>이형준</v>
      </c>
      <c r="AB14" s="5" t="s">
        <v>64</v>
      </c>
      <c r="AC14" s="13"/>
    </row>
    <row r="15" spans="1:29" s="14" customFormat="1" ht="19.5" customHeight="1" x14ac:dyDescent="0.3">
      <c r="A15" s="5">
        <v>11</v>
      </c>
      <c r="B15" s="6" t="str">
        <f t="shared" si="3"/>
        <v>6</v>
      </c>
      <c r="C15" s="6" t="str">
        <f t="shared" si="4"/>
        <v>25</v>
      </c>
      <c r="D15" s="7" t="s">
        <v>32</v>
      </c>
      <c r="E15" s="7" t="s">
        <v>214</v>
      </c>
      <c r="F15" s="7" t="s">
        <v>225</v>
      </c>
      <c r="G15" s="5" t="s">
        <v>247</v>
      </c>
      <c r="H15" s="5" t="s">
        <v>247</v>
      </c>
      <c r="I15" s="8">
        <f t="shared" si="0"/>
        <v>940</v>
      </c>
      <c r="J15" s="9">
        <v>940</v>
      </c>
      <c r="K15" s="8">
        <f t="shared" si="1"/>
        <v>0</v>
      </c>
      <c r="L15" s="10">
        <f t="shared" si="2"/>
        <v>0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2">
        <v>20200625</v>
      </c>
      <c r="Y15" s="12">
        <v>2</v>
      </c>
      <c r="Z15" s="6" t="s">
        <v>218</v>
      </c>
      <c r="AA15" s="12" t="str">
        <f t="shared" si="5"/>
        <v>하선동</v>
      </c>
      <c r="AB15" s="5" t="s">
        <v>86</v>
      </c>
      <c r="AC15" s="13"/>
    </row>
    <row r="16" spans="1:29" s="14" customFormat="1" ht="19.5" customHeight="1" x14ac:dyDescent="0.3">
      <c r="A16" s="15">
        <v>12</v>
      </c>
      <c r="B16" s="6" t="str">
        <f t="shared" si="3"/>
        <v>6</v>
      </c>
      <c r="C16" s="6" t="str">
        <f t="shared" si="4"/>
        <v>25</v>
      </c>
      <c r="D16" s="7" t="s">
        <v>32</v>
      </c>
      <c r="E16" s="7" t="s">
        <v>214</v>
      </c>
      <c r="F16" s="7" t="s">
        <v>225</v>
      </c>
      <c r="G16" s="5" t="s">
        <v>247</v>
      </c>
      <c r="H16" s="5" t="s">
        <v>247</v>
      </c>
      <c r="I16" s="8">
        <f t="shared" si="0"/>
        <v>1790</v>
      </c>
      <c r="J16" s="9">
        <v>1790</v>
      </c>
      <c r="K16" s="8">
        <f t="shared" si="1"/>
        <v>0</v>
      </c>
      <c r="L16" s="10">
        <f t="shared" si="2"/>
        <v>0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2">
        <v>20200625</v>
      </c>
      <c r="Y16" s="12">
        <v>2</v>
      </c>
      <c r="Z16" s="6" t="s">
        <v>223</v>
      </c>
      <c r="AA16" s="12" t="str">
        <f t="shared" si="5"/>
        <v>이형준</v>
      </c>
      <c r="AB16" s="5" t="s">
        <v>86</v>
      </c>
      <c r="AC16" s="13"/>
    </row>
    <row r="17" spans="1:29" s="14" customFormat="1" ht="19.5" customHeight="1" x14ac:dyDescent="0.3">
      <c r="A17" s="5">
        <v>13</v>
      </c>
      <c r="B17" s="6" t="str">
        <f t="shared" si="3"/>
        <v>6</v>
      </c>
      <c r="C17" s="6" t="str">
        <f t="shared" si="4"/>
        <v>25</v>
      </c>
      <c r="D17" s="7" t="s">
        <v>101</v>
      </c>
      <c r="E17" s="7" t="s">
        <v>224</v>
      </c>
      <c r="F17" s="7" t="s">
        <v>226</v>
      </c>
      <c r="G17" s="5" t="s">
        <v>248</v>
      </c>
      <c r="H17" s="5" t="s">
        <v>240</v>
      </c>
      <c r="I17" s="8">
        <f t="shared" si="0"/>
        <v>979</v>
      </c>
      <c r="J17" s="9">
        <v>745</v>
      </c>
      <c r="K17" s="8">
        <f t="shared" si="1"/>
        <v>234</v>
      </c>
      <c r="L17" s="10">
        <f t="shared" si="2"/>
        <v>0.23901940755873341</v>
      </c>
      <c r="M17" s="11">
        <v>209</v>
      </c>
      <c r="N17" s="11"/>
      <c r="O17" s="11"/>
      <c r="P17" s="11">
        <v>9</v>
      </c>
      <c r="Q17" s="11">
        <v>16</v>
      </c>
      <c r="R17" s="11"/>
      <c r="S17" s="11"/>
      <c r="T17" s="11"/>
      <c r="U17" s="11"/>
      <c r="V17" s="11"/>
      <c r="W17" s="11"/>
      <c r="X17" s="12">
        <v>20200625</v>
      </c>
      <c r="Y17" s="12">
        <v>4</v>
      </c>
      <c r="Z17" s="6" t="s">
        <v>218</v>
      </c>
      <c r="AA17" s="12" t="str">
        <f t="shared" si="5"/>
        <v>하선동</v>
      </c>
      <c r="AB17" s="5" t="s">
        <v>86</v>
      </c>
      <c r="AC17" s="13" t="s">
        <v>228</v>
      </c>
    </row>
    <row r="18" spans="1:29" s="14" customFormat="1" ht="19.5" customHeight="1" x14ac:dyDescent="0.3">
      <c r="A18" s="15">
        <v>14</v>
      </c>
      <c r="B18" s="6" t="str">
        <f t="shared" si="3"/>
        <v>6</v>
      </c>
      <c r="C18" s="6" t="str">
        <f t="shared" si="4"/>
        <v>25</v>
      </c>
      <c r="D18" s="7" t="s">
        <v>101</v>
      </c>
      <c r="E18" s="7" t="s">
        <v>209</v>
      </c>
      <c r="F18" s="7" t="s">
        <v>237</v>
      </c>
      <c r="G18" s="5" t="s">
        <v>241</v>
      </c>
      <c r="H18" s="5" t="s">
        <v>240</v>
      </c>
      <c r="I18" s="8">
        <f t="shared" si="0"/>
        <v>2831</v>
      </c>
      <c r="J18" s="9">
        <v>2749</v>
      </c>
      <c r="K18" s="8">
        <f t="shared" si="1"/>
        <v>82</v>
      </c>
      <c r="L18" s="10">
        <f t="shared" si="2"/>
        <v>2.8965030024726245E-2</v>
      </c>
      <c r="M18" s="11"/>
      <c r="N18" s="11"/>
      <c r="O18" s="11"/>
      <c r="P18" s="11">
        <v>82</v>
      </c>
      <c r="Q18" s="11"/>
      <c r="R18" s="11"/>
      <c r="S18" s="11"/>
      <c r="T18" s="11"/>
      <c r="U18" s="11"/>
      <c r="V18" s="11"/>
      <c r="W18" s="11"/>
      <c r="X18" s="12">
        <v>20200625</v>
      </c>
      <c r="Y18" s="12">
        <v>7</v>
      </c>
      <c r="Z18" s="6" t="s">
        <v>223</v>
      </c>
      <c r="AA18" s="12" t="str">
        <f t="shared" si="5"/>
        <v>이형준</v>
      </c>
      <c r="AB18" s="5" t="s">
        <v>86</v>
      </c>
      <c r="AC18" s="13"/>
    </row>
    <row r="19" spans="1:29" s="14" customFormat="1" ht="19.5" customHeight="1" x14ac:dyDescent="0.3">
      <c r="A19" s="5">
        <v>15</v>
      </c>
      <c r="B19" s="6" t="str">
        <f t="shared" si="3"/>
        <v>6</v>
      </c>
      <c r="C19" s="6" t="str">
        <f t="shared" si="4"/>
        <v>25</v>
      </c>
      <c r="D19" s="7" t="s">
        <v>101</v>
      </c>
      <c r="E19" s="7" t="s">
        <v>214</v>
      </c>
      <c r="F19" s="7" t="s">
        <v>227</v>
      </c>
      <c r="G19" s="5" t="s">
        <v>239</v>
      </c>
      <c r="H19" s="5" t="s">
        <v>244</v>
      </c>
      <c r="I19" s="8">
        <f t="shared" si="0"/>
        <v>3024</v>
      </c>
      <c r="J19" s="9">
        <v>3000</v>
      </c>
      <c r="K19" s="8">
        <f t="shared" si="1"/>
        <v>24</v>
      </c>
      <c r="L19" s="10">
        <f t="shared" si="2"/>
        <v>7.9365079365079361E-3</v>
      </c>
      <c r="M19" s="11"/>
      <c r="N19" s="11"/>
      <c r="O19" s="11"/>
      <c r="P19" s="11">
        <v>17</v>
      </c>
      <c r="Q19" s="11"/>
      <c r="R19" s="11"/>
      <c r="S19" s="11">
        <v>7</v>
      </c>
      <c r="T19" s="11"/>
      <c r="U19" s="11"/>
      <c r="V19" s="11"/>
      <c r="W19" s="11"/>
      <c r="X19" s="12">
        <v>20200625</v>
      </c>
      <c r="Y19" s="12">
        <v>1</v>
      </c>
      <c r="Z19" s="6" t="s">
        <v>218</v>
      </c>
      <c r="AA19" s="12" t="str">
        <f t="shared" si="5"/>
        <v>하선동</v>
      </c>
      <c r="AB19" s="5" t="s">
        <v>86</v>
      </c>
      <c r="AC19" s="13"/>
    </row>
    <row r="20" spans="1:29" s="14" customFormat="1" ht="19.5" customHeight="1" x14ac:dyDescent="0.3">
      <c r="A20" s="5">
        <v>16</v>
      </c>
      <c r="B20" s="6" t="str">
        <f t="shared" si="3"/>
        <v>6</v>
      </c>
      <c r="C20" s="6" t="str">
        <f t="shared" si="4"/>
        <v>25</v>
      </c>
      <c r="D20" s="7" t="s">
        <v>34</v>
      </c>
      <c r="E20" s="7" t="s">
        <v>219</v>
      </c>
      <c r="F20" s="7" t="s">
        <v>221</v>
      </c>
      <c r="G20" s="5" t="s">
        <v>245</v>
      </c>
      <c r="H20" s="5" t="s">
        <v>240</v>
      </c>
      <c r="I20" s="8">
        <f t="shared" si="0"/>
        <v>8049</v>
      </c>
      <c r="J20" s="9">
        <v>8048</v>
      </c>
      <c r="K20" s="8">
        <f t="shared" si="1"/>
        <v>1</v>
      </c>
      <c r="L20" s="10">
        <f t="shared" si="2"/>
        <v>1.2423903590508137E-4</v>
      </c>
      <c r="M20" s="11"/>
      <c r="N20" s="11"/>
      <c r="O20" s="11"/>
      <c r="P20" s="11">
        <v>1</v>
      </c>
      <c r="Q20" s="11"/>
      <c r="R20" s="11"/>
      <c r="S20" s="11"/>
      <c r="T20" s="11"/>
      <c r="U20" s="11"/>
      <c r="V20" s="11"/>
      <c r="W20" s="11"/>
      <c r="X20" s="12">
        <v>20200625</v>
      </c>
      <c r="Y20" s="12">
        <v>5</v>
      </c>
      <c r="Z20" s="6" t="s">
        <v>218</v>
      </c>
      <c r="AA20" s="12" t="str">
        <f t="shared" si="5"/>
        <v>하선동</v>
      </c>
      <c r="AB20" s="5" t="s">
        <v>89</v>
      </c>
      <c r="AC20" s="13"/>
    </row>
    <row r="21" spans="1:29" s="14" customFormat="1" ht="19.5" customHeight="1" x14ac:dyDescent="0.3">
      <c r="A21" s="15">
        <v>17</v>
      </c>
      <c r="B21" s="6" t="str">
        <f t="shared" si="3"/>
        <v>6</v>
      </c>
      <c r="C21" s="6" t="str">
        <f t="shared" si="4"/>
        <v>25</v>
      </c>
      <c r="D21" s="7" t="s">
        <v>32</v>
      </c>
      <c r="E21" s="7" t="s">
        <v>229</v>
      </c>
      <c r="F21" s="7" t="s">
        <v>230</v>
      </c>
      <c r="G21" s="5">
        <v>7301</v>
      </c>
      <c r="H21" s="5" t="s">
        <v>240</v>
      </c>
      <c r="I21" s="8">
        <f t="shared" si="0"/>
        <v>50</v>
      </c>
      <c r="J21" s="9">
        <v>50</v>
      </c>
      <c r="K21" s="8">
        <f t="shared" si="1"/>
        <v>0</v>
      </c>
      <c r="L21" s="10">
        <f t="shared" si="2"/>
        <v>0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2">
        <v>20200624</v>
      </c>
      <c r="Y21" s="12">
        <v>7</v>
      </c>
      <c r="Z21" s="6" t="s">
        <v>218</v>
      </c>
      <c r="AA21" s="12" t="str">
        <f t="shared" si="5"/>
        <v>하선동</v>
      </c>
      <c r="AB21" s="5" t="s">
        <v>89</v>
      </c>
      <c r="AC21" s="13" t="s">
        <v>213</v>
      </c>
    </row>
    <row r="22" spans="1:29" s="14" customFormat="1" ht="19.5" customHeight="1" x14ac:dyDescent="0.3">
      <c r="A22" s="5">
        <v>18</v>
      </c>
      <c r="B22" s="6" t="str">
        <f t="shared" si="3"/>
        <v>6</v>
      </c>
      <c r="C22" s="6" t="str">
        <f t="shared" si="4"/>
        <v>25</v>
      </c>
      <c r="D22" s="7" t="s">
        <v>32</v>
      </c>
      <c r="E22" s="7" t="s">
        <v>229</v>
      </c>
      <c r="F22" s="7" t="s">
        <v>230</v>
      </c>
      <c r="G22" s="5">
        <v>7301</v>
      </c>
      <c r="H22" s="5" t="s">
        <v>240</v>
      </c>
      <c r="I22" s="8">
        <f t="shared" si="0"/>
        <v>291</v>
      </c>
      <c r="J22" s="9">
        <v>288</v>
      </c>
      <c r="K22" s="8">
        <f t="shared" si="1"/>
        <v>3</v>
      </c>
      <c r="L22" s="10">
        <f t="shared" si="2"/>
        <v>1.0309278350515464E-2</v>
      </c>
      <c r="M22" s="11">
        <v>3</v>
      </c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2">
        <v>20200624</v>
      </c>
      <c r="Y22" s="12">
        <v>7</v>
      </c>
      <c r="Z22" s="6" t="s">
        <v>218</v>
      </c>
      <c r="AA22" s="12" t="str">
        <f t="shared" si="5"/>
        <v>하선동</v>
      </c>
      <c r="AB22" s="5" t="s">
        <v>89</v>
      </c>
      <c r="AC22" s="13"/>
    </row>
    <row r="23" spans="1:29" s="14" customFormat="1" ht="19.5" customHeight="1" x14ac:dyDescent="0.3">
      <c r="A23" s="15">
        <v>19</v>
      </c>
      <c r="B23" s="6" t="str">
        <f t="shared" si="3"/>
        <v>6</v>
      </c>
      <c r="C23" s="6" t="str">
        <f t="shared" si="4"/>
        <v>25</v>
      </c>
      <c r="D23" s="7" t="s">
        <v>32</v>
      </c>
      <c r="E23" s="7" t="s">
        <v>209</v>
      </c>
      <c r="F23" s="7" t="s">
        <v>249</v>
      </c>
      <c r="G23" s="5" t="s">
        <v>241</v>
      </c>
      <c r="H23" s="5" t="s">
        <v>240</v>
      </c>
      <c r="I23" s="8">
        <f t="shared" si="0"/>
        <v>200</v>
      </c>
      <c r="J23" s="9">
        <v>200</v>
      </c>
      <c r="K23" s="8">
        <f t="shared" si="1"/>
        <v>0</v>
      </c>
      <c r="L23" s="10">
        <f t="shared" si="2"/>
        <v>0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2">
        <v>20200624</v>
      </c>
      <c r="Y23" s="12">
        <v>13</v>
      </c>
      <c r="Z23" s="6" t="s">
        <v>218</v>
      </c>
      <c r="AA23" s="12" t="str">
        <f t="shared" si="5"/>
        <v>하선동</v>
      </c>
      <c r="AB23" s="5" t="s">
        <v>89</v>
      </c>
      <c r="AC23" s="13" t="s">
        <v>213</v>
      </c>
    </row>
    <row r="24" spans="1:29" s="14" customFormat="1" ht="19.5" customHeight="1" x14ac:dyDescent="0.3">
      <c r="A24" s="5">
        <v>20</v>
      </c>
      <c r="B24" s="6" t="str">
        <f t="shared" si="3"/>
        <v>6</v>
      </c>
      <c r="C24" s="6" t="str">
        <f t="shared" si="4"/>
        <v>25</v>
      </c>
      <c r="D24" s="7" t="s">
        <v>101</v>
      </c>
      <c r="E24" s="7" t="s">
        <v>224</v>
      </c>
      <c r="F24" s="7" t="s">
        <v>226</v>
      </c>
      <c r="G24" s="5" t="s">
        <v>248</v>
      </c>
      <c r="H24" s="5" t="s">
        <v>240</v>
      </c>
      <c r="I24" s="8">
        <f t="shared" si="0"/>
        <v>1639</v>
      </c>
      <c r="J24" s="9">
        <v>1202</v>
      </c>
      <c r="K24" s="8">
        <f t="shared" si="1"/>
        <v>437</v>
      </c>
      <c r="L24" s="10">
        <f t="shared" si="2"/>
        <v>0.2666259914582062</v>
      </c>
      <c r="M24" s="11">
        <v>402</v>
      </c>
      <c r="N24" s="11"/>
      <c r="O24" s="11"/>
      <c r="P24" s="11">
        <v>27</v>
      </c>
      <c r="Q24" s="11">
        <v>1</v>
      </c>
      <c r="R24" s="11"/>
      <c r="S24" s="11"/>
      <c r="T24" s="11"/>
      <c r="U24" s="11"/>
      <c r="V24" s="11"/>
      <c r="W24" s="11">
        <v>7</v>
      </c>
      <c r="X24" s="12">
        <v>20200625</v>
      </c>
      <c r="Y24" s="12">
        <v>4</v>
      </c>
      <c r="Z24" s="6" t="s">
        <v>218</v>
      </c>
      <c r="AA24" s="12" t="str">
        <f t="shared" si="5"/>
        <v>하선동</v>
      </c>
      <c r="AB24" s="5" t="s">
        <v>89</v>
      </c>
      <c r="AC24" s="13" t="s">
        <v>232</v>
      </c>
    </row>
    <row r="25" spans="1:29" s="14" customFormat="1" ht="19.149999999999999" customHeight="1" x14ac:dyDescent="0.3">
      <c r="A25" s="5">
        <v>21</v>
      </c>
      <c r="B25" s="6" t="str">
        <f t="shared" si="3"/>
        <v>6</v>
      </c>
      <c r="C25" s="6" t="str">
        <f t="shared" si="4"/>
        <v>25</v>
      </c>
      <c r="D25" s="7" t="s">
        <v>36</v>
      </c>
      <c r="E25" s="7" t="s">
        <v>209</v>
      </c>
      <c r="F25" s="7" t="s">
        <v>231</v>
      </c>
      <c r="G25" s="5" t="s">
        <v>246</v>
      </c>
      <c r="H25" s="5" t="s">
        <v>240</v>
      </c>
      <c r="I25" s="8">
        <f t="shared" si="0"/>
        <v>981</v>
      </c>
      <c r="J25" s="11">
        <v>979</v>
      </c>
      <c r="K25" s="8">
        <f t="shared" si="1"/>
        <v>2</v>
      </c>
      <c r="L25" s="10">
        <f t="shared" si="2"/>
        <v>2.0387359836901123E-3</v>
      </c>
      <c r="M25" s="11"/>
      <c r="N25" s="11"/>
      <c r="O25" s="11"/>
      <c r="P25" s="11">
        <v>2</v>
      </c>
      <c r="Q25" s="11"/>
      <c r="R25" s="11"/>
      <c r="S25" s="11"/>
      <c r="T25" s="11"/>
      <c r="U25" s="11"/>
      <c r="V25" s="11"/>
      <c r="W25" s="11"/>
      <c r="X25" s="12">
        <v>20200625</v>
      </c>
      <c r="Y25" s="12">
        <v>6</v>
      </c>
      <c r="Z25" s="6" t="s">
        <v>218</v>
      </c>
      <c r="AA25" s="12" t="str">
        <f t="shared" si="5"/>
        <v>하선동</v>
      </c>
      <c r="AB25" s="5" t="s">
        <v>89</v>
      </c>
      <c r="AC25" s="13"/>
    </row>
    <row r="26" spans="1:29" s="14" customFormat="1" ht="19.149999999999999" customHeight="1" x14ac:dyDescent="0.3">
      <c r="A26" s="15">
        <v>22</v>
      </c>
      <c r="B26" s="6" t="str">
        <f t="shared" si="3"/>
        <v>6</v>
      </c>
      <c r="C26" s="6" t="str">
        <f t="shared" si="4"/>
        <v>25</v>
      </c>
      <c r="D26" s="7" t="s">
        <v>34</v>
      </c>
      <c r="E26" s="7" t="s">
        <v>209</v>
      </c>
      <c r="F26" s="7" t="s">
        <v>85</v>
      </c>
      <c r="G26" s="5" t="s">
        <v>245</v>
      </c>
      <c r="H26" s="5" t="s">
        <v>240</v>
      </c>
      <c r="I26" s="8">
        <f t="shared" si="0"/>
        <v>5976</v>
      </c>
      <c r="J26" s="11">
        <v>5969</v>
      </c>
      <c r="K26" s="8">
        <f t="shared" si="1"/>
        <v>7</v>
      </c>
      <c r="L26" s="10">
        <f t="shared" si="2"/>
        <v>1.1713520749665328E-3</v>
      </c>
      <c r="M26" s="11">
        <v>3</v>
      </c>
      <c r="N26" s="11"/>
      <c r="O26" s="11"/>
      <c r="P26" s="11">
        <v>4</v>
      </c>
      <c r="Q26" s="11"/>
      <c r="R26" s="11"/>
      <c r="S26" s="11"/>
      <c r="T26" s="11"/>
      <c r="U26" s="11"/>
      <c r="V26" s="11"/>
      <c r="W26" s="11"/>
      <c r="X26" s="12">
        <v>20200625</v>
      </c>
      <c r="Y26" s="12">
        <v>8</v>
      </c>
      <c r="Z26" s="6" t="s">
        <v>81</v>
      </c>
      <c r="AA26" s="12" t="str">
        <f t="shared" si="5"/>
        <v>이형준</v>
      </c>
      <c r="AB26" s="5" t="s">
        <v>97</v>
      </c>
      <c r="AC26" s="13"/>
    </row>
    <row r="27" spans="1:29" s="14" customFormat="1" ht="19.149999999999999" customHeight="1" x14ac:dyDescent="0.3">
      <c r="A27" s="5">
        <v>23</v>
      </c>
      <c r="B27" s="6" t="str">
        <f t="shared" si="3"/>
        <v>6</v>
      </c>
      <c r="C27" s="6" t="str">
        <f t="shared" si="4"/>
        <v>25</v>
      </c>
      <c r="D27" s="7" t="s">
        <v>36</v>
      </c>
      <c r="E27" s="7" t="s">
        <v>209</v>
      </c>
      <c r="F27" s="7" t="s">
        <v>250</v>
      </c>
      <c r="G27" s="5" t="s">
        <v>241</v>
      </c>
      <c r="H27" s="5" t="s">
        <v>240</v>
      </c>
      <c r="I27" s="8">
        <f t="shared" si="0"/>
        <v>2890</v>
      </c>
      <c r="J27" s="11">
        <v>2400</v>
      </c>
      <c r="K27" s="8">
        <f t="shared" si="1"/>
        <v>490</v>
      </c>
      <c r="L27" s="10">
        <f t="shared" si="2"/>
        <v>0.16955017301038061</v>
      </c>
      <c r="M27" s="11">
        <v>159</v>
      </c>
      <c r="N27" s="11"/>
      <c r="O27" s="11"/>
      <c r="P27" s="11">
        <v>191</v>
      </c>
      <c r="Q27" s="11"/>
      <c r="R27" s="11">
        <v>140</v>
      </c>
      <c r="S27" s="11"/>
      <c r="T27" s="11"/>
      <c r="U27" s="11"/>
      <c r="V27" s="11"/>
      <c r="W27" s="11"/>
      <c r="X27" s="12">
        <v>20200625</v>
      </c>
      <c r="Y27" s="12">
        <v>14</v>
      </c>
      <c r="Z27" s="6" t="s">
        <v>223</v>
      </c>
      <c r="AA27" s="12" t="str">
        <f t="shared" si="5"/>
        <v>이형준</v>
      </c>
      <c r="AB27" s="5" t="s">
        <v>97</v>
      </c>
      <c r="AC27" s="13" t="s">
        <v>236</v>
      </c>
    </row>
    <row r="28" spans="1:29" s="14" customFormat="1" ht="19.149999999999999" customHeight="1" x14ac:dyDescent="0.3">
      <c r="A28" s="5">
        <v>24</v>
      </c>
      <c r="B28" s="6" t="str">
        <f t="shared" si="3"/>
        <v>6</v>
      </c>
      <c r="C28" s="6" t="str">
        <f t="shared" si="4"/>
        <v>25</v>
      </c>
      <c r="D28" s="7" t="s">
        <v>36</v>
      </c>
      <c r="E28" s="7" t="s">
        <v>209</v>
      </c>
      <c r="F28" s="7" t="s">
        <v>231</v>
      </c>
      <c r="G28" s="5" t="s">
        <v>246</v>
      </c>
      <c r="H28" s="5" t="s">
        <v>240</v>
      </c>
      <c r="I28" s="8">
        <f t="shared" si="0"/>
        <v>121</v>
      </c>
      <c r="J28" s="17">
        <v>121</v>
      </c>
      <c r="K28" s="8">
        <f t="shared" si="1"/>
        <v>0</v>
      </c>
      <c r="L28" s="10">
        <f t="shared" si="2"/>
        <v>0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2">
        <v>20200625</v>
      </c>
      <c r="Y28" s="12">
        <v>6</v>
      </c>
      <c r="Z28" s="6" t="s">
        <v>223</v>
      </c>
      <c r="AA28" s="12" t="str">
        <f t="shared" si="5"/>
        <v>이형준</v>
      </c>
      <c r="AB28" s="5" t="s">
        <v>97</v>
      </c>
      <c r="AC28" s="13"/>
    </row>
    <row r="29" spans="1:29" s="14" customFormat="1" ht="19.149999999999999" customHeight="1" x14ac:dyDescent="0.3">
      <c r="A29" s="5">
        <v>25</v>
      </c>
      <c r="B29" s="6" t="str">
        <f t="shared" si="3"/>
        <v>6</v>
      </c>
      <c r="C29" s="6" t="str">
        <f t="shared" si="4"/>
        <v>25</v>
      </c>
      <c r="D29" s="7" t="s">
        <v>34</v>
      </c>
      <c r="E29" s="7" t="s">
        <v>233</v>
      </c>
      <c r="F29" s="7" t="s">
        <v>235</v>
      </c>
      <c r="G29" s="5" t="s">
        <v>245</v>
      </c>
      <c r="H29" s="5" t="s">
        <v>240</v>
      </c>
      <c r="I29" s="8">
        <f t="shared" si="0"/>
        <v>2724</v>
      </c>
      <c r="J29" s="11">
        <v>2724</v>
      </c>
      <c r="K29" s="8">
        <f t="shared" si="1"/>
        <v>0</v>
      </c>
      <c r="L29" s="10">
        <f t="shared" si="2"/>
        <v>0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2">
        <v>20200625</v>
      </c>
      <c r="Y29" s="12">
        <v>3</v>
      </c>
      <c r="Z29" s="6" t="s">
        <v>218</v>
      </c>
      <c r="AA29" s="12" t="str">
        <f t="shared" si="5"/>
        <v>하선동</v>
      </c>
      <c r="AB29" s="5" t="s">
        <v>97</v>
      </c>
      <c r="AC29" s="13"/>
    </row>
    <row r="30" spans="1:29" s="14" customFormat="1" ht="19.149999999999999" customHeight="1" x14ac:dyDescent="0.3">
      <c r="A30" s="15">
        <v>26</v>
      </c>
      <c r="B30" s="6" t="str">
        <f t="shared" si="3"/>
        <v>6</v>
      </c>
      <c r="C30" s="6" t="str">
        <f t="shared" si="4"/>
        <v>25</v>
      </c>
      <c r="D30" s="7" t="s">
        <v>34</v>
      </c>
      <c r="E30" s="7" t="s">
        <v>233</v>
      </c>
      <c r="F30" s="7" t="s">
        <v>235</v>
      </c>
      <c r="G30" s="5" t="s">
        <v>245</v>
      </c>
      <c r="H30" s="5" t="s">
        <v>240</v>
      </c>
      <c r="I30" s="8">
        <f t="shared" si="0"/>
        <v>12276</v>
      </c>
      <c r="J30" s="11">
        <v>12276</v>
      </c>
      <c r="K30" s="8">
        <f t="shared" ref="K30:K54" si="6">SUM(M30:W30)</f>
        <v>0</v>
      </c>
      <c r="L30" s="10">
        <f t="shared" si="2"/>
        <v>0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2">
        <v>20200625</v>
      </c>
      <c r="Y30" s="12">
        <v>3</v>
      </c>
      <c r="Z30" s="6" t="s">
        <v>223</v>
      </c>
      <c r="AA30" s="12" t="str">
        <f t="shared" si="5"/>
        <v>이형준</v>
      </c>
      <c r="AB30" s="5" t="s">
        <v>97</v>
      </c>
      <c r="AC30" s="13"/>
    </row>
    <row r="31" spans="1:29" s="14" customFormat="1" ht="19.149999999999999" customHeight="1" x14ac:dyDescent="0.3">
      <c r="A31" s="5">
        <v>27</v>
      </c>
      <c r="B31" s="6" t="str">
        <f t="shared" si="3"/>
        <v>6</v>
      </c>
      <c r="C31" s="6" t="str">
        <f t="shared" si="4"/>
        <v>25</v>
      </c>
      <c r="D31" s="7" t="s">
        <v>36</v>
      </c>
      <c r="E31" s="7" t="s">
        <v>214</v>
      </c>
      <c r="F31" s="7" t="s">
        <v>222</v>
      </c>
      <c r="G31" s="5" t="s">
        <v>246</v>
      </c>
      <c r="H31" s="5" t="s">
        <v>242</v>
      </c>
      <c r="I31" s="8">
        <f t="shared" si="0"/>
        <v>1883</v>
      </c>
      <c r="J31" s="9">
        <v>1800</v>
      </c>
      <c r="K31" s="8">
        <f t="shared" si="6"/>
        <v>83</v>
      </c>
      <c r="L31" s="10">
        <f t="shared" si="2"/>
        <v>4.4078597981943704E-2</v>
      </c>
      <c r="M31" s="11"/>
      <c r="N31" s="11">
        <v>23</v>
      </c>
      <c r="O31" s="11"/>
      <c r="P31" s="11"/>
      <c r="Q31" s="11">
        <v>5</v>
      </c>
      <c r="R31" s="11"/>
      <c r="S31" s="11">
        <v>35</v>
      </c>
      <c r="T31" s="11"/>
      <c r="U31" s="11"/>
      <c r="V31" s="11">
        <v>20</v>
      </c>
      <c r="W31" s="11"/>
      <c r="X31" s="12">
        <v>20200625</v>
      </c>
      <c r="Y31" s="12">
        <v>10</v>
      </c>
      <c r="Z31" s="6" t="s">
        <v>218</v>
      </c>
      <c r="AA31" s="12" t="str">
        <f t="shared" si="5"/>
        <v>하선동</v>
      </c>
      <c r="AB31" s="5" t="s">
        <v>99</v>
      </c>
      <c r="AC31" s="18"/>
    </row>
    <row r="32" spans="1:29" s="14" customFormat="1" ht="19.149999999999999" customHeight="1" x14ac:dyDescent="0.3">
      <c r="A32" s="5">
        <v>28</v>
      </c>
      <c r="B32" s="6" t="str">
        <f t="shared" si="3"/>
        <v>6</v>
      </c>
      <c r="C32" s="6" t="str">
        <f t="shared" si="4"/>
        <v>25</v>
      </c>
      <c r="D32" s="7" t="s">
        <v>34</v>
      </c>
      <c r="E32" s="7" t="s">
        <v>209</v>
      </c>
      <c r="F32" s="7" t="s">
        <v>234</v>
      </c>
      <c r="G32" s="5" t="s">
        <v>245</v>
      </c>
      <c r="H32" s="5" t="s">
        <v>240</v>
      </c>
      <c r="I32" s="8">
        <f t="shared" si="0"/>
        <v>5341</v>
      </c>
      <c r="J32" s="9">
        <v>5220</v>
      </c>
      <c r="K32" s="8">
        <f t="shared" si="6"/>
        <v>121</v>
      </c>
      <c r="L32" s="10">
        <f t="shared" si="2"/>
        <v>2.2654933533046245E-2</v>
      </c>
      <c r="M32" s="11">
        <v>119</v>
      </c>
      <c r="N32" s="11"/>
      <c r="O32" s="11"/>
      <c r="P32" s="11"/>
      <c r="Q32" s="11">
        <v>2</v>
      </c>
      <c r="R32" s="11"/>
      <c r="S32" s="11"/>
      <c r="T32" s="11"/>
      <c r="U32" s="11"/>
      <c r="V32" s="11"/>
      <c r="W32" s="11"/>
      <c r="X32" s="12">
        <v>20200625</v>
      </c>
      <c r="Y32" s="12">
        <v>8</v>
      </c>
      <c r="Z32" s="6" t="s">
        <v>218</v>
      </c>
      <c r="AA32" s="12" t="str">
        <f t="shared" si="5"/>
        <v>하선동</v>
      </c>
      <c r="AB32" s="5" t="s">
        <v>99</v>
      </c>
      <c r="AC32" s="13"/>
    </row>
    <row r="33" spans="1:29" s="14" customFormat="1" ht="19.149999999999999" customHeight="1" x14ac:dyDescent="0.3">
      <c r="A33" s="5">
        <v>29</v>
      </c>
      <c r="B33" s="6" t="str">
        <f t="shared" si="3"/>
        <v>6</v>
      </c>
      <c r="C33" s="6" t="str">
        <f t="shared" si="4"/>
        <v>25</v>
      </c>
      <c r="D33" s="7" t="s">
        <v>101</v>
      </c>
      <c r="E33" s="7" t="s">
        <v>214</v>
      </c>
      <c r="F33" s="7" t="s">
        <v>227</v>
      </c>
      <c r="G33" s="5" t="s">
        <v>239</v>
      </c>
      <c r="H33" s="5" t="s">
        <v>244</v>
      </c>
      <c r="I33" s="8">
        <f t="shared" si="0"/>
        <v>1183</v>
      </c>
      <c r="J33" s="9">
        <v>1140</v>
      </c>
      <c r="K33" s="8">
        <f t="shared" si="6"/>
        <v>43</v>
      </c>
      <c r="L33" s="10">
        <f t="shared" si="2"/>
        <v>3.634826711749789E-2</v>
      </c>
      <c r="M33" s="11"/>
      <c r="N33" s="11"/>
      <c r="O33" s="11"/>
      <c r="P33" s="11">
        <v>8</v>
      </c>
      <c r="Q33" s="11">
        <v>5</v>
      </c>
      <c r="R33" s="11"/>
      <c r="S33" s="11">
        <v>30</v>
      </c>
      <c r="T33" s="11"/>
      <c r="U33" s="11"/>
      <c r="V33" s="11"/>
      <c r="W33" s="11"/>
      <c r="X33" s="12">
        <v>20200625</v>
      </c>
      <c r="Y33" s="12">
        <v>1</v>
      </c>
      <c r="Z33" s="6" t="s">
        <v>218</v>
      </c>
      <c r="AA33" s="12" t="str">
        <f t="shared" si="5"/>
        <v>하선동</v>
      </c>
      <c r="AB33" s="5" t="s">
        <v>99</v>
      </c>
      <c r="AC33" s="13"/>
    </row>
    <row r="34" spans="1:29" s="14" customFormat="1" ht="19.149999999999999" customHeight="1" x14ac:dyDescent="0.3">
      <c r="A34" s="15">
        <v>30</v>
      </c>
      <c r="B34" s="6" t="str">
        <f t="shared" si="3"/>
        <v>6</v>
      </c>
      <c r="C34" s="6" t="str">
        <f t="shared" si="4"/>
        <v>25</v>
      </c>
      <c r="D34" s="7" t="s">
        <v>34</v>
      </c>
      <c r="E34" s="7" t="s">
        <v>209</v>
      </c>
      <c r="F34" s="7" t="s">
        <v>220</v>
      </c>
      <c r="G34" s="5" t="s">
        <v>245</v>
      </c>
      <c r="H34" s="5" t="s">
        <v>240</v>
      </c>
      <c r="I34" s="8">
        <f t="shared" si="0"/>
        <v>1607</v>
      </c>
      <c r="J34" s="9">
        <v>1600</v>
      </c>
      <c r="K34" s="8">
        <f t="shared" si="6"/>
        <v>7</v>
      </c>
      <c r="L34" s="10">
        <f t="shared" si="2"/>
        <v>4.3559427504667085E-3</v>
      </c>
      <c r="M34" s="11"/>
      <c r="N34" s="11"/>
      <c r="O34" s="11"/>
      <c r="P34" s="11">
        <v>7</v>
      </c>
      <c r="Q34" s="11"/>
      <c r="R34" s="11"/>
      <c r="S34" s="11"/>
      <c r="T34" s="11"/>
      <c r="U34" s="11"/>
      <c r="V34" s="11"/>
      <c r="W34" s="11"/>
      <c r="X34" s="12">
        <v>20200625</v>
      </c>
      <c r="Y34" s="12">
        <v>15</v>
      </c>
      <c r="Z34" s="6" t="s">
        <v>218</v>
      </c>
      <c r="AA34" s="12" t="str">
        <f t="shared" si="5"/>
        <v>하선동</v>
      </c>
      <c r="AB34" s="5" t="s">
        <v>100</v>
      </c>
      <c r="AC34" s="13"/>
    </row>
    <row r="35" spans="1:29" s="14" customFormat="1" ht="19.149999999999999" customHeight="1" x14ac:dyDescent="0.3">
      <c r="A35" s="5">
        <v>31</v>
      </c>
      <c r="B35" s="6" t="str">
        <f t="shared" si="3"/>
        <v>6</v>
      </c>
      <c r="C35" s="6" t="str">
        <f t="shared" si="4"/>
        <v>25</v>
      </c>
      <c r="D35" s="7" t="s">
        <v>34</v>
      </c>
      <c r="E35" s="7" t="s">
        <v>233</v>
      </c>
      <c r="F35" s="7" t="s">
        <v>235</v>
      </c>
      <c r="G35" s="5" t="s">
        <v>245</v>
      </c>
      <c r="H35" s="5" t="s">
        <v>240</v>
      </c>
      <c r="I35" s="8">
        <f t="shared" si="0"/>
        <v>5011</v>
      </c>
      <c r="J35" s="9">
        <v>5000</v>
      </c>
      <c r="K35" s="8">
        <f t="shared" si="6"/>
        <v>11</v>
      </c>
      <c r="L35" s="10">
        <f t="shared" si="2"/>
        <v>2.195170624625823E-3</v>
      </c>
      <c r="M35" s="11">
        <v>11</v>
      </c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2">
        <v>20200625</v>
      </c>
      <c r="Y35" s="12">
        <v>3</v>
      </c>
      <c r="Z35" s="6" t="s">
        <v>218</v>
      </c>
      <c r="AA35" s="12" t="str">
        <f t="shared" si="5"/>
        <v>하선동</v>
      </c>
      <c r="AB35" s="5" t="s">
        <v>100</v>
      </c>
      <c r="AC35" s="13"/>
    </row>
    <row r="36" spans="1:29" s="14" customFormat="1" ht="19.149999999999999" customHeight="1" x14ac:dyDescent="0.3">
      <c r="A36" s="5">
        <v>32</v>
      </c>
      <c r="B36" s="6" t="str">
        <f t="shared" si="3"/>
        <v>6</v>
      </c>
      <c r="C36" s="6" t="str">
        <f t="shared" si="4"/>
        <v>25</v>
      </c>
      <c r="D36" s="7" t="s">
        <v>32</v>
      </c>
      <c r="E36" s="7" t="s">
        <v>214</v>
      </c>
      <c r="F36" s="5" t="s">
        <v>225</v>
      </c>
      <c r="G36" s="5" t="s">
        <v>247</v>
      </c>
      <c r="H36" s="5" t="s">
        <v>247</v>
      </c>
      <c r="I36" s="8">
        <f t="shared" si="0"/>
        <v>1780</v>
      </c>
      <c r="J36" s="9">
        <v>1780</v>
      </c>
      <c r="K36" s="8">
        <f t="shared" si="6"/>
        <v>0</v>
      </c>
      <c r="L36" s="10">
        <f t="shared" si="2"/>
        <v>0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2">
        <v>20200625</v>
      </c>
      <c r="Y36" s="12">
        <v>2</v>
      </c>
      <c r="Z36" s="6" t="s">
        <v>218</v>
      </c>
      <c r="AA36" s="12" t="str">
        <f t="shared" si="5"/>
        <v>하선동</v>
      </c>
      <c r="AB36" s="5" t="s">
        <v>100</v>
      </c>
      <c r="AC36" s="13"/>
    </row>
    <row r="37" spans="1:29" s="14" customFormat="1" ht="19.149999999999999" customHeight="1" x14ac:dyDescent="0.3">
      <c r="A37" s="5">
        <v>33</v>
      </c>
      <c r="B37" s="6" t="str">
        <f t="shared" si="3"/>
        <v>6</v>
      </c>
      <c r="C37" s="6" t="str">
        <f t="shared" si="4"/>
        <v>25</v>
      </c>
      <c r="D37" s="7" t="s">
        <v>101</v>
      </c>
      <c r="E37" s="7" t="s">
        <v>209</v>
      </c>
      <c r="F37" s="5" t="s">
        <v>237</v>
      </c>
      <c r="G37" s="5" t="s">
        <v>241</v>
      </c>
      <c r="H37" s="5" t="s">
        <v>240</v>
      </c>
      <c r="I37" s="8">
        <f t="shared" si="0"/>
        <v>1564</v>
      </c>
      <c r="J37" s="9">
        <v>1490</v>
      </c>
      <c r="K37" s="8">
        <f t="shared" si="6"/>
        <v>74</v>
      </c>
      <c r="L37" s="10">
        <f t="shared" si="2"/>
        <v>4.7314578005115092E-2</v>
      </c>
      <c r="M37" s="11">
        <v>16</v>
      </c>
      <c r="N37" s="11"/>
      <c r="O37" s="11"/>
      <c r="P37" s="11">
        <v>58</v>
      </c>
      <c r="Q37" s="11"/>
      <c r="R37" s="11"/>
      <c r="S37" s="11"/>
      <c r="T37" s="11"/>
      <c r="U37" s="11"/>
      <c r="V37" s="11"/>
      <c r="W37" s="11"/>
      <c r="X37" s="12">
        <v>20200625</v>
      </c>
      <c r="Y37" s="12">
        <v>7</v>
      </c>
      <c r="Z37" s="6" t="s">
        <v>218</v>
      </c>
      <c r="AA37" s="12" t="str">
        <f t="shared" si="5"/>
        <v>하선동</v>
      </c>
      <c r="AB37" s="5" t="s">
        <v>100</v>
      </c>
      <c r="AC37" s="13"/>
    </row>
    <row r="38" spans="1:29" s="14" customFormat="1" ht="19.149999999999999" customHeight="1" x14ac:dyDescent="0.3">
      <c r="A38" s="15">
        <v>34</v>
      </c>
      <c r="B38" s="6" t="str">
        <f t="shared" si="3"/>
        <v>6</v>
      </c>
      <c r="C38" s="6" t="str">
        <f t="shared" si="4"/>
        <v>25</v>
      </c>
      <c r="D38" s="7"/>
      <c r="E38" s="7"/>
      <c r="F38" s="7"/>
      <c r="G38" s="5"/>
      <c r="H38" s="5"/>
      <c r="I38" s="8">
        <f t="shared" si="0"/>
        <v>0</v>
      </c>
      <c r="J38" s="9"/>
      <c r="K38" s="8">
        <f t="shared" si="6"/>
        <v>0</v>
      </c>
      <c r="L38" s="10" t="e">
        <f t="shared" si="2"/>
        <v>#DIV/0!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2"/>
      <c r="Y38" s="12"/>
      <c r="Z38" s="6"/>
      <c r="AA38" s="12" t="str">
        <f t="shared" si="5"/>
        <v/>
      </c>
      <c r="AB38" s="5"/>
      <c r="AC38" s="13"/>
    </row>
    <row r="39" spans="1:29" s="14" customFormat="1" ht="19.149999999999999" customHeight="1" x14ac:dyDescent="0.3">
      <c r="A39" s="5">
        <v>35</v>
      </c>
      <c r="B39" s="6" t="str">
        <f t="shared" si="3"/>
        <v>6</v>
      </c>
      <c r="C39" s="6" t="str">
        <f t="shared" si="4"/>
        <v>25</v>
      </c>
      <c r="D39" s="7"/>
      <c r="E39" s="5"/>
      <c r="F39" s="5"/>
      <c r="G39" s="5"/>
      <c r="H39" s="5"/>
      <c r="I39" s="8">
        <f t="shared" si="0"/>
        <v>0</v>
      </c>
      <c r="J39" s="9"/>
      <c r="K39" s="8">
        <f t="shared" si="6"/>
        <v>0</v>
      </c>
      <c r="L39" s="10" t="e">
        <f t="shared" si="2"/>
        <v>#DIV/0!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2"/>
      <c r="Y39" s="12"/>
      <c r="Z39" s="6"/>
      <c r="AA39" s="12" t="str">
        <f t="shared" si="5"/>
        <v/>
      </c>
      <c r="AB39" s="5"/>
      <c r="AC39" s="13"/>
    </row>
    <row r="40" spans="1:29" s="14" customFormat="1" ht="19.149999999999999" hidden="1" customHeight="1" x14ac:dyDescent="0.3">
      <c r="A40" s="5">
        <v>36</v>
      </c>
      <c r="B40" s="6" t="str">
        <f t="shared" si="3"/>
        <v>6</v>
      </c>
      <c r="C40" s="6" t="str">
        <f t="shared" si="4"/>
        <v>25</v>
      </c>
      <c r="D40" s="7"/>
      <c r="E40" s="5"/>
      <c r="F40" s="5"/>
      <c r="G40" s="5"/>
      <c r="H40" s="5"/>
      <c r="I40" s="8">
        <f t="shared" si="0"/>
        <v>0</v>
      </c>
      <c r="J40" s="9"/>
      <c r="K40" s="8">
        <f t="shared" si="6"/>
        <v>0</v>
      </c>
      <c r="L40" s="10" t="e">
        <f t="shared" si="2"/>
        <v>#DIV/0!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2"/>
      <c r="Y40" s="12"/>
      <c r="Z40" s="6"/>
      <c r="AA40" s="12" t="str">
        <f t="shared" si="5"/>
        <v/>
      </c>
      <c r="AB40" s="5"/>
      <c r="AC40" s="13"/>
    </row>
    <row r="41" spans="1:29" s="14" customFormat="1" ht="19.149999999999999" hidden="1" customHeight="1" x14ac:dyDescent="0.3">
      <c r="A41" s="5">
        <v>37</v>
      </c>
      <c r="B41" s="6" t="str">
        <f t="shared" si="3"/>
        <v>6</v>
      </c>
      <c r="C41" s="6" t="str">
        <f t="shared" si="4"/>
        <v>25</v>
      </c>
      <c r="D41" s="7"/>
      <c r="E41" s="7"/>
      <c r="F41" s="7"/>
      <c r="G41" s="5"/>
      <c r="H41" s="5"/>
      <c r="I41" s="8">
        <f t="shared" si="0"/>
        <v>0</v>
      </c>
      <c r="J41" s="9"/>
      <c r="K41" s="8">
        <f t="shared" si="6"/>
        <v>0</v>
      </c>
      <c r="L41" s="10" t="e">
        <f t="shared" si="2"/>
        <v>#DIV/0!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2"/>
      <c r="Y41" s="12"/>
      <c r="Z41" s="6"/>
      <c r="AA41" s="12" t="str">
        <f t="shared" si="5"/>
        <v/>
      </c>
      <c r="AB41" s="5"/>
      <c r="AC41" s="13"/>
    </row>
    <row r="42" spans="1:29" s="14" customFormat="1" ht="19.149999999999999" hidden="1" customHeight="1" x14ac:dyDescent="0.3">
      <c r="A42" s="15">
        <v>38</v>
      </c>
      <c r="B42" s="6" t="str">
        <f t="shared" si="3"/>
        <v>6</v>
      </c>
      <c r="C42" s="6" t="str">
        <f t="shared" si="4"/>
        <v>25</v>
      </c>
      <c r="D42" s="7"/>
      <c r="E42" s="7"/>
      <c r="F42" s="7"/>
      <c r="G42" s="5"/>
      <c r="H42" s="5"/>
      <c r="I42" s="8">
        <f t="shared" si="0"/>
        <v>0</v>
      </c>
      <c r="J42" s="9"/>
      <c r="K42" s="8">
        <f t="shared" si="6"/>
        <v>0</v>
      </c>
      <c r="L42" s="10" t="e">
        <f t="shared" si="2"/>
        <v>#DIV/0!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2"/>
      <c r="Y42" s="12"/>
      <c r="Z42" s="6"/>
      <c r="AA42" s="12" t="str">
        <f t="shared" si="5"/>
        <v/>
      </c>
      <c r="AB42" s="5"/>
      <c r="AC42" s="13"/>
    </row>
    <row r="43" spans="1:29" s="14" customFormat="1" ht="19.149999999999999" hidden="1" customHeight="1" x14ac:dyDescent="0.3">
      <c r="A43" s="5">
        <v>39</v>
      </c>
      <c r="B43" s="6" t="str">
        <f t="shared" si="3"/>
        <v>6</v>
      </c>
      <c r="C43" s="6" t="str">
        <f t="shared" si="4"/>
        <v>25</v>
      </c>
      <c r="D43" s="7"/>
      <c r="E43" s="7"/>
      <c r="F43" s="7"/>
      <c r="G43" s="5"/>
      <c r="H43" s="5"/>
      <c r="I43" s="8">
        <f t="shared" si="0"/>
        <v>0</v>
      </c>
      <c r="J43" s="9"/>
      <c r="K43" s="8">
        <f t="shared" si="6"/>
        <v>0</v>
      </c>
      <c r="L43" s="10" t="e">
        <f t="shared" si="2"/>
        <v>#DIV/0!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2"/>
      <c r="Y43" s="12"/>
      <c r="Z43" s="6"/>
      <c r="AA43" s="12" t="str">
        <f t="shared" si="5"/>
        <v/>
      </c>
      <c r="AB43" s="5"/>
      <c r="AC43" s="13"/>
    </row>
    <row r="44" spans="1:29" s="14" customFormat="1" ht="19.149999999999999" hidden="1" customHeight="1" x14ac:dyDescent="0.3">
      <c r="A44" s="5">
        <v>40</v>
      </c>
      <c r="B44" s="6" t="str">
        <f t="shared" si="3"/>
        <v>6</v>
      </c>
      <c r="C44" s="6" t="str">
        <f t="shared" si="4"/>
        <v>25</v>
      </c>
      <c r="D44" s="7"/>
      <c r="E44" s="5"/>
      <c r="F44" s="7"/>
      <c r="G44" s="5"/>
      <c r="H44" s="5"/>
      <c r="I44" s="8">
        <f t="shared" si="0"/>
        <v>0</v>
      </c>
      <c r="J44" s="9"/>
      <c r="K44" s="8">
        <f t="shared" si="6"/>
        <v>0</v>
      </c>
      <c r="L44" s="10" t="e">
        <f t="shared" si="2"/>
        <v>#DIV/0!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  <c r="Y44" s="12"/>
      <c r="Z44" s="6"/>
      <c r="AA44" s="12" t="str">
        <f>IF($Z44="A","하선동",IF($Z44="B","이형준",""))</f>
        <v/>
      </c>
      <c r="AB44" s="5"/>
      <c r="AC44" s="13"/>
    </row>
    <row r="45" spans="1:29" s="14" customFormat="1" ht="19.149999999999999" hidden="1" customHeight="1" x14ac:dyDescent="0.3">
      <c r="A45" s="5">
        <v>41</v>
      </c>
      <c r="B45" s="6" t="str">
        <f t="shared" si="3"/>
        <v>6</v>
      </c>
      <c r="C45" s="6" t="str">
        <f t="shared" si="4"/>
        <v>25</v>
      </c>
      <c r="D45" s="7"/>
      <c r="E45" s="7"/>
      <c r="F45" s="7"/>
      <c r="G45" s="5"/>
      <c r="H45" s="5"/>
      <c r="I45" s="8">
        <f t="shared" si="0"/>
        <v>0</v>
      </c>
      <c r="J45" s="9"/>
      <c r="K45" s="8">
        <f t="shared" si="6"/>
        <v>0</v>
      </c>
      <c r="L45" s="10" t="e">
        <f t="shared" si="2"/>
        <v>#DIV/0!</v>
      </c>
      <c r="M45" s="11"/>
      <c r="N45" s="11"/>
      <c r="O45" s="11"/>
      <c r="P45" s="11"/>
      <c r="Q45" s="11"/>
      <c r="R45" s="11"/>
      <c r="S45" s="11"/>
      <c r="T45" s="20"/>
      <c r="U45" s="20"/>
      <c r="V45" s="20"/>
      <c r="W45" s="11"/>
      <c r="X45" s="12"/>
      <c r="Y45" s="12"/>
      <c r="Z45" s="6"/>
      <c r="AA45" s="12" t="str">
        <f t="shared" si="5"/>
        <v/>
      </c>
      <c r="AB45" s="5"/>
      <c r="AC45" s="13"/>
    </row>
    <row r="46" spans="1:29" s="14" customFormat="1" ht="19.149999999999999" hidden="1" customHeight="1" x14ac:dyDescent="0.3">
      <c r="A46" s="15">
        <v>42</v>
      </c>
      <c r="B46" s="6" t="str">
        <f t="shared" si="3"/>
        <v>6</v>
      </c>
      <c r="C46" s="6" t="str">
        <f t="shared" si="4"/>
        <v>25</v>
      </c>
      <c r="D46" s="7"/>
      <c r="E46" s="5"/>
      <c r="F46" s="7"/>
      <c r="G46" s="5"/>
      <c r="H46" s="5"/>
      <c r="I46" s="8">
        <f t="shared" si="0"/>
        <v>0</v>
      </c>
      <c r="J46" s="9"/>
      <c r="K46" s="8">
        <f t="shared" si="6"/>
        <v>0</v>
      </c>
      <c r="L46" s="10" t="e">
        <f t="shared" si="2"/>
        <v>#DIV/0!</v>
      </c>
      <c r="M46" s="11"/>
      <c r="N46" s="11"/>
      <c r="O46" s="11"/>
      <c r="P46" s="11"/>
      <c r="Q46" s="11"/>
      <c r="R46" s="11"/>
      <c r="S46" s="11"/>
      <c r="T46" s="20"/>
      <c r="U46" s="20"/>
      <c r="V46" s="20"/>
      <c r="W46" s="11"/>
      <c r="X46" s="12"/>
      <c r="Y46" s="12"/>
      <c r="Z46" s="6"/>
      <c r="AA46" s="12" t="str">
        <f t="shared" si="5"/>
        <v/>
      </c>
      <c r="AB46" s="5"/>
      <c r="AC46" s="13"/>
    </row>
    <row r="47" spans="1:29" s="14" customFormat="1" ht="19.149999999999999" hidden="1" customHeight="1" x14ac:dyDescent="0.3">
      <c r="A47" s="5">
        <v>43</v>
      </c>
      <c r="B47" s="6" t="str">
        <f t="shared" si="3"/>
        <v>6</v>
      </c>
      <c r="C47" s="6" t="str">
        <f t="shared" si="4"/>
        <v>25</v>
      </c>
      <c r="D47" s="7"/>
      <c r="E47" s="5"/>
      <c r="F47" s="5"/>
      <c r="G47" s="5"/>
      <c r="H47" s="5"/>
      <c r="I47" s="8">
        <f t="shared" si="0"/>
        <v>0</v>
      </c>
      <c r="J47" s="9"/>
      <c r="K47" s="8">
        <f t="shared" si="6"/>
        <v>0</v>
      </c>
      <c r="L47" s="10" t="e">
        <f t="shared" si="2"/>
        <v>#DIV/0!</v>
      </c>
      <c r="M47" s="11"/>
      <c r="N47" s="11"/>
      <c r="O47" s="11"/>
      <c r="P47" s="11"/>
      <c r="Q47" s="11"/>
      <c r="R47" s="11"/>
      <c r="S47" s="11"/>
      <c r="T47" s="20"/>
      <c r="U47" s="20"/>
      <c r="V47" s="20"/>
      <c r="W47" s="11"/>
      <c r="X47" s="12"/>
      <c r="Y47" s="12"/>
      <c r="Z47" s="6"/>
      <c r="AA47" s="12" t="str">
        <f t="shared" si="5"/>
        <v/>
      </c>
      <c r="AB47" s="5"/>
      <c r="AC47" s="13"/>
    </row>
    <row r="48" spans="1:29" s="14" customFormat="1" ht="19.149999999999999" hidden="1" customHeight="1" x14ac:dyDescent="0.3">
      <c r="A48" s="5">
        <v>44</v>
      </c>
      <c r="B48" s="6" t="str">
        <f t="shared" si="3"/>
        <v>6</v>
      </c>
      <c r="C48" s="6" t="str">
        <f t="shared" si="4"/>
        <v>25</v>
      </c>
      <c r="D48" s="7"/>
      <c r="E48" s="5"/>
      <c r="F48" s="5"/>
      <c r="G48" s="5"/>
      <c r="H48" s="5"/>
      <c r="I48" s="8">
        <f t="shared" si="0"/>
        <v>0</v>
      </c>
      <c r="J48" s="9"/>
      <c r="K48" s="8">
        <f t="shared" si="6"/>
        <v>0</v>
      </c>
      <c r="L48" s="10" t="e">
        <f t="shared" si="2"/>
        <v>#DIV/0!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2"/>
      <c r="Y48" s="12"/>
      <c r="Z48" s="6"/>
      <c r="AA48" s="12" t="str">
        <f t="shared" si="5"/>
        <v/>
      </c>
      <c r="AB48" s="5"/>
      <c r="AC48" s="13"/>
    </row>
    <row r="49" spans="1:29" s="14" customFormat="1" ht="19.149999999999999" hidden="1" customHeight="1" x14ac:dyDescent="0.3">
      <c r="A49" s="5">
        <v>45</v>
      </c>
      <c r="B49" s="6" t="str">
        <f t="shared" si="3"/>
        <v>6</v>
      </c>
      <c r="C49" s="6" t="str">
        <f t="shared" si="4"/>
        <v>25</v>
      </c>
      <c r="D49" s="7"/>
      <c r="E49" s="5"/>
      <c r="F49" s="7"/>
      <c r="G49" s="5"/>
      <c r="H49" s="5"/>
      <c r="I49" s="8">
        <f t="shared" si="0"/>
        <v>0</v>
      </c>
      <c r="J49" s="9"/>
      <c r="K49" s="8">
        <f t="shared" si="6"/>
        <v>0</v>
      </c>
      <c r="L49" s="10" t="e">
        <f t="shared" si="2"/>
        <v>#DIV/0!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2"/>
      <c r="Y49" s="12"/>
      <c r="Z49" s="6"/>
      <c r="AA49" s="12" t="str">
        <f>IF($Z49="A","하선동",IF($Z49="B","이형준",""))</f>
        <v/>
      </c>
      <c r="AB49" s="5"/>
      <c r="AC49" s="13"/>
    </row>
    <row r="50" spans="1:29" s="14" customFormat="1" ht="19.149999999999999" hidden="1" customHeight="1" x14ac:dyDescent="0.3">
      <c r="A50" s="5">
        <v>46</v>
      </c>
      <c r="B50" s="6" t="str">
        <f t="shared" si="3"/>
        <v>6</v>
      </c>
      <c r="C50" s="6" t="str">
        <f t="shared" si="4"/>
        <v>25</v>
      </c>
      <c r="D50" s="7"/>
      <c r="E50" s="5"/>
      <c r="F50" s="5"/>
      <c r="G50" s="5"/>
      <c r="H50" s="5"/>
      <c r="I50" s="8">
        <f t="shared" si="0"/>
        <v>0</v>
      </c>
      <c r="J50" s="9"/>
      <c r="K50" s="8">
        <f t="shared" si="6"/>
        <v>0</v>
      </c>
      <c r="L50" s="10" t="e">
        <f t="shared" si="2"/>
        <v>#DIV/0!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2"/>
      <c r="Y50" s="12"/>
      <c r="Z50" s="6"/>
      <c r="AA50" s="12" t="str">
        <f t="shared" si="5"/>
        <v/>
      </c>
      <c r="AB50" s="5"/>
      <c r="AC50" s="13"/>
    </row>
    <row r="51" spans="1:29" s="14" customFormat="1" ht="19.149999999999999" hidden="1" customHeight="1" x14ac:dyDescent="0.3">
      <c r="A51" s="5">
        <v>47</v>
      </c>
      <c r="B51" s="6" t="str">
        <f t="shared" si="3"/>
        <v>6</v>
      </c>
      <c r="C51" s="6" t="str">
        <f t="shared" si="4"/>
        <v>25</v>
      </c>
      <c r="D51" s="7"/>
      <c r="E51" s="5"/>
      <c r="F51" s="5"/>
      <c r="G51" s="5"/>
      <c r="H51" s="5"/>
      <c r="I51" s="8">
        <f t="shared" si="0"/>
        <v>0</v>
      </c>
      <c r="J51" s="9"/>
      <c r="K51" s="8">
        <f t="shared" si="6"/>
        <v>0</v>
      </c>
      <c r="L51" s="10" t="e">
        <f t="shared" si="2"/>
        <v>#DIV/0!</v>
      </c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2"/>
      <c r="Y51" s="12"/>
      <c r="Z51" s="6"/>
      <c r="AA51" s="12" t="str">
        <f t="shared" si="5"/>
        <v/>
      </c>
      <c r="AB51" s="5"/>
      <c r="AC51" s="13"/>
    </row>
    <row r="52" spans="1:29" s="14" customFormat="1" ht="19.149999999999999" hidden="1" customHeight="1" x14ac:dyDescent="0.3">
      <c r="A52" s="5">
        <v>48</v>
      </c>
      <c r="B52" s="6" t="str">
        <f t="shared" si="3"/>
        <v>6</v>
      </c>
      <c r="C52" s="6" t="str">
        <f t="shared" si="4"/>
        <v>25</v>
      </c>
      <c r="D52" s="7"/>
      <c r="E52" s="5"/>
      <c r="F52" s="5"/>
      <c r="G52" s="5"/>
      <c r="H52" s="5"/>
      <c r="I52" s="8">
        <f t="shared" si="0"/>
        <v>0</v>
      </c>
      <c r="J52" s="9"/>
      <c r="K52" s="8">
        <f t="shared" si="6"/>
        <v>0</v>
      </c>
      <c r="L52" s="10" t="e">
        <f t="shared" si="2"/>
        <v>#DIV/0!</v>
      </c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2"/>
      <c r="Y52" s="12"/>
      <c r="Z52" s="6"/>
      <c r="AA52" s="12" t="str">
        <f t="shared" si="5"/>
        <v/>
      </c>
      <c r="AB52" s="5"/>
      <c r="AC52" s="13"/>
    </row>
    <row r="53" spans="1:29" s="14" customFormat="1" ht="19.149999999999999" hidden="1" customHeight="1" x14ac:dyDescent="0.3">
      <c r="A53" s="5">
        <v>49</v>
      </c>
      <c r="B53" s="6" t="str">
        <f t="shared" si="3"/>
        <v>6</v>
      </c>
      <c r="C53" s="6" t="str">
        <f t="shared" si="4"/>
        <v>25</v>
      </c>
      <c r="D53" s="7"/>
      <c r="E53" s="5"/>
      <c r="F53" s="5"/>
      <c r="G53" s="5"/>
      <c r="H53" s="5"/>
      <c r="I53" s="8">
        <f t="shared" si="0"/>
        <v>0</v>
      </c>
      <c r="J53" s="9"/>
      <c r="K53" s="8">
        <f t="shared" si="6"/>
        <v>0</v>
      </c>
      <c r="L53" s="10" t="e">
        <f t="shared" si="2"/>
        <v>#DIV/0!</v>
      </c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2"/>
      <c r="Y53" s="12"/>
      <c r="Z53" s="6"/>
      <c r="AA53" s="12" t="str">
        <f t="shared" si="5"/>
        <v/>
      </c>
      <c r="AB53" s="5"/>
      <c r="AC53" s="13"/>
    </row>
    <row r="54" spans="1:29" s="14" customFormat="1" ht="19.149999999999999" hidden="1" customHeight="1" x14ac:dyDescent="0.3">
      <c r="A54" s="5">
        <v>50</v>
      </c>
      <c r="B54" s="6" t="str">
        <f t="shared" si="3"/>
        <v>6</v>
      </c>
      <c r="C54" s="6" t="str">
        <f t="shared" si="4"/>
        <v>25</v>
      </c>
      <c r="D54" s="7"/>
      <c r="E54" s="5"/>
      <c r="F54" s="5"/>
      <c r="G54" s="5"/>
      <c r="H54" s="5"/>
      <c r="I54" s="8">
        <f t="shared" si="0"/>
        <v>0</v>
      </c>
      <c r="J54" s="9"/>
      <c r="K54" s="8">
        <f t="shared" si="6"/>
        <v>0</v>
      </c>
      <c r="L54" s="10" t="e">
        <f t="shared" si="2"/>
        <v>#DIV/0!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2"/>
      <c r="Y54" s="12"/>
      <c r="Z54" s="6"/>
      <c r="AA54" s="12" t="str">
        <f t="shared" si="5"/>
        <v/>
      </c>
      <c r="AB54" s="5"/>
      <c r="AC54" s="13"/>
    </row>
    <row r="55" spans="1:29" s="21" customFormat="1" ht="13.5" x14ac:dyDescent="0.3">
      <c r="A55" s="37"/>
      <c r="B55" s="38"/>
      <c r="C55" s="38"/>
      <c r="D55" s="38"/>
      <c r="E55" s="38"/>
      <c r="F55" s="38"/>
      <c r="G55" s="38"/>
      <c r="H55" s="38"/>
      <c r="I55" s="39">
        <f>SUM(I7:I54)</f>
        <v>88788</v>
      </c>
      <c r="J55" s="39">
        <f t="shared" ref="J55" si="7">SUM(J7:J54)</f>
        <v>87056</v>
      </c>
      <c r="K55" s="39">
        <f>SUM(K7:K54)</f>
        <v>1732</v>
      </c>
      <c r="L55" s="39" t="e">
        <f>SUM(L7:L54)</f>
        <v>#DIV/0!</v>
      </c>
      <c r="M55" s="39">
        <f t="shared" ref="M55:W55" si="8">SUM(M7:M54)</f>
        <v>922</v>
      </c>
      <c r="N55" s="39">
        <f t="shared" si="8"/>
        <v>33</v>
      </c>
      <c r="O55" s="39">
        <f t="shared" si="8"/>
        <v>0</v>
      </c>
      <c r="P55" s="39">
        <f t="shared" si="8"/>
        <v>456</v>
      </c>
      <c r="Q55" s="39">
        <f t="shared" si="8"/>
        <v>42</v>
      </c>
      <c r="R55" s="39">
        <f t="shared" si="8"/>
        <v>140</v>
      </c>
      <c r="S55" s="39">
        <f t="shared" si="8"/>
        <v>93</v>
      </c>
      <c r="T55" s="39">
        <f t="shared" si="8"/>
        <v>0</v>
      </c>
      <c r="U55" s="39">
        <f t="shared" si="8"/>
        <v>0</v>
      </c>
      <c r="V55" s="39">
        <f t="shared" si="8"/>
        <v>39</v>
      </c>
      <c r="W55" s="39">
        <f t="shared" si="8"/>
        <v>7</v>
      </c>
      <c r="X55" s="29"/>
      <c r="Y55" s="30"/>
      <c r="Z55" s="30"/>
      <c r="AA55" s="30"/>
      <c r="AB55" s="30"/>
      <c r="AC55" s="30"/>
    </row>
    <row r="56" spans="1:29" s="21" customFormat="1" ht="13.5" x14ac:dyDescent="0.3">
      <c r="A56" s="37"/>
      <c r="B56" s="38"/>
      <c r="C56" s="38"/>
      <c r="D56" s="38"/>
      <c r="E56" s="38"/>
      <c r="F56" s="38"/>
      <c r="G56" s="38"/>
      <c r="H56" s="38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0"/>
      <c r="Y56" s="30"/>
      <c r="Z56" s="30"/>
      <c r="AA56" s="30"/>
      <c r="AB56" s="30"/>
      <c r="AC56" s="30"/>
    </row>
  </sheetData>
  <dataConsolidate/>
  <mergeCells count="37">
    <mergeCell ref="W55:W56"/>
    <mergeCell ref="X55:AC56"/>
    <mergeCell ref="Q55:Q56"/>
    <mergeCell ref="R55:R56"/>
    <mergeCell ref="T55:T56"/>
    <mergeCell ref="U55:U56"/>
    <mergeCell ref="V55:V56"/>
    <mergeCell ref="M55:M56"/>
    <mergeCell ref="H5:H6"/>
    <mergeCell ref="I5:I6"/>
    <mergeCell ref="J5:J6"/>
    <mergeCell ref="K5:K6"/>
    <mergeCell ref="L5:L6"/>
    <mergeCell ref="M5:W5"/>
    <mergeCell ref="A55:H56"/>
    <mergeCell ref="I55:I56"/>
    <mergeCell ref="J55:J56"/>
    <mergeCell ref="K55:K56"/>
    <mergeCell ref="L55:L56"/>
    <mergeCell ref="S55:S56"/>
    <mergeCell ref="N55:N56"/>
    <mergeCell ref="O55:O56"/>
    <mergeCell ref="P55:P56"/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</mergeCells>
  <phoneticPr fontId="4" type="noConversion"/>
  <conditionalFormatting sqref="A7:AC54">
    <cfRule type="expression" dxfId="5" priority="1">
      <formula>$L7&gt;0.15</formula>
    </cfRule>
    <cfRule type="expression" dxfId="4" priority="2">
      <formula>AND($L7&gt;0.08,$L7&lt;0.15)</formula>
    </cfRule>
  </conditionalFormatting>
  <dataValidations count="3">
    <dataValidation type="list" allowBlank="1" showInputMessage="1" showErrorMessage="1" sqref="Z7:Z54" xr:uid="{3B3FF3AB-DDE2-47EB-BE79-998AE26FDB03}">
      <formula1>"A, B"</formula1>
    </dataValidation>
    <dataValidation type="whole" allowBlank="1" showInputMessage="1" showErrorMessage="1" errorTitle="입력값이 올바르지 않습니다." error="숫자만 쓰세요!" sqref="J29:J30 J25:J27 M7:W54" xr:uid="{CD2E66C6-8F08-4FF7-A8F3-9CE1B1B2E854}">
      <formula1>0</formula1>
      <formula2>20000</formula2>
    </dataValidation>
    <dataValidation allowBlank="1" showInputMessage="1" showErrorMessage="1" prompt="수식 계산_x000a_수치 입력 금지" sqref="K7:K54" xr:uid="{03F68EE9-61E1-4332-8EE9-4F782F0473FD}"/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EAC5334-37C8-4C99-B252-60CE568C0949}">
          <x14:formula1>
            <xm:f>데이터!$C$4:$C$11</xm:f>
          </x14:formula1>
          <xm:sqref>AB7:AB54</xm:sqref>
        </x14:dataValidation>
        <x14:dataValidation type="list" allowBlank="1" showInputMessage="1" showErrorMessage="1" xr:uid="{1130D458-232F-473B-8C3A-3573B2D1E497}">
          <x14:formula1>
            <xm:f>데이터!$B$4:$B$16</xm:f>
          </x14:formula1>
          <xm:sqref>D7:D54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EB38D-2D40-4E27-96D6-7BEC6B85DA03}">
  <dimension ref="A1:AC56"/>
  <sheetViews>
    <sheetView zoomScale="85" zoomScaleNormal="85" workbookViewId="0">
      <pane ySplit="6" topLeftCell="A7" activePane="bottomLeft" state="frozen"/>
      <selection activeCell="AB7" sqref="AB7"/>
      <selection pane="bottomLeft" activeCell="A5" sqref="A5:A6"/>
    </sheetView>
  </sheetViews>
  <sheetFormatPr defaultRowHeight="16.5" x14ac:dyDescent="0.3"/>
  <cols>
    <col min="1" max="1" width="6.75" style="22" customWidth="1"/>
    <col min="2" max="2" width="6.25" style="22" customWidth="1"/>
    <col min="3" max="3" width="6.75" style="22" customWidth="1"/>
    <col min="4" max="4" width="8.125" style="22" customWidth="1"/>
    <col min="5" max="5" width="19" style="22" customWidth="1"/>
    <col min="6" max="6" width="22.75" style="22" customWidth="1"/>
    <col min="7" max="8" width="7.875" style="22" customWidth="1"/>
    <col min="9" max="9" width="6.625" style="22" customWidth="1"/>
    <col min="10" max="10" width="7.5" style="22" bestFit="1" customWidth="1"/>
    <col min="11" max="11" width="6.625" style="22" customWidth="1"/>
    <col min="12" max="12" width="7.875" style="23" customWidth="1"/>
    <col min="13" max="23" width="5.875" style="22" customWidth="1"/>
    <col min="24" max="24" width="9.875" style="22" customWidth="1"/>
    <col min="25" max="26" width="5.375" style="22" customWidth="1"/>
    <col min="27" max="27" width="9" style="22" customWidth="1"/>
    <col min="28" max="28" width="10.25" style="22" customWidth="1"/>
    <col min="29" max="29" width="33.75" style="22" bestFit="1" customWidth="1"/>
    <col min="30" max="16384" width="9" style="22"/>
  </cols>
  <sheetData>
    <row r="1" spans="1:29" s="1" customFormat="1" ht="13.5" customHeight="1" x14ac:dyDescent="0.3">
      <c r="A1" s="40" t="s">
        <v>53</v>
      </c>
      <c r="B1" s="41"/>
      <c r="C1" s="41"/>
      <c r="D1" s="41"/>
      <c r="E1" s="46" t="s">
        <v>0</v>
      </c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7"/>
    </row>
    <row r="2" spans="1:29" s="1" customFormat="1" ht="13.5" customHeight="1" x14ac:dyDescent="0.3">
      <c r="A2" s="42"/>
      <c r="B2" s="43"/>
      <c r="C2" s="43"/>
      <c r="D2" s="43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9"/>
    </row>
    <row r="3" spans="1:29" s="1" customFormat="1" ht="13.5" customHeight="1" x14ac:dyDescent="0.3">
      <c r="A3" s="44"/>
      <c r="B3" s="45"/>
      <c r="C3" s="45"/>
      <c r="D3" s="45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1"/>
    </row>
    <row r="4" spans="1:29" s="1" customFormat="1" ht="9.9499999999999993" customHeight="1" thickBot="1" x14ac:dyDescent="0.35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4"/>
    </row>
    <row r="5" spans="1:29" s="2" customFormat="1" ht="17.25" thickTop="1" x14ac:dyDescent="0.3">
      <c r="A5" s="33" t="s">
        <v>1</v>
      </c>
      <c r="B5" s="55" t="str">
        <f>MID($A$1,2,1)</f>
        <v>월</v>
      </c>
      <c r="C5" s="55" t="str">
        <f>RIGHT($A$1,1)</f>
        <v>일</v>
      </c>
      <c r="D5" s="33" t="s">
        <v>2</v>
      </c>
      <c r="E5" s="33" t="s">
        <v>3</v>
      </c>
      <c r="F5" s="33" t="s">
        <v>4</v>
      </c>
      <c r="G5" s="33" t="s">
        <v>5</v>
      </c>
      <c r="H5" s="31" t="s">
        <v>6</v>
      </c>
      <c r="I5" s="33" t="s">
        <v>7</v>
      </c>
      <c r="J5" s="33" t="s">
        <v>8</v>
      </c>
      <c r="K5" s="33" t="s">
        <v>9</v>
      </c>
      <c r="L5" s="34" t="s">
        <v>10</v>
      </c>
      <c r="M5" s="36" t="s">
        <v>11</v>
      </c>
      <c r="N5" s="36"/>
      <c r="O5" s="36"/>
      <c r="P5" s="36"/>
      <c r="Q5" s="36"/>
      <c r="R5" s="36"/>
      <c r="S5" s="36"/>
      <c r="T5" s="36"/>
      <c r="U5" s="36"/>
      <c r="V5" s="36"/>
      <c r="W5" s="36"/>
      <c r="X5" s="36" t="s">
        <v>12</v>
      </c>
      <c r="Y5" s="36"/>
      <c r="Z5" s="36"/>
      <c r="AA5" s="36" t="s">
        <v>13</v>
      </c>
      <c r="AB5" s="36" t="s">
        <v>14</v>
      </c>
      <c r="AC5" s="58" t="s">
        <v>15</v>
      </c>
    </row>
    <row r="6" spans="1:29" s="2" customFormat="1" ht="17.25" thickBot="1" x14ac:dyDescent="0.35">
      <c r="A6" s="32"/>
      <c r="B6" s="56"/>
      <c r="C6" s="56"/>
      <c r="D6" s="32"/>
      <c r="E6" s="32"/>
      <c r="F6" s="32"/>
      <c r="G6" s="32"/>
      <c r="H6" s="32"/>
      <c r="I6" s="32"/>
      <c r="J6" s="32"/>
      <c r="K6" s="32"/>
      <c r="L6" s="35"/>
      <c r="M6" s="27" t="s">
        <v>16</v>
      </c>
      <c r="N6" s="27" t="s">
        <v>17</v>
      </c>
      <c r="O6" s="27" t="s">
        <v>18</v>
      </c>
      <c r="P6" s="27" t="s">
        <v>19</v>
      </c>
      <c r="Q6" s="27" t="s">
        <v>20</v>
      </c>
      <c r="R6" s="4" t="s">
        <v>21</v>
      </c>
      <c r="S6" s="27" t="s">
        <v>22</v>
      </c>
      <c r="T6" s="4" t="s">
        <v>23</v>
      </c>
      <c r="U6" s="4" t="s">
        <v>47</v>
      </c>
      <c r="V6" s="4" t="s">
        <v>48</v>
      </c>
      <c r="W6" s="27" t="s">
        <v>24</v>
      </c>
      <c r="X6" s="27" t="s">
        <v>25</v>
      </c>
      <c r="Y6" s="27" t="s">
        <v>26</v>
      </c>
      <c r="Z6" s="27" t="s">
        <v>27</v>
      </c>
      <c r="AA6" s="57"/>
      <c r="AB6" s="57"/>
      <c r="AC6" s="57"/>
    </row>
    <row r="7" spans="1:29" s="14" customFormat="1" ht="19.5" customHeight="1" thickTop="1" x14ac:dyDescent="0.3">
      <c r="A7" s="5">
        <v>1</v>
      </c>
      <c r="B7" s="6" t="str">
        <f>LEFT($A$1,1)</f>
        <v>6</v>
      </c>
      <c r="C7" s="6" t="str">
        <f>MID($A$1,4,2)</f>
        <v>26</v>
      </c>
      <c r="D7" s="7" t="s">
        <v>44</v>
      </c>
      <c r="E7" s="7" t="s">
        <v>251</v>
      </c>
      <c r="F7" s="7" t="s">
        <v>254</v>
      </c>
      <c r="G7" s="5">
        <v>7301</v>
      </c>
      <c r="H7" s="5" t="s">
        <v>277</v>
      </c>
      <c r="I7" s="8">
        <f t="shared" ref="I7:I54" si="0">J7+K7</f>
        <v>591</v>
      </c>
      <c r="J7" s="9">
        <v>590</v>
      </c>
      <c r="K7" s="8">
        <f t="shared" ref="K7:K29" si="1">SUM(M7:W7)</f>
        <v>1</v>
      </c>
      <c r="L7" s="10">
        <f t="shared" ref="L7:L54" si="2">K7/I7</f>
        <v>1.6920473773265651E-3</v>
      </c>
      <c r="M7" s="11">
        <v>1</v>
      </c>
      <c r="N7" s="11"/>
      <c r="O7" s="11"/>
      <c r="P7" s="11"/>
      <c r="Q7" s="11"/>
      <c r="R7" s="11"/>
      <c r="S7" s="11"/>
      <c r="T7" s="11"/>
      <c r="U7" s="11"/>
      <c r="V7" s="11"/>
      <c r="W7" s="11"/>
      <c r="X7" s="12">
        <v>20200616</v>
      </c>
      <c r="Y7" s="12">
        <v>14</v>
      </c>
      <c r="Z7" s="6" t="s">
        <v>259</v>
      </c>
      <c r="AA7" s="12" t="str">
        <f>IF($Z7="A","하선동",IF($Z7="B","이형준",""))</f>
        <v>하선동</v>
      </c>
      <c r="AB7" s="5" t="s">
        <v>61</v>
      </c>
      <c r="AC7" s="13"/>
    </row>
    <row r="8" spans="1:29" s="14" customFormat="1" ht="19.5" customHeight="1" x14ac:dyDescent="0.3">
      <c r="A8" s="15">
        <v>2</v>
      </c>
      <c r="B8" s="6" t="str">
        <f t="shared" ref="B8:B54" si="3">LEFT($A$1,1)</f>
        <v>6</v>
      </c>
      <c r="C8" s="6" t="str">
        <f t="shared" ref="C8:C54" si="4">MID($A$1,4,2)</f>
        <v>26</v>
      </c>
      <c r="D8" s="7" t="s">
        <v>101</v>
      </c>
      <c r="E8" s="7" t="s">
        <v>252</v>
      </c>
      <c r="F8" s="7" t="s">
        <v>255</v>
      </c>
      <c r="G8" s="5" t="s">
        <v>278</v>
      </c>
      <c r="H8" s="5" t="s">
        <v>277</v>
      </c>
      <c r="I8" s="8">
        <f t="shared" si="0"/>
        <v>1660</v>
      </c>
      <c r="J8" s="9">
        <v>1660</v>
      </c>
      <c r="K8" s="8">
        <f t="shared" si="1"/>
        <v>0</v>
      </c>
      <c r="L8" s="10">
        <f t="shared" si="2"/>
        <v>0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2">
        <v>20200626</v>
      </c>
      <c r="Y8" s="12">
        <v>13</v>
      </c>
      <c r="Z8" s="6" t="s">
        <v>259</v>
      </c>
      <c r="AA8" s="12" t="str">
        <f t="shared" ref="AA8:AA54" si="5">IF($Z8="A","하선동",IF($Z8="B","이형준",""))</f>
        <v>하선동</v>
      </c>
      <c r="AB8" s="5" t="s">
        <v>61</v>
      </c>
      <c r="AC8" s="13"/>
    </row>
    <row r="9" spans="1:29" s="14" customFormat="1" ht="19.5" customHeight="1" x14ac:dyDescent="0.3">
      <c r="A9" s="5">
        <v>3</v>
      </c>
      <c r="B9" s="6" t="str">
        <f t="shared" si="3"/>
        <v>6</v>
      </c>
      <c r="C9" s="6" t="str">
        <f t="shared" si="4"/>
        <v>26</v>
      </c>
      <c r="D9" s="7" t="s">
        <v>101</v>
      </c>
      <c r="E9" s="7" t="s">
        <v>253</v>
      </c>
      <c r="F9" s="7" t="s">
        <v>256</v>
      </c>
      <c r="G9" s="5" t="s">
        <v>279</v>
      </c>
      <c r="H9" s="5" t="s">
        <v>277</v>
      </c>
      <c r="I9" s="8">
        <f t="shared" si="0"/>
        <v>50</v>
      </c>
      <c r="J9" s="9">
        <v>50</v>
      </c>
      <c r="K9" s="8">
        <f t="shared" si="1"/>
        <v>0</v>
      </c>
      <c r="L9" s="10">
        <f t="shared" si="2"/>
        <v>0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2">
        <v>20200626</v>
      </c>
      <c r="Y9" s="6">
        <v>14</v>
      </c>
      <c r="Z9" s="6" t="s">
        <v>259</v>
      </c>
      <c r="AA9" s="12" t="str">
        <f t="shared" si="5"/>
        <v>하선동</v>
      </c>
      <c r="AB9" s="5" t="s">
        <v>61</v>
      </c>
      <c r="AC9" s="13" t="s">
        <v>257</v>
      </c>
    </row>
    <row r="10" spans="1:29" s="14" customFormat="1" ht="19.5" customHeight="1" x14ac:dyDescent="0.3">
      <c r="A10" s="15">
        <v>4</v>
      </c>
      <c r="B10" s="6" t="str">
        <f t="shared" si="3"/>
        <v>6</v>
      </c>
      <c r="C10" s="6" t="str">
        <f t="shared" si="4"/>
        <v>26</v>
      </c>
      <c r="D10" s="7" t="s">
        <v>101</v>
      </c>
      <c r="E10" s="7" t="s">
        <v>252</v>
      </c>
      <c r="F10" s="7" t="s">
        <v>255</v>
      </c>
      <c r="G10" s="5" t="s">
        <v>278</v>
      </c>
      <c r="H10" s="5" t="s">
        <v>277</v>
      </c>
      <c r="I10" s="8">
        <f t="shared" si="0"/>
        <v>150</v>
      </c>
      <c r="J10" s="9">
        <v>150</v>
      </c>
      <c r="K10" s="8">
        <f t="shared" si="1"/>
        <v>0</v>
      </c>
      <c r="L10" s="10">
        <f t="shared" si="2"/>
        <v>0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2">
        <v>20200625</v>
      </c>
      <c r="Y10" s="12">
        <v>13</v>
      </c>
      <c r="Z10" s="6" t="s">
        <v>259</v>
      </c>
      <c r="AA10" s="12" t="str">
        <f t="shared" si="5"/>
        <v>하선동</v>
      </c>
      <c r="AB10" s="5" t="s">
        <v>61</v>
      </c>
      <c r="AC10" s="13" t="s">
        <v>258</v>
      </c>
    </row>
    <row r="11" spans="1:29" s="14" customFormat="1" ht="19.5" customHeight="1" x14ac:dyDescent="0.3">
      <c r="A11" s="5">
        <v>5</v>
      </c>
      <c r="B11" s="6" t="str">
        <f t="shared" si="3"/>
        <v>6</v>
      </c>
      <c r="C11" s="6" t="str">
        <f t="shared" si="4"/>
        <v>26</v>
      </c>
      <c r="D11" s="7" t="s">
        <v>101</v>
      </c>
      <c r="E11" s="7" t="s">
        <v>252</v>
      </c>
      <c r="F11" s="7" t="s">
        <v>255</v>
      </c>
      <c r="G11" s="5" t="s">
        <v>278</v>
      </c>
      <c r="H11" s="5" t="s">
        <v>277</v>
      </c>
      <c r="I11" s="8">
        <f t="shared" si="0"/>
        <v>400</v>
      </c>
      <c r="J11" s="9">
        <v>400</v>
      </c>
      <c r="K11" s="8">
        <f t="shared" si="1"/>
        <v>0</v>
      </c>
      <c r="L11" s="10">
        <f t="shared" si="2"/>
        <v>0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2">
        <v>20200626</v>
      </c>
      <c r="Y11" s="12">
        <v>13</v>
      </c>
      <c r="Z11" s="6" t="s">
        <v>259</v>
      </c>
      <c r="AA11" s="12" t="str">
        <f t="shared" si="5"/>
        <v>하선동</v>
      </c>
      <c r="AB11" s="5" t="s">
        <v>64</v>
      </c>
      <c r="AC11" s="13"/>
    </row>
    <row r="12" spans="1:29" s="14" customFormat="1" ht="19.5" customHeight="1" x14ac:dyDescent="0.3">
      <c r="A12" s="5">
        <v>6</v>
      </c>
      <c r="B12" s="6" t="str">
        <f t="shared" si="3"/>
        <v>6</v>
      </c>
      <c r="C12" s="6" t="str">
        <f t="shared" si="4"/>
        <v>26</v>
      </c>
      <c r="D12" s="7" t="s">
        <v>34</v>
      </c>
      <c r="E12" s="7" t="s">
        <v>251</v>
      </c>
      <c r="F12" s="7" t="s">
        <v>260</v>
      </c>
      <c r="G12" s="5" t="s">
        <v>280</v>
      </c>
      <c r="H12" s="5" t="s">
        <v>277</v>
      </c>
      <c r="I12" s="8">
        <f t="shared" si="0"/>
        <v>1611</v>
      </c>
      <c r="J12" s="9">
        <v>1600</v>
      </c>
      <c r="K12" s="8">
        <f t="shared" si="1"/>
        <v>11</v>
      </c>
      <c r="L12" s="10">
        <f t="shared" si="2"/>
        <v>6.8280571073867161E-3</v>
      </c>
      <c r="M12" s="11"/>
      <c r="N12" s="11"/>
      <c r="O12" s="11"/>
      <c r="P12" s="11">
        <v>11</v>
      </c>
      <c r="Q12" s="11"/>
      <c r="R12" s="11"/>
      <c r="S12" s="11"/>
      <c r="T12" s="11"/>
      <c r="U12" s="11"/>
      <c r="V12" s="11"/>
      <c r="W12" s="11"/>
      <c r="X12" s="12">
        <v>20200626</v>
      </c>
      <c r="Y12" s="12">
        <v>15</v>
      </c>
      <c r="Z12" s="6" t="s">
        <v>259</v>
      </c>
      <c r="AA12" s="12" t="str">
        <f t="shared" si="5"/>
        <v>하선동</v>
      </c>
      <c r="AB12" s="5" t="s">
        <v>64</v>
      </c>
      <c r="AC12" s="13"/>
    </row>
    <row r="13" spans="1:29" s="14" customFormat="1" ht="19.5" customHeight="1" x14ac:dyDescent="0.3">
      <c r="A13" s="15">
        <v>7</v>
      </c>
      <c r="B13" s="6" t="str">
        <f t="shared" si="3"/>
        <v>6</v>
      </c>
      <c r="C13" s="6" t="str">
        <f t="shared" si="4"/>
        <v>26</v>
      </c>
      <c r="D13" s="7" t="s">
        <v>34</v>
      </c>
      <c r="E13" s="7" t="s">
        <v>251</v>
      </c>
      <c r="F13" s="7" t="s">
        <v>260</v>
      </c>
      <c r="G13" s="5" t="s">
        <v>280</v>
      </c>
      <c r="H13" s="5" t="s">
        <v>277</v>
      </c>
      <c r="I13" s="8">
        <f t="shared" si="0"/>
        <v>6107</v>
      </c>
      <c r="J13" s="16">
        <v>5600</v>
      </c>
      <c r="K13" s="8">
        <f t="shared" si="1"/>
        <v>507</v>
      </c>
      <c r="L13" s="10">
        <f t="shared" si="2"/>
        <v>8.3019485835925985E-2</v>
      </c>
      <c r="M13" s="11"/>
      <c r="N13" s="11"/>
      <c r="O13" s="11"/>
      <c r="P13" s="11">
        <v>28</v>
      </c>
      <c r="Q13" s="11"/>
      <c r="R13" s="11"/>
      <c r="S13" s="11"/>
      <c r="T13" s="11">
        <v>87</v>
      </c>
      <c r="U13" s="11">
        <v>392</v>
      </c>
      <c r="V13" s="11"/>
      <c r="W13" s="11"/>
      <c r="X13" s="12">
        <v>20200626</v>
      </c>
      <c r="Y13" s="12">
        <v>15</v>
      </c>
      <c r="Z13" s="6" t="s">
        <v>265</v>
      </c>
      <c r="AA13" s="12" t="str">
        <f t="shared" si="5"/>
        <v>이형준</v>
      </c>
      <c r="AB13" s="5" t="s">
        <v>64</v>
      </c>
      <c r="AC13" s="13"/>
    </row>
    <row r="14" spans="1:29" s="14" customFormat="1" ht="19.5" customHeight="1" x14ac:dyDescent="0.3">
      <c r="A14" s="5">
        <v>10</v>
      </c>
      <c r="B14" s="6" t="str">
        <f t="shared" si="3"/>
        <v>6</v>
      </c>
      <c r="C14" s="6" t="str">
        <f t="shared" si="4"/>
        <v>26</v>
      </c>
      <c r="D14" s="7" t="s">
        <v>34</v>
      </c>
      <c r="E14" s="7" t="s">
        <v>261</v>
      </c>
      <c r="F14" s="7" t="s">
        <v>262</v>
      </c>
      <c r="G14" s="5" t="s">
        <v>280</v>
      </c>
      <c r="H14" s="5" t="s">
        <v>277</v>
      </c>
      <c r="I14" s="8">
        <f t="shared" si="0"/>
        <v>6000</v>
      </c>
      <c r="J14" s="9">
        <v>6000</v>
      </c>
      <c r="K14" s="8">
        <f t="shared" si="1"/>
        <v>0</v>
      </c>
      <c r="L14" s="10">
        <f t="shared" si="2"/>
        <v>0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2">
        <v>20200626</v>
      </c>
      <c r="Y14" s="12">
        <v>5</v>
      </c>
      <c r="Z14" s="6" t="s">
        <v>265</v>
      </c>
      <c r="AA14" s="12" t="str">
        <f t="shared" si="5"/>
        <v>이형준</v>
      </c>
      <c r="AB14" s="5" t="s">
        <v>64</v>
      </c>
      <c r="AC14" s="13"/>
    </row>
    <row r="15" spans="1:29" s="14" customFormat="1" ht="19.5" customHeight="1" x14ac:dyDescent="0.3">
      <c r="A15" s="5">
        <v>11</v>
      </c>
      <c r="B15" s="6" t="str">
        <f t="shared" si="3"/>
        <v>6</v>
      </c>
      <c r="C15" s="6" t="str">
        <f t="shared" si="4"/>
        <v>26</v>
      </c>
      <c r="D15" s="7" t="s">
        <v>36</v>
      </c>
      <c r="E15" s="7" t="s">
        <v>263</v>
      </c>
      <c r="F15" s="7" t="s">
        <v>264</v>
      </c>
      <c r="G15" s="5" t="s">
        <v>284</v>
      </c>
      <c r="H15" s="5" t="s">
        <v>285</v>
      </c>
      <c r="I15" s="8">
        <f t="shared" si="0"/>
        <v>2907</v>
      </c>
      <c r="J15" s="9">
        <v>2843</v>
      </c>
      <c r="K15" s="8">
        <f t="shared" si="1"/>
        <v>64</v>
      </c>
      <c r="L15" s="10">
        <f t="shared" si="2"/>
        <v>2.2015823873409012E-2</v>
      </c>
      <c r="M15" s="11"/>
      <c r="N15" s="11">
        <v>11</v>
      </c>
      <c r="O15" s="11"/>
      <c r="P15" s="11"/>
      <c r="Q15" s="11">
        <v>6</v>
      </c>
      <c r="R15" s="11"/>
      <c r="S15" s="11">
        <v>39</v>
      </c>
      <c r="T15" s="11">
        <v>8</v>
      </c>
      <c r="U15" s="11"/>
      <c r="V15" s="11"/>
      <c r="W15" s="11"/>
      <c r="X15" s="12">
        <v>20200626</v>
      </c>
      <c r="Y15" s="12">
        <v>10</v>
      </c>
      <c r="Z15" s="6" t="s">
        <v>265</v>
      </c>
      <c r="AA15" s="12" t="str">
        <f t="shared" si="5"/>
        <v>이형준</v>
      </c>
      <c r="AB15" s="5" t="s">
        <v>64</v>
      </c>
      <c r="AC15" s="13"/>
    </row>
    <row r="16" spans="1:29" s="14" customFormat="1" ht="19.5" customHeight="1" x14ac:dyDescent="0.3">
      <c r="A16" s="15">
        <v>12</v>
      </c>
      <c r="B16" s="6" t="str">
        <f t="shared" si="3"/>
        <v>6</v>
      </c>
      <c r="C16" s="6" t="str">
        <f t="shared" si="4"/>
        <v>26</v>
      </c>
      <c r="D16" s="7" t="s">
        <v>101</v>
      </c>
      <c r="E16" s="7" t="s">
        <v>251</v>
      </c>
      <c r="F16" s="7" t="s">
        <v>268</v>
      </c>
      <c r="G16" s="5" t="s">
        <v>281</v>
      </c>
      <c r="H16" s="5" t="s">
        <v>277</v>
      </c>
      <c r="I16" s="8">
        <f t="shared" si="0"/>
        <v>2846</v>
      </c>
      <c r="J16" s="9">
        <v>2788</v>
      </c>
      <c r="K16" s="8">
        <f t="shared" si="1"/>
        <v>58</v>
      </c>
      <c r="L16" s="10">
        <f t="shared" si="2"/>
        <v>2.0379479971890373E-2</v>
      </c>
      <c r="M16" s="11"/>
      <c r="N16" s="11"/>
      <c r="O16" s="11"/>
      <c r="P16" s="11">
        <v>58</v>
      </c>
      <c r="Q16" s="11"/>
      <c r="R16" s="11"/>
      <c r="S16" s="11"/>
      <c r="T16" s="11"/>
      <c r="U16" s="11"/>
      <c r="V16" s="11"/>
      <c r="W16" s="11"/>
      <c r="X16" s="12">
        <v>20200626</v>
      </c>
      <c r="Y16" s="12">
        <v>7</v>
      </c>
      <c r="Z16" s="6" t="s">
        <v>81</v>
      </c>
      <c r="AA16" s="12" t="str">
        <f t="shared" si="5"/>
        <v>이형준</v>
      </c>
      <c r="AB16" s="5" t="s">
        <v>86</v>
      </c>
      <c r="AC16" s="13"/>
    </row>
    <row r="17" spans="1:29" s="14" customFormat="1" ht="19.5" customHeight="1" x14ac:dyDescent="0.3">
      <c r="A17" s="5">
        <v>13</v>
      </c>
      <c r="B17" s="6" t="str">
        <f t="shared" si="3"/>
        <v>6</v>
      </c>
      <c r="C17" s="6" t="str">
        <f t="shared" si="4"/>
        <v>26</v>
      </c>
      <c r="D17" s="7" t="s">
        <v>101</v>
      </c>
      <c r="E17" s="7" t="s">
        <v>263</v>
      </c>
      <c r="F17" s="7" t="s">
        <v>269</v>
      </c>
      <c r="G17" s="5" t="s">
        <v>282</v>
      </c>
      <c r="H17" s="5" t="s">
        <v>283</v>
      </c>
      <c r="I17" s="8">
        <f t="shared" si="0"/>
        <v>1151</v>
      </c>
      <c r="J17" s="9">
        <v>1143</v>
      </c>
      <c r="K17" s="8">
        <f t="shared" si="1"/>
        <v>8</v>
      </c>
      <c r="L17" s="10">
        <f t="shared" si="2"/>
        <v>6.9504778453518675E-3</v>
      </c>
      <c r="M17" s="11"/>
      <c r="N17" s="11"/>
      <c r="O17" s="11"/>
      <c r="P17" s="11">
        <v>5</v>
      </c>
      <c r="Q17" s="11"/>
      <c r="R17" s="11"/>
      <c r="S17" s="11">
        <v>2</v>
      </c>
      <c r="T17" s="11">
        <v>1</v>
      </c>
      <c r="U17" s="11"/>
      <c r="V17" s="11"/>
      <c r="W17" s="11"/>
      <c r="X17" s="12">
        <v>20200626</v>
      </c>
      <c r="Y17" s="12">
        <v>1</v>
      </c>
      <c r="Z17" s="6" t="s">
        <v>265</v>
      </c>
      <c r="AA17" s="12" t="str">
        <f t="shared" si="5"/>
        <v>이형준</v>
      </c>
      <c r="AB17" s="5" t="s">
        <v>86</v>
      </c>
      <c r="AC17" s="13"/>
    </row>
    <row r="18" spans="1:29" s="14" customFormat="1" ht="19.5" customHeight="1" x14ac:dyDescent="0.3">
      <c r="A18" s="15">
        <v>14</v>
      </c>
      <c r="B18" s="6" t="str">
        <f t="shared" si="3"/>
        <v>6</v>
      </c>
      <c r="C18" s="6" t="str">
        <f t="shared" si="4"/>
        <v>26</v>
      </c>
      <c r="D18" s="7" t="s">
        <v>101</v>
      </c>
      <c r="E18" s="7" t="s">
        <v>266</v>
      </c>
      <c r="F18" s="7" t="s">
        <v>270</v>
      </c>
      <c r="G18" s="5" t="s">
        <v>279</v>
      </c>
      <c r="H18" s="5" t="s">
        <v>277</v>
      </c>
      <c r="I18" s="8">
        <f t="shared" si="0"/>
        <v>2841</v>
      </c>
      <c r="J18" s="9">
        <v>2817</v>
      </c>
      <c r="K18" s="8">
        <f t="shared" si="1"/>
        <v>24</v>
      </c>
      <c r="L18" s="10">
        <f t="shared" si="2"/>
        <v>8.4477296726504746E-3</v>
      </c>
      <c r="M18" s="11"/>
      <c r="N18" s="11"/>
      <c r="O18" s="11"/>
      <c r="P18" s="11">
        <v>16</v>
      </c>
      <c r="Q18" s="11"/>
      <c r="R18" s="11">
        <v>8</v>
      </c>
      <c r="S18" s="11"/>
      <c r="T18" s="11"/>
      <c r="U18" s="11"/>
      <c r="V18" s="11"/>
      <c r="W18" s="11"/>
      <c r="X18" s="12">
        <v>20200626</v>
      </c>
      <c r="Y18" s="12">
        <v>4</v>
      </c>
      <c r="Z18" s="6" t="s">
        <v>265</v>
      </c>
      <c r="AA18" s="12" t="str">
        <f t="shared" si="5"/>
        <v>이형준</v>
      </c>
      <c r="AB18" s="5" t="s">
        <v>86</v>
      </c>
      <c r="AC18" s="13" t="s">
        <v>272</v>
      </c>
    </row>
    <row r="19" spans="1:29" s="14" customFormat="1" ht="19.5" customHeight="1" x14ac:dyDescent="0.3">
      <c r="A19" s="5">
        <v>15</v>
      </c>
      <c r="B19" s="6" t="str">
        <f t="shared" si="3"/>
        <v>6</v>
      </c>
      <c r="C19" s="6" t="str">
        <f t="shared" si="4"/>
        <v>26</v>
      </c>
      <c r="D19" s="7" t="s">
        <v>34</v>
      </c>
      <c r="E19" s="7" t="s">
        <v>267</v>
      </c>
      <c r="F19" s="7" t="s">
        <v>271</v>
      </c>
      <c r="G19" s="5">
        <v>8301</v>
      </c>
      <c r="H19" s="5">
        <v>8301</v>
      </c>
      <c r="I19" s="8">
        <f t="shared" si="0"/>
        <v>100</v>
      </c>
      <c r="J19" s="9">
        <v>100</v>
      </c>
      <c r="K19" s="8">
        <f t="shared" si="1"/>
        <v>0</v>
      </c>
      <c r="L19" s="10">
        <f t="shared" si="2"/>
        <v>0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2">
        <v>20200627</v>
      </c>
      <c r="Y19" s="12">
        <v>2</v>
      </c>
      <c r="Z19" s="6" t="s">
        <v>259</v>
      </c>
      <c r="AA19" s="12" t="str">
        <f t="shared" si="5"/>
        <v>하선동</v>
      </c>
      <c r="AB19" s="5" t="s">
        <v>86</v>
      </c>
      <c r="AC19" s="13" t="s">
        <v>257</v>
      </c>
    </row>
    <row r="20" spans="1:29" s="14" customFormat="1" ht="19.5" customHeight="1" x14ac:dyDescent="0.3">
      <c r="A20" s="5">
        <v>16</v>
      </c>
      <c r="B20" s="6" t="str">
        <f t="shared" si="3"/>
        <v>6</v>
      </c>
      <c r="C20" s="6" t="str">
        <f t="shared" si="4"/>
        <v>26</v>
      </c>
      <c r="D20" s="7" t="s">
        <v>36</v>
      </c>
      <c r="E20" s="7" t="s">
        <v>263</v>
      </c>
      <c r="F20" s="7" t="s">
        <v>264</v>
      </c>
      <c r="G20" s="5" t="s">
        <v>284</v>
      </c>
      <c r="H20" s="5" t="s">
        <v>285</v>
      </c>
      <c r="I20" s="8">
        <f t="shared" si="0"/>
        <v>2570</v>
      </c>
      <c r="J20" s="9">
        <v>2519</v>
      </c>
      <c r="K20" s="8">
        <f t="shared" si="1"/>
        <v>51</v>
      </c>
      <c r="L20" s="10">
        <f t="shared" si="2"/>
        <v>1.9844357976653695E-2</v>
      </c>
      <c r="M20" s="11"/>
      <c r="N20" s="11">
        <v>16</v>
      </c>
      <c r="O20" s="11"/>
      <c r="P20" s="11"/>
      <c r="Q20" s="11"/>
      <c r="R20" s="11"/>
      <c r="S20" s="11">
        <v>33</v>
      </c>
      <c r="T20" s="11">
        <v>2</v>
      </c>
      <c r="U20" s="11"/>
      <c r="V20" s="11"/>
      <c r="W20" s="11"/>
      <c r="X20" s="12">
        <v>20200626</v>
      </c>
      <c r="Y20" s="12">
        <v>10</v>
      </c>
      <c r="Z20" s="6" t="s">
        <v>114</v>
      </c>
      <c r="AA20" s="12" t="str">
        <f t="shared" si="5"/>
        <v>하선동</v>
      </c>
      <c r="AB20" s="5" t="s">
        <v>89</v>
      </c>
      <c r="AC20" s="13"/>
    </row>
    <row r="21" spans="1:29" s="14" customFormat="1" ht="19.5" customHeight="1" x14ac:dyDescent="0.3">
      <c r="A21" s="15">
        <v>17</v>
      </c>
      <c r="B21" s="6" t="str">
        <f t="shared" si="3"/>
        <v>6</v>
      </c>
      <c r="C21" s="6" t="str">
        <f t="shared" si="4"/>
        <v>26</v>
      </c>
      <c r="D21" s="7" t="s">
        <v>34</v>
      </c>
      <c r="E21" s="7" t="s">
        <v>273</v>
      </c>
      <c r="F21" s="7" t="s">
        <v>274</v>
      </c>
      <c r="G21" s="5" t="s">
        <v>280</v>
      </c>
      <c r="H21" s="5" t="s">
        <v>277</v>
      </c>
      <c r="I21" s="8">
        <f t="shared" si="0"/>
        <v>7112</v>
      </c>
      <c r="J21" s="9">
        <v>7042</v>
      </c>
      <c r="K21" s="8">
        <f t="shared" si="1"/>
        <v>70</v>
      </c>
      <c r="L21" s="10">
        <f t="shared" si="2"/>
        <v>9.8425196850393699E-3</v>
      </c>
      <c r="M21" s="11">
        <v>70</v>
      </c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2">
        <v>20200626</v>
      </c>
      <c r="Y21" s="12">
        <v>3</v>
      </c>
      <c r="Z21" s="6" t="s">
        <v>259</v>
      </c>
      <c r="AA21" s="12" t="str">
        <f t="shared" si="5"/>
        <v>하선동</v>
      </c>
      <c r="AB21" s="5" t="s">
        <v>89</v>
      </c>
      <c r="AC21" s="13"/>
    </row>
    <row r="22" spans="1:29" s="14" customFormat="1" ht="19.5" customHeight="1" x14ac:dyDescent="0.3">
      <c r="A22" s="5">
        <v>18</v>
      </c>
      <c r="B22" s="6" t="str">
        <f t="shared" si="3"/>
        <v>6</v>
      </c>
      <c r="C22" s="6" t="str">
        <f t="shared" si="4"/>
        <v>26</v>
      </c>
      <c r="D22" s="7" t="s">
        <v>34</v>
      </c>
      <c r="E22" s="7" t="s">
        <v>251</v>
      </c>
      <c r="F22" s="7" t="s">
        <v>260</v>
      </c>
      <c r="G22" s="5" t="s">
        <v>280</v>
      </c>
      <c r="H22" s="5" t="s">
        <v>277</v>
      </c>
      <c r="I22" s="8">
        <f t="shared" si="0"/>
        <v>1992</v>
      </c>
      <c r="J22" s="9">
        <v>1990</v>
      </c>
      <c r="K22" s="8">
        <f t="shared" si="1"/>
        <v>2</v>
      </c>
      <c r="L22" s="10">
        <f t="shared" si="2"/>
        <v>1.004016064257028E-3</v>
      </c>
      <c r="M22" s="11"/>
      <c r="N22" s="11"/>
      <c r="O22" s="11"/>
      <c r="P22" s="11">
        <v>2</v>
      </c>
      <c r="Q22" s="11"/>
      <c r="R22" s="11"/>
      <c r="S22" s="11"/>
      <c r="T22" s="11"/>
      <c r="U22" s="11"/>
      <c r="V22" s="11"/>
      <c r="W22" s="11"/>
      <c r="X22" s="12">
        <v>20200626</v>
      </c>
      <c r="Y22" s="12">
        <v>15</v>
      </c>
      <c r="Z22" s="6" t="s">
        <v>259</v>
      </c>
      <c r="AA22" s="12" t="str">
        <f t="shared" si="5"/>
        <v>하선동</v>
      </c>
      <c r="AB22" s="5" t="s">
        <v>89</v>
      </c>
      <c r="AC22" s="13"/>
    </row>
    <row r="23" spans="1:29" s="14" customFormat="1" ht="19.5" customHeight="1" x14ac:dyDescent="0.3">
      <c r="A23" s="15">
        <v>19</v>
      </c>
      <c r="B23" s="6" t="str">
        <f t="shared" si="3"/>
        <v>6</v>
      </c>
      <c r="C23" s="6" t="str">
        <f t="shared" si="4"/>
        <v>26</v>
      </c>
      <c r="D23" s="7" t="s">
        <v>34</v>
      </c>
      <c r="E23" s="7" t="s">
        <v>251</v>
      </c>
      <c r="F23" s="7" t="s">
        <v>275</v>
      </c>
      <c r="G23" s="5" t="s">
        <v>280</v>
      </c>
      <c r="H23" s="5" t="s">
        <v>277</v>
      </c>
      <c r="I23" s="8">
        <f t="shared" si="0"/>
        <v>7790</v>
      </c>
      <c r="J23" s="9">
        <v>7718</v>
      </c>
      <c r="K23" s="8">
        <f t="shared" si="1"/>
        <v>72</v>
      </c>
      <c r="L23" s="10">
        <f t="shared" si="2"/>
        <v>9.2426187419768942E-3</v>
      </c>
      <c r="M23" s="11">
        <v>63</v>
      </c>
      <c r="N23" s="11">
        <v>3</v>
      </c>
      <c r="O23" s="11"/>
      <c r="P23" s="11">
        <v>6</v>
      </c>
      <c r="Q23" s="11"/>
      <c r="R23" s="11"/>
      <c r="S23" s="11"/>
      <c r="T23" s="11"/>
      <c r="U23" s="11"/>
      <c r="V23" s="11"/>
      <c r="W23" s="11"/>
      <c r="X23" s="12">
        <v>20200626</v>
      </c>
      <c r="Y23" s="12">
        <v>8</v>
      </c>
      <c r="Z23" s="6" t="s">
        <v>265</v>
      </c>
      <c r="AA23" s="12" t="str">
        <f t="shared" si="5"/>
        <v>이형준</v>
      </c>
      <c r="AB23" s="5" t="s">
        <v>97</v>
      </c>
      <c r="AC23" s="13"/>
    </row>
    <row r="24" spans="1:29" s="14" customFormat="1" ht="19.5" customHeight="1" x14ac:dyDescent="0.3">
      <c r="A24" s="5">
        <v>20</v>
      </c>
      <c r="B24" s="6" t="str">
        <f t="shared" si="3"/>
        <v>6</v>
      </c>
      <c r="C24" s="6" t="str">
        <f t="shared" si="4"/>
        <v>26</v>
      </c>
      <c r="D24" s="7" t="s">
        <v>34</v>
      </c>
      <c r="E24" s="7" t="s">
        <v>273</v>
      </c>
      <c r="F24" s="7" t="s">
        <v>274</v>
      </c>
      <c r="G24" s="5" t="s">
        <v>280</v>
      </c>
      <c r="H24" s="5" t="s">
        <v>277</v>
      </c>
      <c r="I24" s="8">
        <f t="shared" si="0"/>
        <v>1260</v>
      </c>
      <c r="J24" s="9">
        <v>1260</v>
      </c>
      <c r="K24" s="8">
        <f t="shared" si="1"/>
        <v>0</v>
      </c>
      <c r="L24" s="10">
        <f t="shared" si="2"/>
        <v>0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2">
        <v>20200626</v>
      </c>
      <c r="Y24" s="12">
        <v>3</v>
      </c>
      <c r="Z24" s="6" t="s">
        <v>259</v>
      </c>
      <c r="AA24" s="12" t="str">
        <f t="shared" si="5"/>
        <v>하선동</v>
      </c>
      <c r="AB24" s="5" t="s">
        <v>97</v>
      </c>
      <c r="AC24" s="13"/>
    </row>
    <row r="25" spans="1:29" s="14" customFormat="1" ht="19.149999999999999" customHeight="1" x14ac:dyDescent="0.3">
      <c r="A25" s="5">
        <v>21</v>
      </c>
      <c r="B25" s="6" t="str">
        <f t="shared" si="3"/>
        <v>6</v>
      </c>
      <c r="C25" s="6" t="str">
        <f t="shared" si="4"/>
        <v>26</v>
      </c>
      <c r="D25" s="7" t="s">
        <v>34</v>
      </c>
      <c r="E25" s="7" t="s">
        <v>273</v>
      </c>
      <c r="F25" s="7" t="s">
        <v>274</v>
      </c>
      <c r="G25" s="5" t="s">
        <v>280</v>
      </c>
      <c r="H25" s="5" t="s">
        <v>277</v>
      </c>
      <c r="I25" s="8">
        <f t="shared" si="0"/>
        <v>8984</v>
      </c>
      <c r="J25" s="11">
        <v>8984</v>
      </c>
      <c r="K25" s="8">
        <f t="shared" si="1"/>
        <v>0</v>
      </c>
      <c r="L25" s="10">
        <f t="shared" si="2"/>
        <v>0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2">
        <v>20200626</v>
      </c>
      <c r="Y25" s="12">
        <v>3</v>
      </c>
      <c r="Z25" s="6" t="s">
        <v>265</v>
      </c>
      <c r="AA25" s="12" t="str">
        <f t="shared" si="5"/>
        <v>이형준</v>
      </c>
      <c r="AB25" s="5" t="s">
        <v>97</v>
      </c>
      <c r="AC25" s="13"/>
    </row>
    <row r="26" spans="1:29" s="14" customFormat="1" ht="19.149999999999999" customHeight="1" x14ac:dyDescent="0.3">
      <c r="A26" s="15">
        <v>22</v>
      </c>
      <c r="B26" s="6" t="str">
        <f t="shared" si="3"/>
        <v>6</v>
      </c>
      <c r="C26" s="6" t="str">
        <f t="shared" si="4"/>
        <v>26</v>
      </c>
      <c r="D26" s="7" t="s">
        <v>101</v>
      </c>
      <c r="E26" s="7" t="s">
        <v>263</v>
      </c>
      <c r="F26" s="7" t="s">
        <v>269</v>
      </c>
      <c r="G26" s="5" t="s">
        <v>282</v>
      </c>
      <c r="H26" s="5" t="s">
        <v>283</v>
      </c>
      <c r="I26" s="8">
        <f t="shared" si="0"/>
        <v>3021</v>
      </c>
      <c r="J26" s="11">
        <v>3000</v>
      </c>
      <c r="K26" s="8">
        <f t="shared" si="1"/>
        <v>21</v>
      </c>
      <c r="L26" s="10">
        <f t="shared" si="2"/>
        <v>6.9513406156901684E-3</v>
      </c>
      <c r="M26" s="11"/>
      <c r="N26" s="11"/>
      <c r="O26" s="11"/>
      <c r="P26" s="11">
        <v>11</v>
      </c>
      <c r="Q26" s="11">
        <v>1</v>
      </c>
      <c r="R26" s="11"/>
      <c r="S26" s="11">
        <v>9</v>
      </c>
      <c r="T26" s="11"/>
      <c r="U26" s="11"/>
      <c r="V26" s="11"/>
      <c r="W26" s="11"/>
      <c r="X26" s="12">
        <v>20200626</v>
      </c>
      <c r="Y26" s="12">
        <v>1</v>
      </c>
      <c r="Z26" s="6" t="s">
        <v>265</v>
      </c>
      <c r="AA26" s="12" t="str">
        <f t="shared" si="5"/>
        <v>이형준</v>
      </c>
      <c r="AB26" s="5" t="s">
        <v>97</v>
      </c>
      <c r="AC26" s="13"/>
    </row>
    <row r="27" spans="1:29" s="14" customFormat="1" ht="19.149999999999999" customHeight="1" x14ac:dyDescent="0.3">
      <c r="A27" s="5">
        <v>23</v>
      </c>
      <c r="B27" s="6" t="str">
        <f t="shared" si="3"/>
        <v>6</v>
      </c>
      <c r="C27" s="6" t="str">
        <f t="shared" si="4"/>
        <v>26</v>
      </c>
      <c r="D27" s="7" t="s">
        <v>34</v>
      </c>
      <c r="E27" s="7" t="s">
        <v>261</v>
      </c>
      <c r="F27" s="7" t="s">
        <v>262</v>
      </c>
      <c r="G27" s="5" t="s">
        <v>280</v>
      </c>
      <c r="H27" s="5" t="s">
        <v>277</v>
      </c>
      <c r="I27" s="8">
        <f t="shared" si="0"/>
        <v>4000</v>
      </c>
      <c r="J27" s="11">
        <v>4000</v>
      </c>
      <c r="K27" s="8">
        <f t="shared" si="1"/>
        <v>0</v>
      </c>
      <c r="L27" s="10">
        <f t="shared" si="2"/>
        <v>0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2">
        <v>20200626</v>
      </c>
      <c r="Y27" s="12">
        <v>5</v>
      </c>
      <c r="Z27" s="6" t="s">
        <v>259</v>
      </c>
      <c r="AA27" s="12" t="str">
        <f t="shared" si="5"/>
        <v>하선동</v>
      </c>
      <c r="AB27" s="5" t="s">
        <v>97</v>
      </c>
      <c r="AC27" s="13"/>
    </row>
    <row r="28" spans="1:29" s="14" customFormat="1" ht="19.149999999999999" customHeight="1" x14ac:dyDescent="0.3">
      <c r="A28" s="5">
        <v>24</v>
      </c>
      <c r="B28" s="6" t="str">
        <f t="shared" si="3"/>
        <v>6</v>
      </c>
      <c r="C28" s="6" t="str">
        <f t="shared" si="4"/>
        <v>26</v>
      </c>
      <c r="D28" s="7" t="s">
        <v>34</v>
      </c>
      <c r="E28" s="7" t="s">
        <v>261</v>
      </c>
      <c r="F28" s="7" t="s">
        <v>262</v>
      </c>
      <c r="G28" s="5" t="s">
        <v>280</v>
      </c>
      <c r="H28" s="5" t="s">
        <v>277</v>
      </c>
      <c r="I28" s="8">
        <f t="shared" si="0"/>
        <v>6000</v>
      </c>
      <c r="J28" s="17">
        <v>6000</v>
      </c>
      <c r="K28" s="8">
        <f t="shared" si="1"/>
        <v>0</v>
      </c>
      <c r="L28" s="10">
        <f t="shared" si="2"/>
        <v>0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2">
        <v>20200626</v>
      </c>
      <c r="Y28" s="12">
        <v>5</v>
      </c>
      <c r="Z28" s="6" t="s">
        <v>265</v>
      </c>
      <c r="AA28" s="12" t="str">
        <f t="shared" si="5"/>
        <v>이형준</v>
      </c>
      <c r="AB28" s="5" t="s">
        <v>97</v>
      </c>
      <c r="AC28" s="13"/>
    </row>
    <row r="29" spans="1:29" s="14" customFormat="1" ht="19.149999999999999" customHeight="1" x14ac:dyDescent="0.3">
      <c r="A29" s="5">
        <v>25</v>
      </c>
      <c r="B29" s="6" t="str">
        <f t="shared" si="3"/>
        <v>6</v>
      </c>
      <c r="C29" s="6" t="str">
        <f t="shared" si="4"/>
        <v>26</v>
      </c>
      <c r="D29" s="7" t="s">
        <v>101</v>
      </c>
      <c r="E29" s="7" t="s">
        <v>253</v>
      </c>
      <c r="F29" s="7" t="s">
        <v>256</v>
      </c>
      <c r="G29" s="5" t="s">
        <v>279</v>
      </c>
      <c r="H29" s="5" t="s">
        <v>277</v>
      </c>
      <c r="I29" s="8">
        <f t="shared" si="0"/>
        <v>2343</v>
      </c>
      <c r="J29" s="11">
        <v>2343</v>
      </c>
      <c r="K29" s="8">
        <f t="shared" si="1"/>
        <v>0</v>
      </c>
      <c r="L29" s="10">
        <f t="shared" si="2"/>
        <v>0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2">
        <v>20200626</v>
      </c>
      <c r="Y29" s="12">
        <v>14</v>
      </c>
      <c r="Z29" s="6" t="s">
        <v>265</v>
      </c>
      <c r="AA29" s="12" t="str">
        <f t="shared" si="5"/>
        <v>이형준</v>
      </c>
      <c r="AB29" s="5" t="s">
        <v>97</v>
      </c>
      <c r="AC29" s="13"/>
    </row>
    <row r="30" spans="1:29" s="14" customFormat="1" ht="19.149999999999999" customHeight="1" x14ac:dyDescent="0.3">
      <c r="A30" s="15">
        <v>26</v>
      </c>
      <c r="B30" s="6" t="str">
        <f t="shared" si="3"/>
        <v>6</v>
      </c>
      <c r="C30" s="6" t="str">
        <f t="shared" si="4"/>
        <v>26</v>
      </c>
      <c r="D30" s="7" t="s">
        <v>36</v>
      </c>
      <c r="E30" s="7" t="s">
        <v>251</v>
      </c>
      <c r="F30" s="7" t="s">
        <v>276</v>
      </c>
      <c r="G30" s="5" t="s">
        <v>281</v>
      </c>
      <c r="H30" s="5" t="s">
        <v>277</v>
      </c>
      <c r="I30" s="8">
        <f t="shared" si="0"/>
        <v>1676</v>
      </c>
      <c r="J30" s="11">
        <v>1380</v>
      </c>
      <c r="K30" s="8">
        <f t="shared" ref="K30:K54" si="6">SUM(M30:W30)</f>
        <v>296</v>
      </c>
      <c r="L30" s="10">
        <f t="shared" si="2"/>
        <v>0.1766109785202864</v>
      </c>
      <c r="M30" s="11">
        <v>50</v>
      </c>
      <c r="N30" s="11"/>
      <c r="O30" s="11"/>
      <c r="P30" s="11">
        <v>70</v>
      </c>
      <c r="Q30" s="11"/>
      <c r="R30" s="11"/>
      <c r="S30" s="11"/>
      <c r="T30" s="11"/>
      <c r="U30" s="11"/>
      <c r="V30" s="11">
        <v>176</v>
      </c>
      <c r="W30" s="11"/>
      <c r="X30" s="12">
        <v>20200626</v>
      </c>
      <c r="Y30" s="12">
        <v>14</v>
      </c>
      <c r="Z30" s="6" t="s">
        <v>259</v>
      </c>
      <c r="AA30" s="12" t="str">
        <f t="shared" si="5"/>
        <v>하선동</v>
      </c>
      <c r="AB30" s="5" t="s">
        <v>99</v>
      </c>
      <c r="AC30" s="13"/>
    </row>
    <row r="31" spans="1:29" s="14" customFormat="1" ht="19.149999999999999" customHeight="1" x14ac:dyDescent="0.3">
      <c r="A31" s="5">
        <v>27</v>
      </c>
      <c r="B31" s="6" t="str">
        <f t="shared" si="3"/>
        <v>6</v>
      </c>
      <c r="C31" s="6" t="str">
        <f t="shared" si="4"/>
        <v>26</v>
      </c>
      <c r="D31" s="7" t="s">
        <v>101</v>
      </c>
      <c r="E31" s="7" t="s">
        <v>263</v>
      </c>
      <c r="F31" s="7" t="s">
        <v>269</v>
      </c>
      <c r="G31" s="5" t="s">
        <v>282</v>
      </c>
      <c r="H31" s="5" t="s">
        <v>283</v>
      </c>
      <c r="I31" s="8">
        <f t="shared" si="0"/>
        <v>2887</v>
      </c>
      <c r="J31" s="9">
        <v>2850</v>
      </c>
      <c r="K31" s="8">
        <f t="shared" si="6"/>
        <v>37</v>
      </c>
      <c r="L31" s="10">
        <f t="shared" si="2"/>
        <v>1.2816072047107724E-2</v>
      </c>
      <c r="M31" s="11"/>
      <c r="N31" s="11"/>
      <c r="O31" s="11"/>
      <c r="P31" s="11">
        <v>12</v>
      </c>
      <c r="Q31" s="11"/>
      <c r="R31" s="11"/>
      <c r="S31" s="11">
        <v>25</v>
      </c>
      <c r="T31" s="11"/>
      <c r="U31" s="11"/>
      <c r="V31" s="11"/>
      <c r="W31" s="11"/>
      <c r="X31" s="12">
        <v>20200626</v>
      </c>
      <c r="Y31" s="12">
        <v>1</v>
      </c>
      <c r="Z31" s="6" t="s">
        <v>259</v>
      </c>
      <c r="AA31" s="12" t="str">
        <f t="shared" si="5"/>
        <v>하선동</v>
      </c>
      <c r="AB31" s="5" t="s">
        <v>99</v>
      </c>
      <c r="AC31" s="18"/>
    </row>
    <row r="32" spans="1:29" s="14" customFormat="1" ht="19.149999999999999" customHeight="1" x14ac:dyDescent="0.3">
      <c r="A32" s="5">
        <v>28</v>
      </c>
      <c r="B32" s="6" t="str">
        <f t="shared" si="3"/>
        <v>6</v>
      </c>
      <c r="C32" s="6" t="str">
        <f t="shared" si="4"/>
        <v>26</v>
      </c>
      <c r="D32" s="7" t="s">
        <v>101</v>
      </c>
      <c r="E32" s="7" t="s">
        <v>251</v>
      </c>
      <c r="F32" s="7" t="s">
        <v>268</v>
      </c>
      <c r="G32" s="5" t="s">
        <v>281</v>
      </c>
      <c r="H32" s="5" t="s">
        <v>277</v>
      </c>
      <c r="I32" s="8">
        <f t="shared" si="0"/>
        <v>455</v>
      </c>
      <c r="J32" s="9">
        <v>375</v>
      </c>
      <c r="K32" s="8">
        <f t="shared" si="6"/>
        <v>80</v>
      </c>
      <c r="L32" s="10">
        <f t="shared" si="2"/>
        <v>0.17582417582417584</v>
      </c>
      <c r="M32" s="11"/>
      <c r="N32" s="11"/>
      <c r="O32" s="11"/>
      <c r="P32" s="11">
        <v>80</v>
      </c>
      <c r="Q32" s="11"/>
      <c r="R32" s="11"/>
      <c r="S32" s="11"/>
      <c r="T32" s="11"/>
      <c r="U32" s="11"/>
      <c r="V32" s="11"/>
      <c r="W32" s="11"/>
      <c r="X32" s="12">
        <v>20200626</v>
      </c>
      <c r="Y32" s="12">
        <v>7</v>
      </c>
      <c r="Z32" s="6" t="s">
        <v>259</v>
      </c>
      <c r="AA32" s="12" t="str">
        <f t="shared" si="5"/>
        <v>하선동</v>
      </c>
      <c r="AB32" s="5" t="s">
        <v>100</v>
      </c>
      <c r="AC32" s="13"/>
    </row>
    <row r="33" spans="1:29" s="14" customFormat="1" ht="19.149999999999999" customHeight="1" x14ac:dyDescent="0.3">
      <c r="A33" s="5">
        <v>29</v>
      </c>
      <c r="B33" s="6" t="str">
        <f t="shared" si="3"/>
        <v>6</v>
      </c>
      <c r="C33" s="6" t="str">
        <f t="shared" si="4"/>
        <v>26</v>
      </c>
      <c r="D33" s="7" t="s">
        <v>34</v>
      </c>
      <c r="E33" s="7" t="s">
        <v>251</v>
      </c>
      <c r="F33" s="7" t="s">
        <v>275</v>
      </c>
      <c r="G33" s="5" t="s">
        <v>280</v>
      </c>
      <c r="H33" s="5" t="s">
        <v>277</v>
      </c>
      <c r="I33" s="8">
        <f t="shared" si="0"/>
        <v>5449</v>
      </c>
      <c r="J33" s="9">
        <v>5430</v>
      </c>
      <c r="K33" s="8">
        <f t="shared" si="6"/>
        <v>19</v>
      </c>
      <c r="L33" s="10">
        <f t="shared" si="2"/>
        <v>3.4868783262984033E-3</v>
      </c>
      <c r="M33" s="11">
        <v>5</v>
      </c>
      <c r="N33" s="11"/>
      <c r="O33" s="11"/>
      <c r="P33" s="11">
        <v>14</v>
      </c>
      <c r="Q33" s="11"/>
      <c r="R33" s="11"/>
      <c r="S33" s="11"/>
      <c r="T33" s="11"/>
      <c r="U33" s="11"/>
      <c r="V33" s="11"/>
      <c r="W33" s="11"/>
      <c r="X33" s="12">
        <v>20200626</v>
      </c>
      <c r="Y33" s="12">
        <v>8</v>
      </c>
      <c r="Z33" s="6" t="s">
        <v>259</v>
      </c>
      <c r="AA33" s="12" t="str">
        <f t="shared" si="5"/>
        <v>하선동</v>
      </c>
      <c r="AB33" s="5" t="s">
        <v>100</v>
      </c>
      <c r="AC33" s="13"/>
    </row>
    <row r="34" spans="1:29" s="14" customFormat="1" ht="19.149999999999999" customHeight="1" x14ac:dyDescent="0.3">
      <c r="A34" s="15">
        <v>30</v>
      </c>
      <c r="B34" s="6" t="str">
        <f t="shared" si="3"/>
        <v>6</v>
      </c>
      <c r="C34" s="6" t="str">
        <f t="shared" si="4"/>
        <v>26</v>
      </c>
      <c r="D34" s="7" t="s">
        <v>34</v>
      </c>
      <c r="E34" s="7" t="s">
        <v>251</v>
      </c>
      <c r="F34" s="7" t="s">
        <v>260</v>
      </c>
      <c r="G34" s="5" t="s">
        <v>280</v>
      </c>
      <c r="H34" s="5" t="s">
        <v>277</v>
      </c>
      <c r="I34" s="8">
        <f t="shared" si="0"/>
        <v>1607</v>
      </c>
      <c r="J34" s="9">
        <v>1600</v>
      </c>
      <c r="K34" s="8">
        <f t="shared" si="6"/>
        <v>7</v>
      </c>
      <c r="L34" s="10">
        <f t="shared" si="2"/>
        <v>4.3559427504667085E-3</v>
      </c>
      <c r="M34" s="11"/>
      <c r="N34" s="11"/>
      <c r="O34" s="11"/>
      <c r="P34" s="11">
        <v>7</v>
      </c>
      <c r="Q34" s="11"/>
      <c r="R34" s="11"/>
      <c r="S34" s="11"/>
      <c r="T34" s="11"/>
      <c r="U34" s="11"/>
      <c r="V34" s="11"/>
      <c r="W34" s="11"/>
      <c r="X34" s="12">
        <v>20200626</v>
      </c>
      <c r="Y34" s="12">
        <v>15</v>
      </c>
      <c r="Z34" s="6" t="s">
        <v>259</v>
      </c>
      <c r="AA34" s="12" t="str">
        <f t="shared" si="5"/>
        <v>하선동</v>
      </c>
      <c r="AB34" s="5" t="s">
        <v>100</v>
      </c>
      <c r="AC34" s="13"/>
    </row>
    <row r="35" spans="1:29" s="14" customFormat="1" ht="19.149999999999999" customHeight="1" x14ac:dyDescent="0.3">
      <c r="A35" s="5">
        <v>31</v>
      </c>
      <c r="B35" s="6" t="str">
        <f t="shared" si="3"/>
        <v>6</v>
      </c>
      <c r="C35" s="6" t="str">
        <f t="shared" si="4"/>
        <v>26</v>
      </c>
      <c r="D35" s="7"/>
      <c r="E35" s="7"/>
      <c r="F35" s="7"/>
      <c r="G35" s="5"/>
      <c r="H35" s="5"/>
      <c r="I35" s="8">
        <f t="shared" si="0"/>
        <v>0</v>
      </c>
      <c r="J35" s="9"/>
      <c r="K35" s="8">
        <f t="shared" si="6"/>
        <v>0</v>
      </c>
      <c r="L35" s="10" t="e">
        <f t="shared" si="2"/>
        <v>#DIV/0!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2"/>
      <c r="Y35" s="12"/>
      <c r="Z35" s="6"/>
      <c r="AA35" s="12" t="str">
        <f t="shared" si="5"/>
        <v/>
      </c>
      <c r="AB35" s="5"/>
      <c r="AC35" s="13"/>
    </row>
    <row r="36" spans="1:29" s="14" customFormat="1" ht="19.149999999999999" customHeight="1" x14ac:dyDescent="0.3">
      <c r="A36" s="5">
        <v>32</v>
      </c>
      <c r="B36" s="6" t="str">
        <f t="shared" si="3"/>
        <v>6</v>
      </c>
      <c r="C36" s="6" t="str">
        <f t="shared" si="4"/>
        <v>26</v>
      </c>
      <c r="D36" s="7"/>
      <c r="E36" s="19"/>
      <c r="F36" s="5"/>
      <c r="G36" s="5"/>
      <c r="H36" s="5"/>
      <c r="I36" s="8">
        <f t="shared" si="0"/>
        <v>0</v>
      </c>
      <c r="J36" s="9"/>
      <c r="K36" s="8">
        <f t="shared" si="6"/>
        <v>0</v>
      </c>
      <c r="L36" s="10" t="e">
        <f t="shared" si="2"/>
        <v>#DIV/0!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2"/>
      <c r="Y36" s="12"/>
      <c r="Z36" s="6"/>
      <c r="AA36" s="12" t="str">
        <f t="shared" si="5"/>
        <v/>
      </c>
      <c r="AB36" s="5"/>
      <c r="AC36" s="13"/>
    </row>
    <row r="37" spans="1:29" s="14" customFormat="1" ht="19.149999999999999" hidden="1" customHeight="1" x14ac:dyDescent="0.3">
      <c r="A37" s="5">
        <v>33</v>
      </c>
      <c r="B37" s="6" t="str">
        <f t="shared" si="3"/>
        <v>6</v>
      </c>
      <c r="C37" s="6" t="str">
        <f t="shared" si="4"/>
        <v>26</v>
      </c>
      <c r="D37" s="7"/>
      <c r="E37" s="7"/>
      <c r="F37" s="5"/>
      <c r="G37" s="5"/>
      <c r="H37" s="5"/>
      <c r="I37" s="8">
        <f t="shared" si="0"/>
        <v>0</v>
      </c>
      <c r="J37" s="9"/>
      <c r="K37" s="8">
        <f t="shared" si="6"/>
        <v>0</v>
      </c>
      <c r="L37" s="10" t="e">
        <f t="shared" si="2"/>
        <v>#DIV/0!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2"/>
      <c r="Y37" s="12"/>
      <c r="Z37" s="6"/>
      <c r="AA37" s="12" t="str">
        <f t="shared" si="5"/>
        <v/>
      </c>
      <c r="AB37" s="5"/>
      <c r="AC37" s="13"/>
    </row>
    <row r="38" spans="1:29" s="14" customFormat="1" ht="19.149999999999999" hidden="1" customHeight="1" x14ac:dyDescent="0.3">
      <c r="A38" s="15">
        <v>34</v>
      </c>
      <c r="B38" s="6" t="str">
        <f t="shared" si="3"/>
        <v>6</v>
      </c>
      <c r="C38" s="6" t="str">
        <f t="shared" si="4"/>
        <v>26</v>
      </c>
      <c r="D38" s="7"/>
      <c r="E38" s="7"/>
      <c r="F38" s="7"/>
      <c r="G38" s="5"/>
      <c r="H38" s="5"/>
      <c r="I38" s="8">
        <f t="shared" si="0"/>
        <v>0</v>
      </c>
      <c r="J38" s="9"/>
      <c r="K38" s="8">
        <f t="shared" si="6"/>
        <v>0</v>
      </c>
      <c r="L38" s="10" t="e">
        <f t="shared" si="2"/>
        <v>#DIV/0!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2"/>
      <c r="Y38" s="12"/>
      <c r="Z38" s="6"/>
      <c r="AA38" s="12" t="str">
        <f t="shared" si="5"/>
        <v/>
      </c>
      <c r="AB38" s="5"/>
      <c r="AC38" s="13"/>
    </row>
    <row r="39" spans="1:29" s="14" customFormat="1" ht="19.149999999999999" hidden="1" customHeight="1" x14ac:dyDescent="0.3">
      <c r="A39" s="5">
        <v>35</v>
      </c>
      <c r="B39" s="6" t="str">
        <f t="shared" si="3"/>
        <v>6</v>
      </c>
      <c r="C39" s="6" t="str">
        <f t="shared" si="4"/>
        <v>26</v>
      </c>
      <c r="D39" s="7"/>
      <c r="E39" s="5"/>
      <c r="F39" s="5"/>
      <c r="G39" s="5"/>
      <c r="H39" s="5"/>
      <c r="I39" s="8">
        <f t="shared" si="0"/>
        <v>0</v>
      </c>
      <c r="J39" s="9"/>
      <c r="K39" s="8">
        <f t="shared" si="6"/>
        <v>0</v>
      </c>
      <c r="L39" s="10" t="e">
        <f t="shared" si="2"/>
        <v>#DIV/0!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2"/>
      <c r="Y39" s="12"/>
      <c r="Z39" s="6"/>
      <c r="AA39" s="12" t="str">
        <f t="shared" si="5"/>
        <v/>
      </c>
      <c r="AB39" s="5"/>
      <c r="AC39" s="13"/>
    </row>
    <row r="40" spans="1:29" s="14" customFormat="1" ht="19.149999999999999" hidden="1" customHeight="1" x14ac:dyDescent="0.3">
      <c r="A40" s="5">
        <v>36</v>
      </c>
      <c r="B40" s="6" t="str">
        <f t="shared" si="3"/>
        <v>6</v>
      </c>
      <c r="C40" s="6" t="str">
        <f t="shared" si="4"/>
        <v>26</v>
      </c>
      <c r="D40" s="7"/>
      <c r="E40" s="5"/>
      <c r="F40" s="5"/>
      <c r="G40" s="5"/>
      <c r="H40" s="5"/>
      <c r="I40" s="8">
        <f t="shared" si="0"/>
        <v>0</v>
      </c>
      <c r="J40" s="9"/>
      <c r="K40" s="8">
        <f t="shared" si="6"/>
        <v>0</v>
      </c>
      <c r="L40" s="10" t="e">
        <f t="shared" si="2"/>
        <v>#DIV/0!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2"/>
      <c r="Y40" s="12"/>
      <c r="Z40" s="6"/>
      <c r="AA40" s="12" t="str">
        <f t="shared" si="5"/>
        <v/>
      </c>
      <c r="AB40" s="5"/>
      <c r="AC40" s="13"/>
    </row>
    <row r="41" spans="1:29" s="14" customFormat="1" ht="19.149999999999999" hidden="1" customHeight="1" x14ac:dyDescent="0.3">
      <c r="A41" s="5">
        <v>37</v>
      </c>
      <c r="B41" s="6" t="str">
        <f t="shared" si="3"/>
        <v>6</v>
      </c>
      <c r="C41" s="6" t="str">
        <f t="shared" si="4"/>
        <v>26</v>
      </c>
      <c r="D41" s="7"/>
      <c r="E41" s="7"/>
      <c r="F41" s="7"/>
      <c r="G41" s="5"/>
      <c r="H41" s="5"/>
      <c r="I41" s="8">
        <f t="shared" si="0"/>
        <v>0</v>
      </c>
      <c r="J41" s="9"/>
      <c r="K41" s="8">
        <f t="shared" si="6"/>
        <v>0</v>
      </c>
      <c r="L41" s="10" t="e">
        <f t="shared" si="2"/>
        <v>#DIV/0!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2"/>
      <c r="Y41" s="12"/>
      <c r="Z41" s="6"/>
      <c r="AA41" s="12" t="str">
        <f t="shared" si="5"/>
        <v/>
      </c>
      <c r="AB41" s="5"/>
      <c r="AC41" s="13"/>
    </row>
    <row r="42" spans="1:29" s="14" customFormat="1" ht="19.149999999999999" hidden="1" customHeight="1" x14ac:dyDescent="0.3">
      <c r="A42" s="15">
        <v>38</v>
      </c>
      <c r="B42" s="6" t="str">
        <f t="shared" si="3"/>
        <v>6</v>
      </c>
      <c r="C42" s="6" t="str">
        <f t="shared" si="4"/>
        <v>26</v>
      </c>
      <c r="D42" s="7"/>
      <c r="E42" s="7"/>
      <c r="F42" s="7"/>
      <c r="G42" s="5"/>
      <c r="H42" s="5"/>
      <c r="I42" s="8">
        <f t="shared" si="0"/>
        <v>0</v>
      </c>
      <c r="J42" s="9"/>
      <c r="K42" s="8">
        <f t="shared" si="6"/>
        <v>0</v>
      </c>
      <c r="L42" s="10" t="e">
        <f t="shared" si="2"/>
        <v>#DIV/0!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2"/>
      <c r="Y42" s="12"/>
      <c r="Z42" s="6"/>
      <c r="AA42" s="12" t="str">
        <f t="shared" si="5"/>
        <v/>
      </c>
      <c r="AB42" s="5"/>
      <c r="AC42" s="13"/>
    </row>
    <row r="43" spans="1:29" s="14" customFormat="1" ht="19.149999999999999" hidden="1" customHeight="1" x14ac:dyDescent="0.3">
      <c r="A43" s="5">
        <v>39</v>
      </c>
      <c r="B43" s="6" t="str">
        <f t="shared" si="3"/>
        <v>6</v>
      </c>
      <c r="C43" s="6" t="str">
        <f t="shared" si="4"/>
        <v>26</v>
      </c>
      <c r="D43" s="7"/>
      <c r="E43" s="7"/>
      <c r="F43" s="7"/>
      <c r="G43" s="5"/>
      <c r="H43" s="5"/>
      <c r="I43" s="8">
        <f t="shared" si="0"/>
        <v>0</v>
      </c>
      <c r="J43" s="9"/>
      <c r="K43" s="8">
        <f t="shared" si="6"/>
        <v>0</v>
      </c>
      <c r="L43" s="10" t="e">
        <f t="shared" si="2"/>
        <v>#DIV/0!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2"/>
      <c r="Y43" s="12"/>
      <c r="Z43" s="6"/>
      <c r="AA43" s="12" t="str">
        <f t="shared" si="5"/>
        <v/>
      </c>
      <c r="AB43" s="5"/>
      <c r="AC43" s="13"/>
    </row>
    <row r="44" spans="1:29" s="14" customFormat="1" ht="19.149999999999999" hidden="1" customHeight="1" x14ac:dyDescent="0.3">
      <c r="A44" s="5">
        <v>40</v>
      </c>
      <c r="B44" s="6" t="str">
        <f t="shared" si="3"/>
        <v>6</v>
      </c>
      <c r="C44" s="6" t="str">
        <f t="shared" si="4"/>
        <v>26</v>
      </c>
      <c r="D44" s="7"/>
      <c r="E44" s="5"/>
      <c r="F44" s="7"/>
      <c r="G44" s="5"/>
      <c r="H44" s="5"/>
      <c r="I44" s="8">
        <f t="shared" si="0"/>
        <v>0</v>
      </c>
      <c r="J44" s="9"/>
      <c r="K44" s="8">
        <f t="shared" si="6"/>
        <v>0</v>
      </c>
      <c r="L44" s="10" t="e">
        <f t="shared" si="2"/>
        <v>#DIV/0!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  <c r="Y44" s="12"/>
      <c r="Z44" s="6"/>
      <c r="AA44" s="12" t="str">
        <f>IF($Z44="A","하선동",IF($Z44="B","이형준",""))</f>
        <v/>
      </c>
      <c r="AB44" s="5"/>
      <c r="AC44" s="13"/>
    </row>
    <row r="45" spans="1:29" s="14" customFormat="1" ht="19.149999999999999" hidden="1" customHeight="1" x14ac:dyDescent="0.3">
      <c r="A45" s="5">
        <v>41</v>
      </c>
      <c r="B45" s="6" t="str">
        <f t="shared" si="3"/>
        <v>6</v>
      </c>
      <c r="C45" s="6" t="str">
        <f t="shared" si="4"/>
        <v>26</v>
      </c>
      <c r="D45" s="7"/>
      <c r="E45" s="7"/>
      <c r="F45" s="7"/>
      <c r="G45" s="5"/>
      <c r="H45" s="5"/>
      <c r="I45" s="8">
        <f t="shared" si="0"/>
        <v>0</v>
      </c>
      <c r="J45" s="9"/>
      <c r="K45" s="8">
        <f t="shared" si="6"/>
        <v>0</v>
      </c>
      <c r="L45" s="10" t="e">
        <f t="shared" si="2"/>
        <v>#DIV/0!</v>
      </c>
      <c r="M45" s="11"/>
      <c r="N45" s="11"/>
      <c r="O45" s="11"/>
      <c r="P45" s="11"/>
      <c r="Q45" s="11"/>
      <c r="R45" s="11"/>
      <c r="S45" s="11"/>
      <c r="T45" s="20"/>
      <c r="U45" s="20"/>
      <c r="V45" s="20"/>
      <c r="W45" s="11"/>
      <c r="X45" s="12"/>
      <c r="Y45" s="12"/>
      <c r="Z45" s="6"/>
      <c r="AA45" s="12" t="str">
        <f t="shared" si="5"/>
        <v/>
      </c>
      <c r="AB45" s="5"/>
      <c r="AC45" s="13"/>
    </row>
    <row r="46" spans="1:29" s="14" customFormat="1" ht="19.149999999999999" hidden="1" customHeight="1" x14ac:dyDescent="0.3">
      <c r="A46" s="15">
        <v>42</v>
      </c>
      <c r="B46" s="6" t="str">
        <f t="shared" si="3"/>
        <v>6</v>
      </c>
      <c r="C46" s="6" t="str">
        <f t="shared" si="4"/>
        <v>26</v>
      </c>
      <c r="D46" s="7"/>
      <c r="E46" s="5"/>
      <c r="F46" s="7"/>
      <c r="G46" s="5"/>
      <c r="H46" s="5"/>
      <c r="I46" s="8">
        <f t="shared" si="0"/>
        <v>0</v>
      </c>
      <c r="J46" s="9"/>
      <c r="K46" s="8">
        <f t="shared" si="6"/>
        <v>0</v>
      </c>
      <c r="L46" s="10" t="e">
        <f t="shared" si="2"/>
        <v>#DIV/0!</v>
      </c>
      <c r="M46" s="11"/>
      <c r="N46" s="11"/>
      <c r="O46" s="11"/>
      <c r="P46" s="11"/>
      <c r="Q46" s="11"/>
      <c r="R46" s="11"/>
      <c r="S46" s="11"/>
      <c r="T46" s="20"/>
      <c r="U46" s="20"/>
      <c r="V46" s="20"/>
      <c r="W46" s="11"/>
      <c r="X46" s="12"/>
      <c r="Y46" s="12"/>
      <c r="Z46" s="6"/>
      <c r="AA46" s="12" t="str">
        <f t="shared" si="5"/>
        <v/>
      </c>
      <c r="AB46" s="5"/>
      <c r="AC46" s="13"/>
    </row>
    <row r="47" spans="1:29" s="14" customFormat="1" ht="19.149999999999999" hidden="1" customHeight="1" x14ac:dyDescent="0.3">
      <c r="A47" s="5">
        <v>43</v>
      </c>
      <c r="B47" s="6" t="str">
        <f t="shared" si="3"/>
        <v>6</v>
      </c>
      <c r="C47" s="6" t="str">
        <f t="shared" si="4"/>
        <v>26</v>
      </c>
      <c r="D47" s="7"/>
      <c r="E47" s="5"/>
      <c r="F47" s="5"/>
      <c r="G47" s="5"/>
      <c r="H47" s="5"/>
      <c r="I47" s="8">
        <f t="shared" si="0"/>
        <v>0</v>
      </c>
      <c r="J47" s="9"/>
      <c r="K47" s="8">
        <f t="shared" si="6"/>
        <v>0</v>
      </c>
      <c r="L47" s="10" t="e">
        <f t="shared" si="2"/>
        <v>#DIV/0!</v>
      </c>
      <c r="M47" s="11"/>
      <c r="N47" s="11"/>
      <c r="O47" s="11"/>
      <c r="P47" s="11"/>
      <c r="Q47" s="11"/>
      <c r="R47" s="11"/>
      <c r="S47" s="11"/>
      <c r="T47" s="20"/>
      <c r="U47" s="20"/>
      <c r="V47" s="20"/>
      <c r="W47" s="11"/>
      <c r="X47" s="12"/>
      <c r="Y47" s="12"/>
      <c r="Z47" s="6"/>
      <c r="AA47" s="12" t="str">
        <f t="shared" si="5"/>
        <v/>
      </c>
      <c r="AB47" s="5"/>
      <c r="AC47" s="13"/>
    </row>
    <row r="48" spans="1:29" s="14" customFormat="1" ht="19.149999999999999" hidden="1" customHeight="1" x14ac:dyDescent="0.3">
      <c r="A48" s="5">
        <v>44</v>
      </c>
      <c r="B48" s="6" t="str">
        <f t="shared" si="3"/>
        <v>6</v>
      </c>
      <c r="C48" s="6" t="str">
        <f t="shared" si="4"/>
        <v>26</v>
      </c>
      <c r="D48" s="7"/>
      <c r="E48" s="5"/>
      <c r="F48" s="5"/>
      <c r="G48" s="5"/>
      <c r="H48" s="5"/>
      <c r="I48" s="8">
        <f t="shared" si="0"/>
        <v>0</v>
      </c>
      <c r="J48" s="9"/>
      <c r="K48" s="8">
        <f t="shared" si="6"/>
        <v>0</v>
      </c>
      <c r="L48" s="10" t="e">
        <f t="shared" si="2"/>
        <v>#DIV/0!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2"/>
      <c r="Y48" s="12"/>
      <c r="Z48" s="6"/>
      <c r="AA48" s="12" t="str">
        <f t="shared" si="5"/>
        <v/>
      </c>
      <c r="AB48" s="5"/>
      <c r="AC48" s="13"/>
    </row>
    <row r="49" spans="1:29" s="14" customFormat="1" ht="19.149999999999999" hidden="1" customHeight="1" x14ac:dyDescent="0.3">
      <c r="A49" s="5">
        <v>45</v>
      </c>
      <c r="B49" s="6" t="str">
        <f t="shared" si="3"/>
        <v>6</v>
      </c>
      <c r="C49" s="6" t="str">
        <f t="shared" si="4"/>
        <v>26</v>
      </c>
      <c r="D49" s="7"/>
      <c r="E49" s="5"/>
      <c r="F49" s="7"/>
      <c r="G49" s="5"/>
      <c r="H49" s="5"/>
      <c r="I49" s="8">
        <f t="shared" si="0"/>
        <v>0</v>
      </c>
      <c r="J49" s="9"/>
      <c r="K49" s="8">
        <f t="shared" si="6"/>
        <v>0</v>
      </c>
      <c r="L49" s="10" t="e">
        <f t="shared" si="2"/>
        <v>#DIV/0!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2"/>
      <c r="Y49" s="12"/>
      <c r="Z49" s="6"/>
      <c r="AA49" s="12" t="str">
        <f>IF($Z49="A","하선동",IF($Z49="B","이형준",""))</f>
        <v/>
      </c>
      <c r="AB49" s="5"/>
      <c r="AC49" s="13"/>
    </row>
    <row r="50" spans="1:29" s="14" customFormat="1" ht="19.149999999999999" hidden="1" customHeight="1" x14ac:dyDescent="0.3">
      <c r="A50" s="5">
        <v>46</v>
      </c>
      <c r="B50" s="6" t="str">
        <f t="shared" si="3"/>
        <v>6</v>
      </c>
      <c r="C50" s="6" t="str">
        <f t="shared" si="4"/>
        <v>26</v>
      </c>
      <c r="D50" s="7"/>
      <c r="E50" s="5"/>
      <c r="F50" s="5"/>
      <c r="G50" s="5"/>
      <c r="H50" s="5"/>
      <c r="I50" s="8">
        <f t="shared" si="0"/>
        <v>0</v>
      </c>
      <c r="J50" s="9"/>
      <c r="K50" s="8">
        <f t="shared" si="6"/>
        <v>0</v>
      </c>
      <c r="L50" s="10" t="e">
        <f t="shared" si="2"/>
        <v>#DIV/0!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2"/>
      <c r="Y50" s="12"/>
      <c r="Z50" s="6"/>
      <c r="AA50" s="12" t="str">
        <f t="shared" si="5"/>
        <v/>
      </c>
      <c r="AB50" s="5"/>
      <c r="AC50" s="13"/>
    </row>
    <row r="51" spans="1:29" s="14" customFormat="1" ht="19.149999999999999" hidden="1" customHeight="1" x14ac:dyDescent="0.3">
      <c r="A51" s="5">
        <v>47</v>
      </c>
      <c r="B51" s="6" t="str">
        <f t="shared" si="3"/>
        <v>6</v>
      </c>
      <c r="C51" s="6" t="str">
        <f t="shared" si="4"/>
        <v>26</v>
      </c>
      <c r="D51" s="7"/>
      <c r="E51" s="5"/>
      <c r="F51" s="5"/>
      <c r="G51" s="5"/>
      <c r="H51" s="5"/>
      <c r="I51" s="8">
        <f t="shared" si="0"/>
        <v>0</v>
      </c>
      <c r="J51" s="9"/>
      <c r="K51" s="8">
        <f t="shared" si="6"/>
        <v>0</v>
      </c>
      <c r="L51" s="10" t="e">
        <f t="shared" si="2"/>
        <v>#DIV/0!</v>
      </c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2"/>
      <c r="Y51" s="12"/>
      <c r="Z51" s="6"/>
      <c r="AA51" s="12" t="str">
        <f t="shared" si="5"/>
        <v/>
      </c>
      <c r="AB51" s="5"/>
      <c r="AC51" s="13"/>
    </row>
    <row r="52" spans="1:29" s="14" customFormat="1" ht="19.149999999999999" hidden="1" customHeight="1" x14ac:dyDescent="0.3">
      <c r="A52" s="5">
        <v>48</v>
      </c>
      <c r="B52" s="6" t="str">
        <f t="shared" si="3"/>
        <v>6</v>
      </c>
      <c r="C52" s="6" t="str">
        <f t="shared" si="4"/>
        <v>26</v>
      </c>
      <c r="D52" s="7"/>
      <c r="E52" s="5"/>
      <c r="F52" s="5"/>
      <c r="G52" s="5"/>
      <c r="H52" s="5"/>
      <c r="I52" s="8">
        <f t="shared" si="0"/>
        <v>0</v>
      </c>
      <c r="J52" s="9"/>
      <c r="K52" s="8">
        <f t="shared" si="6"/>
        <v>0</v>
      </c>
      <c r="L52" s="10" t="e">
        <f t="shared" si="2"/>
        <v>#DIV/0!</v>
      </c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2"/>
      <c r="Y52" s="12"/>
      <c r="Z52" s="6"/>
      <c r="AA52" s="12" t="str">
        <f t="shared" si="5"/>
        <v/>
      </c>
      <c r="AB52" s="5"/>
      <c r="AC52" s="13"/>
    </row>
    <row r="53" spans="1:29" s="14" customFormat="1" ht="19.149999999999999" hidden="1" customHeight="1" x14ac:dyDescent="0.3">
      <c r="A53" s="5">
        <v>49</v>
      </c>
      <c r="B53" s="6" t="str">
        <f t="shared" si="3"/>
        <v>6</v>
      </c>
      <c r="C53" s="6" t="str">
        <f t="shared" si="4"/>
        <v>26</v>
      </c>
      <c r="D53" s="7"/>
      <c r="E53" s="5"/>
      <c r="F53" s="5"/>
      <c r="G53" s="5"/>
      <c r="H53" s="5"/>
      <c r="I53" s="8">
        <f t="shared" si="0"/>
        <v>0</v>
      </c>
      <c r="J53" s="9"/>
      <c r="K53" s="8">
        <f t="shared" si="6"/>
        <v>0</v>
      </c>
      <c r="L53" s="10" t="e">
        <f t="shared" si="2"/>
        <v>#DIV/0!</v>
      </c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2"/>
      <c r="Y53" s="12"/>
      <c r="Z53" s="6"/>
      <c r="AA53" s="12" t="str">
        <f t="shared" si="5"/>
        <v/>
      </c>
      <c r="AB53" s="5"/>
      <c r="AC53" s="13"/>
    </row>
    <row r="54" spans="1:29" s="14" customFormat="1" ht="19.149999999999999" hidden="1" customHeight="1" x14ac:dyDescent="0.3">
      <c r="A54" s="5">
        <v>50</v>
      </c>
      <c r="B54" s="6" t="str">
        <f t="shared" si="3"/>
        <v>6</v>
      </c>
      <c r="C54" s="6" t="str">
        <f t="shared" si="4"/>
        <v>26</v>
      </c>
      <c r="D54" s="7"/>
      <c r="E54" s="5"/>
      <c r="F54" s="5"/>
      <c r="G54" s="5"/>
      <c r="H54" s="5"/>
      <c r="I54" s="8">
        <f t="shared" si="0"/>
        <v>0</v>
      </c>
      <c r="J54" s="9"/>
      <c r="K54" s="8">
        <f t="shared" si="6"/>
        <v>0</v>
      </c>
      <c r="L54" s="10" t="e">
        <f t="shared" si="2"/>
        <v>#DIV/0!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2"/>
      <c r="Y54" s="12"/>
      <c r="Z54" s="6"/>
      <c r="AA54" s="12" t="str">
        <f t="shared" si="5"/>
        <v/>
      </c>
      <c r="AB54" s="5"/>
      <c r="AC54" s="13"/>
    </row>
    <row r="55" spans="1:29" s="21" customFormat="1" ht="13.5" x14ac:dyDescent="0.3">
      <c r="A55" s="37"/>
      <c r="B55" s="38"/>
      <c r="C55" s="38"/>
      <c r="D55" s="38"/>
      <c r="E55" s="38"/>
      <c r="F55" s="38"/>
      <c r="G55" s="38"/>
      <c r="H55" s="38"/>
      <c r="I55" s="39">
        <f>SUM(I7:I54)</f>
        <v>83560</v>
      </c>
      <c r="J55" s="39">
        <f t="shared" ref="J55" si="7">SUM(J7:J54)</f>
        <v>82232</v>
      </c>
      <c r="K55" s="39">
        <f>SUM(K7:K54)</f>
        <v>1328</v>
      </c>
      <c r="L55" s="39" t="e">
        <f>SUM(L7:L54)</f>
        <v>#DIV/0!</v>
      </c>
      <c r="M55" s="39">
        <f t="shared" ref="M55:W55" si="8">SUM(M7:M54)</f>
        <v>189</v>
      </c>
      <c r="N55" s="39">
        <f t="shared" si="8"/>
        <v>30</v>
      </c>
      <c r="O55" s="39">
        <f t="shared" si="8"/>
        <v>0</v>
      </c>
      <c r="P55" s="39">
        <f t="shared" si="8"/>
        <v>320</v>
      </c>
      <c r="Q55" s="39">
        <f t="shared" si="8"/>
        <v>7</v>
      </c>
      <c r="R55" s="39">
        <f t="shared" si="8"/>
        <v>8</v>
      </c>
      <c r="S55" s="39">
        <f t="shared" si="8"/>
        <v>108</v>
      </c>
      <c r="T55" s="39">
        <f t="shared" si="8"/>
        <v>98</v>
      </c>
      <c r="U55" s="39">
        <f t="shared" si="8"/>
        <v>392</v>
      </c>
      <c r="V55" s="39">
        <f t="shared" si="8"/>
        <v>176</v>
      </c>
      <c r="W55" s="39">
        <f t="shared" si="8"/>
        <v>0</v>
      </c>
      <c r="X55" s="29"/>
      <c r="Y55" s="30"/>
      <c r="Z55" s="30"/>
      <c r="AA55" s="30"/>
      <c r="AB55" s="30"/>
      <c r="AC55" s="30"/>
    </row>
    <row r="56" spans="1:29" s="21" customFormat="1" ht="13.5" x14ac:dyDescent="0.3">
      <c r="A56" s="37"/>
      <c r="B56" s="38"/>
      <c r="C56" s="38"/>
      <c r="D56" s="38"/>
      <c r="E56" s="38"/>
      <c r="F56" s="38"/>
      <c r="G56" s="38"/>
      <c r="H56" s="38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0"/>
      <c r="Y56" s="30"/>
      <c r="Z56" s="30"/>
      <c r="AA56" s="30"/>
      <c r="AB56" s="30"/>
      <c r="AC56" s="30"/>
    </row>
  </sheetData>
  <dataConsolidate/>
  <mergeCells count="37">
    <mergeCell ref="W55:W56"/>
    <mergeCell ref="X55:AC56"/>
    <mergeCell ref="Q55:Q56"/>
    <mergeCell ref="R55:R56"/>
    <mergeCell ref="T55:T56"/>
    <mergeCell ref="U55:U56"/>
    <mergeCell ref="V55:V56"/>
    <mergeCell ref="M55:M56"/>
    <mergeCell ref="H5:H6"/>
    <mergeCell ref="I5:I6"/>
    <mergeCell ref="J5:J6"/>
    <mergeCell ref="K5:K6"/>
    <mergeCell ref="L5:L6"/>
    <mergeCell ref="M5:W5"/>
    <mergeCell ref="A55:H56"/>
    <mergeCell ref="I55:I56"/>
    <mergeCell ref="J55:J56"/>
    <mergeCell ref="K55:K56"/>
    <mergeCell ref="L55:L56"/>
    <mergeCell ref="S55:S56"/>
    <mergeCell ref="N55:N56"/>
    <mergeCell ref="O55:O56"/>
    <mergeCell ref="P55:P56"/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</mergeCells>
  <phoneticPr fontId="4" type="noConversion"/>
  <conditionalFormatting sqref="A7:AC54">
    <cfRule type="expression" dxfId="3" priority="1">
      <formula>$L7&gt;0.15</formula>
    </cfRule>
    <cfRule type="expression" dxfId="2" priority="2">
      <formula>AND($L7&gt;0.08,$L7&lt;0.15)</formula>
    </cfRule>
  </conditionalFormatting>
  <dataValidations count="3">
    <dataValidation allowBlank="1" showInputMessage="1" showErrorMessage="1" prompt="수식 계산_x000a_수치 입력 금지" sqref="K7:K54" xr:uid="{8C80152B-87BE-4A6F-9938-E70FF4081A0A}"/>
    <dataValidation type="whole" allowBlank="1" showInputMessage="1" showErrorMessage="1" errorTitle="입력값이 올바르지 않습니다." error="숫자만 쓰세요!" sqref="J29:J30 J25:J27 M7:W54" xr:uid="{ADEDBCF8-6A19-44C7-9E1B-6EA737A9D469}">
      <formula1>0</formula1>
      <formula2>20000</formula2>
    </dataValidation>
    <dataValidation type="list" allowBlank="1" showInputMessage="1" showErrorMessage="1" sqref="Z7:Z54" xr:uid="{452DE7C8-4F52-456A-8654-0186BD603B01}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E4F816-43F3-4F5C-9E84-36AB3FE1B226}">
          <x14:formula1>
            <xm:f>데이터!$B$4:$B$16</xm:f>
          </x14:formula1>
          <xm:sqref>D7:D54</xm:sqref>
        </x14:dataValidation>
        <x14:dataValidation type="list" allowBlank="1" showInputMessage="1" showErrorMessage="1" xr:uid="{7AFDD034-DB32-4422-A417-BAB69CFEB89E}">
          <x14:formula1>
            <xm:f>데이터!$C$4:$C$11</xm:f>
          </x14:formula1>
          <xm:sqref>AB7:AB54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8B9D8-4940-4B99-B4F8-60D233D43E37}">
  <dimension ref="A1:AC56"/>
  <sheetViews>
    <sheetView tabSelected="1" zoomScale="85" zoomScaleNormal="85" workbookViewId="0">
      <pane ySplit="6" topLeftCell="A7" activePane="bottomLeft" state="frozen"/>
      <selection activeCell="AB7" sqref="AB7"/>
      <selection pane="bottomLeft" activeCell="A4" sqref="A4:AC4"/>
    </sheetView>
  </sheetViews>
  <sheetFormatPr defaultRowHeight="16.5" x14ac:dyDescent="0.3"/>
  <cols>
    <col min="1" max="1" width="6.75" style="22" customWidth="1"/>
    <col min="2" max="2" width="6.25" style="22" customWidth="1"/>
    <col min="3" max="3" width="6.75" style="22" customWidth="1"/>
    <col min="4" max="4" width="8.125" style="22" customWidth="1"/>
    <col min="5" max="5" width="19" style="22" customWidth="1"/>
    <col min="6" max="6" width="22.75" style="22" customWidth="1"/>
    <col min="7" max="8" width="7.875" style="22" customWidth="1"/>
    <col min="9" max="9" width="6.625" style="22" customWidth="1"/>
    <col min="10" max="10" width="7.5" style="22" bestFit="1" customWidth="1"/>
    <col min="11" max="11" width="6.625" style="22" customWidth="1"/>
    <col min="12" max="12" width="7.875" style="23" customWidth="1"/>
    <col min="13" max="23" width="5.875" style="22" customWidth="1"/>
    <col min="24" max="24" width="9.875" style="22" customWidth="1"/>
    <col min="25" max="26" width="5.375" style="22" customWidth="1"/>
    <col min="27" max="27" width="9" style="22" customWidth="1"/>
    <col min="28" max="28" width="10.25" style="22" customWidth="1"/>
    <col min="29" max="29" width="33.75" style="22" bestFit="1" customWidth="1"/>
    <col min="30" max="16384" width="9" style="22"/>
  </cols>
  <sheetData>
    <row r="1" spans="1:29" s="1" customFormat="1" ht="13.5" customHeight="1" x14ac:dyDescent="0.3">
      <c r="A1" s="40" t="s">
        <v>52</v>
      </c>
      <c r="B1" s="41"/>
      <c r="C1" s="41"/>
      <c r="D1" s="41"/>
      <c r="E1" s="46" t="s">
        <v>0</v>
      </c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7"/>
    </row>
    <row r="2" spans="1:29" s="1" customFormat="1" ht="13.5" customHeight="1" x14ac:dyDescent="0.3">
      <c r="A2" s="42"/>
      <c r="B2" s="43"/>
      <c r="C2" s="43"/>
      <c r="D2" s="43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9"/>
    </row>
    <row r="3" spans="1:29" s="1" customFormat="1" ht="13.5" customHeight="1" x14ac:dyDescent="0.3">
      <c r="A3" s="44"/>
      <c r="B3" s="45"/>
      <c r="C3" s="45"/>
      <c r="D3" s="45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1"/>
    </row>
    <row r="4" spans="1:29" s="1" customFormat="1" ht="9.9499999999999993" customHeight="1" thickBot="1" x14ac:dyDescent="0.35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4"/>
    </row>
    <row r="5" spans="1:29" s="2" customFormat="1" ht="17.25" thickTop="1" x14ac:dyDescent="0.3">
      <c r="A5" s="33" t="s">
        <v>1</v>
      </c>
      <c r="B5" s="55" t="str">
        <f>MID($A$1,2,1)</f>
        <v>월</v>
      </c>
      <c r="C5" s="55" t="str">
        <f>RIGHT($A$1,1)</f>
        <v>일</v>
      </c>
      <c r="D5" s="33" t="s">
        <v>2</v>
      </c>
      <c r="E5" s="33" t="s">
        <v>3</v>
      </c>
      <c r="F5" s="33" t="s">
        <v>4</v>
      </c>
      <c r="G5" s="33" t="s">
        <v>5</v>
      </c>
      <c r="H5" s="31" t="s">
        <v>6</v>
      </c>
      <c r="I5" s="33" t="s">
        <v>7</v>
      </c>
      <c r="J5" s="33" t="s">
        <v>8</v>
      </c>
      <c r="K5" s="33" t="s">
        <v>9</v>
      </c>
      <c r="L5" s="34" t="s">
        <v>10</v>
      </c>
      <c r="M5" s="36" t="s">
        <v>11</v>
      </c>
      <c r="N5" s="36"/>
      <c r="O5" s="36"/>
      <c r="P5" s="36"/>
      <c r="Q5" s="36"/>
      <c r="R5" s="36"/>
      <c r="S5" s="36"/>
      <c r="T5" s="36"/>
      <c r="U5" s="36"/>
      <c r="V5" s="36"/>
      <c r="W5" s="36"/>
      <c r="X5" s="36" t="s">
        <v>12</v>
      </c>
      <c r="Y5" s="36"/>
      <c r="Z5" s="36"/>
      <c r="AA5" s="36" t="s">
        <v>13</v>
      </c>
      <c r="AB5" s="36" t="s">
        <v>14</v>
      </c>
      <c r="AC5" s="58" t="s">
        <v>15</v>
      </c>
    </row>
    <row r="6" spans="1:29" s="2" customFormat="1" ht="17.25" thickBot="1" x14ac:dyDescent="0.35">
      <c r="A6" s="32"/>
      <c r="B6" s="56"/>
      <c r="C6" s="56"/>
      <c r="D6" s="32"/>
      <c r="E6" s="32"/>
      <c r="F6" s="32"/>
      <c r="G6" s="32"/>
      <c r="H6" s="32"/>
      <c r="I6" s="32"/>
      <c r="J6" s="32"/>
      <c r="K6" s="32"/>
      <c r="L6" s="35"/>
      <c r="M6" s="27" t="s">
        <v>16</v>
      </c>
      <c r="N6" s="27" t="s">
        <v>17</v>
      </c>
      <c r="O6" s="27" t="s">
        <v>18</v>
      </c>
      <c r="P6" s="27" t="s">
        <v>19</v>
      </c>
      <c r="Q6" s="27" t="s">
        <v>20</v>
      </c>
      <c r="R6" s="4" t="s">
        <v>21</v>
      </c>
      <c r="S6" s="27" t="s">
        <v>22</v>
      </c>
      <c r="T6" s="4" t="s">
        <v>23</v>
      </c>
      <c r="U6" s="4" t="s">
        <v>47</v>
      </c>
      <c r="V6" s="4" t="s">
        <v>48</v>
      </c>
      <c r="W6" s="27" t="s">
        <v>24</v>
      </c>
      <c r="X6" s="27" t="s">
        <v>25</v>
      </c>
      <c r="Y6" s="27" t="s">
        <v>26</v>
      </c>
      <c r="Z6" s="27" t="s">
        <v>27</v>
      </c>
      <c r="AA6" s="57"/>
      <c r="AB6" s="57"/>
      <c r="AC6" s="57"/>
    </row>
    <row r="7" spans="1:29" s="14" customFormat="1" ht="19.5" customHeight="1" thickTop="1" x14ac:dyDescent="0.3">
      <c r="A7" s="5">
        <v>1</v>
      </c>
      <c r="B7" s="6" t="str">
        <f>LEFT($A$1,1)</f>
        <v>6</v>
      </c>
      <c r="C7" s="6" t="str">
        <f>MID($A$1,4,2)</f>
        <v>27</v>
      </c>
      <c r="D7" s="7" t="s">
        <v>34</v>
      </c>
      <c r="E7" s="7" t="s">
        <v>286</v>
      </c>
      <c r="F7" s="7" t="s">
        <v>289</v>
      </c>
      <c r="G7" s="5" t="s">
        <v>308</v>
      </c>
      <c r="H7" s="5" t="s">
        <v>309</v>
      </c>
      <c r="I7" s="8">
        <f t="shared" ref="I7:I54" si="0">J7+K7</f>
        <v>1665</v>
      </c>
      <c r="J7" s="9">
        <v>1540</v>
      </c>
      <c r="K7" s="8">
        <f t="shared" ref="K7:K29" si="1">SUM(M7:W7)</f>
        <v>125</v>
      </c>
      <c r="L7" s="10">
        <f t="shared" ref="L7:L54" si="2">K7/I7</f>
        <v>7.5075075075075076E-2</v>
      </c>
      <c r="M7" s="11"/>
      <c r="N7" s="11"/>
      <c r="O7" s="11"/>
      <c r="P7" s="11"/>
      <c r="Q7" s="11">
        <v>9</v>
      </c>
      <c r="R7" s="11"/>
      <c r="S7" s="11"/>
      <c r="T7" s="11">
        <v>116</v>
      </c>
      <c r="U7" s="11"/>
      <c r="V7" s="11"/>
      <c r="W7" s="11"/>
      <c r="X7" s="12">
        <v>20200627</v>
      </c>
      <c r="Y7" s="12">
        <v>13</v>
      </c>
      <c r="Z7" s="6" t="s">
        <v>291</v>
      </c>
      <c r="AA7" s="12" t="str">
        <f>IF($Z7="A","하선동",IF($Z7="B","이형준",""))</f>
        <v>하선동</v>
      </c>
      <c r="AB7" s="5" t="s">
        <v>61</v>
      </c>
      <c r="AC7" s="13"/>
    </row>
    <row r="8" spans="1:29" s="14" customFormat="1" ht="19.5" customHeight="1" x14ac:dyDescent="0.3">
      <c r="A8" s="15">
        <v>2</v>
      </c>
      <c r="B8" s="6" t="str">
        <f t="shared" ref="B8:B54" si="3">LEFT($A$1,1)</f>
        <v>6</v>
      </c>
      <c r="C8" s="6" t="str">
        <f t="shared" ref="C8:C54" si="4">MID($A$1,4,2)</f>
        <v>27</v>
      </c>
      <c r="D8" s="7" t="s">
        <v>34</v>
      </c>
      <c r="E8" s="7" t="s">
        <v>287</v>
      </c>
      <c r="F8" s="7" t="s">
        <v>290</v>
      </c>
      <c r="G8" s="5" t="s">
        <v>308</v>
      </c>
      <c r="H8" s="5" t="s">
        <v>309</v>
      </c>
      <c r="I8" s="8">
        <f t="shared" si="0"/>
        <v>1665</v>
      </c>
      <c r="J8" s="9">
        <v>1660</v>
      </c>
      <c r="K8" s="8">
        <f t="shared" si="1"/>
        <v>5</v>
      </c>
      <c r="L8" s="10">
        <f t="shared" si="2"/>
        <v>3.003003003003003E-3</v>
      </c>
      <c r="M8" s="11"/>
      <c r="N8" s="11"/>
      <c r="O8" s="11"/>
      <c r="P8" s="11"/>
      <c r="Q8" s="11">
        <v>5</v>
      </c>
      <c r="R8" s="11"/>
      <c r="S8" s="11"/>
      <c r="T8" s="11"/>
      <c r="U8" s="11"/>
      <c r="V8" s="11"/>
      <c r="W8" s="11"/>
      <c r="X8" s="12">
        <v>20200627</v>
      </c>
      <c r="Y8" s="12">
        <v>13</v>
      </c>
      <c r="Z8" s="6" t="s">
        <v>291</v>
      </c>
      <c r="AA8" s="12" t="str">
        <f t="shared" ref="AA8:AA54" si="5">IF($Z8="A","하선동",IF($Z8="B","이형준",""))</f>
        <v>하선동</v>
      </c>
      <c r="AB8" s="5" t="s">
        <v>61</v>
      </c>
      <c r="AC8" s="13"/>
    </row>
    <row r="9" spans="1:29" s="14" customFormat="1" ht="19.5" customHeight="1" x14ac:dyDescent="0.3">
      <c r="A9" s="5">
        <v>3</v>
      </c>
      <c r="B9" s="6" t="str">
        <f t="shared" si="3"/>
        <v>6</v>
      </c>
      <c r="C9" s="6" t="str">
        <f t="shared" si="4"/>
        <v>27</v>
      </c>
      <c r="D9" s="7" t="s">
        <v>32</v>
      </c>
      <c r="E9" s="7" t="s">
        <v>288</v>
      </c>
      <c r="F9" s="7" t="s">
        <v>310</v>
      </c>
      <c r="G9" s="5" t="s">
        <v>308</v>
      </c>
      <c r="H9" s="5" t="s">
        <v>311</v>
      </c>
      <c r="I9" s="8">
        <f t="shared" si="0"/>
        <v>487</v>
      </c>
      <c r="J9" s="9">
        <v>480</v>
      </c>
      <c r="K9" s="8">
        <f t="shared" si="1"/>
        <v>7</v>
      </c>
      <c r="L9" s="10">
        <f t="shared" si="2"/>
        <v>1.4373716632443531E-2</v>
      </c>
      <c r="M9" s="11"/>
      <c r="N9" s="11"/>
      <c r="O9" s="11"/>
      <c r="P9" s="11"/>
      <c r="Q9" s="11"/>
      <c r="R9" s="11"/>
      <c r="S9" s="11">
        <v>7</v>
      </c>
      <c r="T9" s="11"/>
      <c r="U9" s="11"/>
      <c r="V9" s="11"/>
      <c r="W9" s="11"/>
      <c r="X9" s="12">
        <v>20200627</v>
      </c>
      <c r="Y9" s="6">
        <v>12</v>
      </c>
      <c r="Z9" s="6" t="s">
        <v>291</v>
      </c>
      <c r="AA9" s="12" t="str">
        <f t="shared" si="5"/>
        <v>하선동</v>
      </c>
      <c r="AB9" s="5" t="s">
        <v>61</v>
      </c>
      <c r="AC9" s="13"/>
    </row>
    <row r="10" spans="1:29" s="14" customFormat="1" ht="19.5" customHeight="1" x14ac:dyDescent="0.3">
      <c r="A10" s="15">
        <v>4</v>
      </c>
      <c r="B10" s="6" t="str">
        <f t="shared" si="3"/>
        <v>6</v>
      </c>
      <c r="C10" s="6" t="str">
        <f t="shared" si="4"/>
        <v>27</v>
      </c>
      <c r="D10" s="7" t="s">
        <v>34</v>
      </c>
      <c r="E10" s="7" t="s">
        <v>292</v>
      </c>
      <c r="F10" s="7" t="s">
        <v>294</v>
      </c>
      <c r="G10" s="5" t="s">
        <v>312</v>
      </c>
      <c r="H10" s="5" t="s">
        <v>309</v>
      </c>
      <c r="I10" s="8">
        <f t="shared" si="0"/>
        <v>1401</v>
      </c>
      <c r="J10" s="9">
        <v>1400</v>
      </c>
      <c r="K10" s="8">
        <f t="shared" si="1"/>
        <v>1</v>
      </c>
      <c r="L10" s="10">
        <f t="shared" si="2"/>
        <v>7.1377587437544611E-4</v>
      </c>
      <c r="M10" s="11"/>
      <c r="N10" s="11"/>
      <c r="O10" s="11"/>
      <c r="P10" s="11">
        <v>1</v>
      </c>
      <c r="Q10" s="11"/>
      <c r="R10" s="11"/>
      <c r="S10" s="11"/>
      <c r="T10" s="11"/>
      <c r="U10" s="11"/>
      <c r="V10" s="11"/>
      <c r="W10" s="11"/>
      <c r="X10" s="12">
        <v>20200627</v>
      </c>
      <c r="Y10" s="12">
        <v>15</v>
      </c>
      <c r="Z10" s="6" t="s">
        <v>291</v>
      </c>
      <c r="AA10" s="12" t="str">
        <f t="shared" si="5"/>
        <v>하선동</v>
      </c>
      <c r="AB10" s="5" t="s">
        <v>64</v>
      </c>
      <c r="AC10" s="13"/>
    </row>
    <row r="11" spans="1:29" s="14" customFormat="1" ht="19.5" customHeight="1" x14ac:dyDescent="0.3">
      <c r="A11" s="5">
        <v>5</v>
      </c>
      <c r="B11" s="6" t="str">
        <f t="shared" si="3"/>
        <v>6</v>
      </c>
      <c r="C11" s="6" t="str">
        <f t="shared" si="4"/>
        <v>27</v>
      </c>
      <c r="D11" s="7" t="s">
        <v>34</v>
      </c>
      <c r="E11" s="7" t="s">
        <v>292</v>
      </c>
      <c r="F11" s="7" t="s">
        <v>294</v>
      </c>
      <c r="G11" s="5" t="s">
        <v>312</v>
      </c>
      <c r="H11" s="5" t="s">
        <v>309</v>
      </c>
      <c r="I11" s="8">
        <f t="shared" si="0"/>
        <v>6463</v>
      </c>
      <c r="J11" s="9">
        <v>6448</v>
      </c>
      <c r="K11" s="8">
        <f t="shared" si="1"/>
        <v>15</v>
      </c>
      <c r="L11" s="10">
        <f t="shared" si="2"/>
        <v>2.3209036051369332E-3</v>
      </c>
      <c r="M11" s="11"/>
      <c r="N11" s="11"/>
      <c r="O11" s="11"/>
      <c r="P11" s="11">
        <v>15</v>
      </c>
      <c r="Q11" s="11"/>
      <c r="R11" s="11"/>
      <c r="S11" s="11"/>
      <c r="T11" s="11"/>
      <c r="U11" s="11"/>
      <c r="V11" s="11"/>
      <c r="W11" s="11"/>
      <c r="X11" s="12">
        <v>20200627</v>
      </c>
      <c r="Y11" s="12">
        <v>15</v>
      </c>
      <c r="Z11" s="6" t="s">
        <v>297</v>
      </c>
      <c r="AA11" s="12" t="str">
        <f t="shared" si="5"/>
        <v>이형준</v>
      </c>
      <c r="AB11" s="5" t="s">
        <v>64</v>
      </c>
      <c r="AC11" s="13"/>
    </row>
    <row r="12" spans="1:29" s="14" customFormat="1" ht="19.5" customHeight="1" x14ac:dyDescent="0.3">
      <c r="A12" s="5">
        <v>6</v>
      </c>
      <c r="B12" s="6" t="str">
        <f t="shared" si="3"/>
        <v>6</v>
      </c>
      <c r="C12" s="6" t="str">
        <f t="shared" si="4"/>
        <v>27</v>
      </c>
      <c r="D12" s="7" t="s">
        <v>101</v>
      </c>
      <c r="E12" s="7" t="s">
        <v>292</v>
      </c>
      <c r="F12" s="7" t="s">
        <v>307</v>
      </c>
      <c r="G12" s="5" t="s">
        <v>317</v>
      </c>
      <c r="H12" s="5" t="s">
        <v>309</v>
      </c>
      <c r="I12" s="8">
        <f t="shared" si="0"/>
        <v>1437</v>
      </c>
      <c r="J12" s="9">
        <v>1350</v>
      </c>
      <c r="K12" s="8">
        <f t="shared" si="1"/>
        <v>87</v>
      </c>
      <c r="L12" s="10">
        <f t="shared" si="2"/>
        <v>6.0542797494780795E-2</v>
      </c>
      <c r="M12" s="11"/>
      <c r="N12" s="11"/>
      <c r="O12" s="11"/>
      <c r="P12" s="11">
        <v>87</v>
      </c>
      <c r="Q12" s="11"/>
      <c r="R12" s="11"/>
      <c r="S12" s="11"/>
      <c r="T12" s="11"/>
      <c r="U12" s="11"/>
      <c r="V12" s="11"/>
      <c r="W12" s="11"/>
      <c r="X12" s="12">
        <v>20200627</v>
      </c>
      <c r="Y12" s="12">
        <v>7</v>
      </c>
      <c r="Z12" s="6" t="s">
        <v>297</v>
      </c>
      <c r="AA12" s="12" t="str">
        <f t="shared" si="5"/>
        <v>이형준</v>
      </c>
      <c r="AB12" s="5" t="s">
        <v>64</v>
      </c>
      <c r="AC12" s="13"/>
    </row>
    <row r="13" spans="1:29" s="14" customFormat="1" ht="19.5" customHeight="1" x14ac:dyDescent="0.3">
      <c r="A13" s="15">
        <v>7</v>
      </c>
      <c r="B13" s="6" t="str">
        <f t="shared" si="3"/>
        <v>6</v>
      </c>
      <c r="C13" s="6" t="str">
        <f t="shared" si="4"/>
        <v>27</v>
      </c>
      <c r="D13" s="7" t="s">
        <v>36</v>
      </c>
      <c r="E13" s="7" t="s">
        <v>288</v>
      </c>
      <c r="F13" s="7" t="s">
        <v>295</v>
      </c>
      <c r="G13" s="5" t="s">
        <v>315</v>
      </c>
      <c r="H13" s="5" t="s">
        <v>316</v>
      </c>
      <c r="I13" s="8">
        <f t="shared" si="0"/>
        <v>2546</v>
      </c>
      <c r="J13" s="16">
        <v>2500</v>
      </c>
      <c r="K13" s="8">
        <f t="shared" si="1"/>
        <v>46</v>
      </c>
      <c r="L13" s="10">
        <f t="shared" si="2"/>
        <v>1.8067556952081697E-2</v>
      </c>
      <c r="M13" s="11"/>
      <c r="N13" s="11">
        <v>5</v>
      </c>
      <c r="O13" s="11"/>
      <c r="P13" s="11"/>
      <c r="Q13" s="11"/>
      <c r="R13" s="11"/>
      <c r="S13" s="11">
        <v>33</v>
      </c>
      <c r="T13" s="11">
        <v>8</v>
      </c>
      <c r="U13" s="11"/>
      <c r="V13" s="11"/>
      <c r="W13" s="11"/>
      <c r="X13" s="12">
        <v>20200627</v>
      </c>
      <c r="Y13" s="12">
        <v>10</v>
      </c>
      <c r="Z13" s="6" t="s">
        <v>297</v>
      </c>
      <c r="AA13" s="12" t="str">
        <f t="shared" si="5"/>
        <v>이형준</v>
      </c>
      <c r="AB13" s="5" t="s">
        <v>64</v>
      </c>
      <c r="AC13" s="13"/>
    </row>
    <row r="14" spans="1:29" s="14" customFormat="1" ht="19.5" customHeight="1" x14ac:dyDescent="0.3">
      <c r="A14" s="5">
        <v>10</v>
      </c>
      <c r="B14" s="6" t="str">
        <f t="shared" si="3"/>
        <v>6</v>
      </c>
      <c r="C14" s="6" t="str">
        <f t="shared" si="4"/>
        <v>27</v>
      </c>
      <c r="D14" s="7" t="s">
        <v>34</v>
      </c>
      <c r="E14" s="7" t="s">
        <v>293</v>
      </c>
      <c r="F14" s="7" t="s">
        <v>296</v>
      </c>
      <c r="G14" s="5" t="s">
        <v>312</v>
      </c>
      <c r="H14" s="5" t="s">
        <v>309</v>
      </c>
      <c r="I14" s="8">
        <f t="shared" si="0"/>
        <v>2000</v>
      </c>
      <c r="J14" s="9">
        <v>2000</v>
      </c>
      <c r="K14" s="8">
        <f t="shared" si="1"/>
        <v>0</v>
      </c>
      <c r="L14" s="10">
        <f t="shared" si="2"/>
        <v>0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2">
        <v>20200627</v>
      </c>
      <c r="Y14" s="12">
        <v>5</v>
      </c>
      <c r="Z14" s="6" t="s">
        <v>291</v>
      </c>
      <c r="AA14" s="12" t="str">
        <f t="shared" si="5"/>
        <v>하선동</v>
      </c>
      <c r="AB14" s="5" t="s">
        <v>64</v>
      </c>
      <c r="AC14" s="13"/>
    </row>
    <row r="15" spans="1:29" s="14" customFormat="1" ht="19.5" customHeight="1" x14ac:dyDescent="0.3">
      <c r="A15" s="5">
        <v>11</v>
      </c>
      <c r="B15" s="6" t="str">
        <f t="shared" si="3"/>
        <v>6</v>
      </c>
      <c r="C15" s="6" t="str">
        <f t="shared" si="4"/>
        <v>27</v>
      </c>
      <c r="D15" s="7" t="s">
        <v>34</v>
      </c>
      <c r="E15" s="7" t="s">
        <v>293</v>
      </c>
      <c r="F15" s="7" t="s">
        <v>296</v>
      </c>
      <c r="G15" s="5" t="s">
        <v>312</v>
      </c>
      <c r="H15" s="5" t="s">
        <v>309</v>
      </c>
      <c r="I15" s="8">
        <f t="shared" si="0"/>
        <v>11000</v>
      </c>
      <c r="J15" s="9">
        <v>11000</v>
      </c>
      <c r="K15" s="8">
        <f t="shared" si="1"/>
        <v>0</v>
      </c>
      <c r="L15" s="10">
        <f t="shared" si="2"/>
        <v>0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2">
        <v>20200627</v>
      </c>
      <c r="Y15" s="12">
        <v>3</v>
      </c>
      <c r="Z15" s="6" t="s">
        <v>297</v>
      </c>
      <c r="AA15" s="12" t="str">
        <f t="shared" si="5"/>
        <v>이형준</v>
      </c>
      <c r="AB15" s="5" t="s">
        <v>64</v>
      </c>
      <c r="AC15" s="13"/>
    </row>
    <row r="16" spans="1:29" s="14" customFormat="1" ht="19.5" customHeight="1" x14ac:dyDescent="0.3">
      <c r="A16" s="15">
        <v>12</v>
      </c>
      <c r="B16" s="6" t="str">
        <f t="shared" si="3"/>
        <v>6</v>
      </c>
      <c r="C16" s="6" t="str">
        <f t="shared" si="4"/>
        <v>27</v>
      </c>
      <c r="D16" s="7" t="s">
        <v>34</v>
      </c>
      <c r="E16" s="7" t="s">
        <v>298</v>
      </c>
      <c r="F16" s="7" t="s">
        <v>300</v>
      </c>
      <c r="G16" s="5" t="s">
        <v>312</v>
      </c>
      <c r="H16" s="5" t="s">
        <v>309</v>
      </c>
      <c r="I16" s="8">
        <f t="shared" si="0"/>
        <v>4024</v>
      </c>
      <c r="J16" s="9">
        <v>4024</v>
      </c>
      <c r="K16" s="8">
        <f t="shared" si="1"/>
        <v>0</v>
      </c>
      <c r="L16" s="10">
        <f t="shared" si="2"/>
        <v>0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2">
        <v>20200627</v>
      </c>
      <c r="Y16" s="12">
        <v>3</v>
      </c>
      <c r="Z16" s="6" t="s">
        <v>291</v>
      </c>
      <c r="AA16" s="12" t="str">
        <f t="shared" si="5"/>
        <v>하선동</v>
      </c>
      <c r="AB16" s="5" t="s">
        <v>89</v>
      </c>
      <c r="AC16" s="13"/>
    </row>
    <row r="17" spans="1:29" s="14" customFormat="1" ht="19.5" customHeight="1" x14ac:dyDescent="0.3">
      <c r="A17" s="5">
        <v>13</v>
      </c>
      <c r="B17" s="6" t="str">
        <f t="shared" si="3"/>
        <v>6</v>
      </c>
      <c r="C17" s="6" t="str">
        <f t="shared" si="4"/>
        <v>27</v>
      </c>
      <c r="D17" s="7" t="s">
        <v>101</v>
      </c>
      <c r="E17" s="7" t="s">
        <v>299</v>
      </c>
      <c r="F17" s="7" t="s">
        <v>301</v>
      </c>
      <c r="G17" s="5" t="s">
        <v>313</v>
      </c>
      <c r="H17" s="5" t="s">
        <v>309</v>
      </c>
      <c r="I17" s="8">
        <f t="shared" si="0"/>
        <v>1254</v>
      </c>
      <c r="J17" s="9">
        <v>1024</v>
      </c>
      <c r="K17" s="8">
        <f t="shared" si="1"/>
        <v>230</v>
      </c>
      <c r="L17" s="10">
        <f t="shared" si="2"/>
        <v>0.18341307814992025</v>
      </c>
      <c r="M17" s="11">
        <v>213</v>
      </c>
      <c r="N17" s="11"/>
      <c r="O17" s="11"/>
      <c r="P17" s="11">
        <v>13</v>
      </c>
      <c r="Q17" s="11">
        <v>4</v>
      </c>
      <c r="R17" s="11"/>
      <c r="S17" s="11"/>
      <c r="T17" s="11"/>
      <c r="U17" s="11"/>
      <c r="V17" s="11"/>
      <c r="W17" s="11"/>
      <c r="X17" s="12">
        <v>20200627</v>
      </c>
      <c r="Y17" s="12">
        <v>4</v>
      </c>
      <c r="Z17" s="6" t="s">
        <v>291</v>
      </c>
      <c r="AA17" s="12" t="str">
        <f t="shared" si="5"/>
        <v>하선동</v>
      </c>
      <c r="AB17" s="5" t="s">
        <v>89</v>
      </c>
      <c r="AC17" s="13"/>
    </row>
    <row r="18" spans="1:29" s="14" customFormat="1" ht="19.5" customHeight="1" x14ac:dyDescent="0.3">
      <c r="A18" s="15">
        <v>14</v>
      </c>
      <c r="B18" s="6" t="str">
        <f t="shared" si="3"/>
        <v>6</v>
      </c>
      <c r="C18" s="6" t="str">
        <f t="shared" si="4"/>
        <v>27</v>
      </c>
      <c r="D18" s="7" t="s">
        <v>36</v>
      </c>
      <c r="E18" s="7" t="s">
        <v>288</v>
      </c>
      <c r="F18" s="7" t="s">
        <v>295</v>
      </c>
      <c r="G18" s="5" t="s">
        <v>315</v>
      </c>
      <c r="H18" s="5" t="s">
        <v>316</v>
      </c>
      <c r="I18" s="8">
        <f t="shared" si="0"/>
        <v>1449</v>
      </c>
      <c r="J18" s="9">
        <v>1309</v>
      </c>
      <c r="K18" s="8">
        <f t="shared" si="1"/>
        <v>140</v>
      </c>
      <c r="L18" s="10">
        <f t="shared" si="2"/>
        <v>9.6618357487922704E-2</v>
      </c>
      <c r="M18" s="11"/>
      <c r="N18" s="11">
        <v>117</v>
      </c>
      <c r="O18" s="11"/>
      <c r="P18" s="11"/>
      <c r="Q18" s="11"/>
      <c r="R18" s="11"/>
      <c r="S18" s="11">
        <v>21</v>
      </c>
      <c r="T18" s="11">
        <v>2</v>
      </c>
      <c r="U18" s="11"/>
      <c r="V18" s="11"/>
      <c r="W18" s="11"/>
      <c r="X18" s="12">
        <v>20200627</v>
      </c>
      <c r="Y18" s="12">
        <v>10</v>
      </c>
      <c r="Z18" s="6" t="s">
        <v>291</v>
      </c>
      <c r="AA18" s="12" t="str">
        <f t="shared" si="5"/>
        <v>하선동</v>
      </c>
      <c r="AB18" s="5" t="s">
        <v>89</v>
      </c>
      <c r="AC18" s="13"/>
    </row>
    <row r="19" spans="1:29" s="14" customFormat="1" ht="19.5" customHeight="1" x14ac:dyDescent="0.3">
      <c r="A19" s="5">
        <v>15</v>
      </c>
      <c r="B19" s="6" t="str">
        <f t="shared" si="3"/>
        <v>6</v>
      </c>
      <c r="C19" s="6" t="str">
        <f t="shared" si="4"/>
        <v>27</v>
      </c>
      <c r="D19" s="7" t="s">
        <v>34</v>
      </c>
      <c r="E19" s="7" t="s">
        <v>292</v>
      </c>
      <c r="F19" s="7" t="s">
        <v>294</v>
      </c>
      <c r="G19" s="5" t="s">
        <v>312</v>
      </c>
      <c r="H19" s="5" t="s">
        <v>309</v>
      </c>
      <c r="I19" s="8">
        <f t="shared" si="0"/>
        <v>1963</v>
      </c>
      <c r="J19" s="9">
        <v>1959</v>
      </c>
      <c r="K19" s="8">
        <f t="shared" si="1"/>
        <v>4</v>
      </c>
      <c r="L19" s="10">
        <f t="shared" si="2"/>
        <v>2.0376974019358125E-3</v>
      </c>
      <c r="M19" s="11"/>
      <c r="N19" s="11">
        <v>3</v>
      </c>
      <c r="O19" s="11"/>
      <c r="P19" s="11">
        <v>1</v>
      </c>
      <c r="Q19" s="11"/>
      <c r="R19" s="11"/>
      <c r="S19" s="11"/>
      <c r="T19" s="11"/>
      <c r="U19" s="11"/>
      <c r="V19" s="11"/>
      <c r="W19" s="11"/>
      <c r="X19" s="12">
        <v>20200627</v>
      </c>
      <c r="Y19" s="12">
        <v>15</v>
      </c>
      <c r="Z19" s="6" t="s">
        <v>291</v>
      </c>
      <c r="AA19" s="12" t="str">
        <f t="shared" si="5"/>
        <v>하선동</v>
      </c>
      <c r="AB19" s="5" t="s">
        <v>89</v>
      </c>
      <c r="AC19" s="13"/>
    </row>
    <row r="20" spans="1:29" s="14" customFormat="1" ht="19.5" customHeight="1" x14ac:dyDescent="0.3">
      <c r="A20" s="5">
        <v>16</v>
      </c>
      <c r="B20" s="6" t="str">
        <f t="shared" si="3"/>
        <v>6</v>
      </c>
      <c r="C20" s="6" t="str">
        <f t="shared" si="4"/>
        <v>27</v>
      </c>
      <c r="D20" s="7" t="s">
        <v>34</v>
      </c>
      <c r="E20" s="7" t="s">
        <v>287</v>
      </c>
      <c r="F20" s="7" t="s">
        <v>290</v>
      </c>
      <c r="G20" s="5" t="s">
        <v>308</v>
      </c>
      <c r="H20" s="5" t="s">
        <v>309</v>
      </c>
      <c r="I20" s="8">
        <f t="shared" si="0"/>
        <v>100</v>
      </c>
      <c r="J20" s="9">
        <v>100</v>
      </c>
      <c r="K20" s="8">
        <f t="shared" si="1"/>
        <v>0</v>
      </c>
      <c r="L20" s="10">
        <f t="shared" si="2"/>
        <v>0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2">
        <v>20200627</v>
      </c>
      <c r="Y20" s="12">
        <v>13</v>
      </c>
      <c r="Z20" s="6" t="s">
        <v>291</v>
      </c>
      <c r="AA20" s="12" t="str">
        <f t="shared" si="5"/>
        <v>하선동</v>
      </c>
      <c r="AB20" s="5" t="s">
        <v>97</v>
      </c>
      <c r="AC20" s="13"/>
    </row>
    <row r="21" spans="1:29" s="14" customFormat="1" ht="19.5" customHeight="1" x14ac:dyDescent="0.3">
      <c r="A21" s="15">
        <v>17</v>
      </c>
      <c r="B21" s="6" t="str">
        <f t="shared" si="3"/>
        <v>6</v>
      </c>
      <c r="C21" s="6" t="str">
        <f t="shared" si="4"/>
        <v>27</v>
      </c>
      <c r="D21" s="7" t="s">
        <v>34</v>
      </c>
      <c r="E21" s="7" t="s">
        <v>286</v>
      </c>
      <c r="F21" s="7" t="s">
        <v>289</v>
      </c>
      <c r="G21" s="5" t="s">
        <v>308</v>
      </c>
      <c r="H21" s="5" t="s">
        <v>309</v>
      </c>
      <c r="I21" s="8">
        <f t="shared" si="0"/>
        <v>143</v>
      </c>
      <c r="J21" s="9">
        <v>143</v>
      </c>
      <c r="K21" s="8">
        <f t="shared" si="1"/>
        <v>0</v>
      </c>
      <c r="L21" s="10">
        <f t="shared" si="2"/>
        <v>0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2">
        <v>20200627</v>
      </c>
      <c r="Y21" s="12">
        <v>13</v>
      </c>
      <c r="Z21" s="6" t="s">
        <v>291</v>
      </c>
      <c r="AA21" s="12" t="str">
        <f t="shared" si="5"/>
        <v>하선동</v>
      </c>
      <c r="AB21" s="5" t="s">
        <v>97</v>
      </c>
      <c r="AC21" s="13"/>
    </row>
    <row r="22" spans="1:29" s="14" customFormat="1" ht="19.5" customHeight="1" x14ac:dyDescent="0.3">
      <c r="A22" s="5">
        <v>18</v>
      </c>
      <c r="B22" s="6" t="str">
        <f t="shared" si="3"/>
        <v>6</v>
      </c>
      <c r="C22" s="6" t="str">
        <f t="shared" si="4"/>
        <v>27</v>
      </c>
      <c r="D22" s="7" t="s">
        <v>34</v>
      </c>
      <c r="E22" s="7" t="s">
        <v>292</v>
      </c>
      <c r="F22" s="7" t="s">
        <v>302</v>
      </c>
      <c r="G22" s="5" t="s">
        <v>312</v>
      </c>
      <c r="H22" s="5" t="s">
        <v>309</v>
      </c>
      <c r="I22" s="8">
        <f t="shared" si="0"/>
        <v>1365</v>
      </c>
      <c r="J22" s="9">
        <v>1365</v>
      </c>
      <c r="K22" s="8">
        <f t="shared" si="1"/>
        <v>0</v>
      </c>
      <c r="L22" s="10">
        <f t="shared" si="2"/>
        <v>0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2">
        <v>20200627</v>
      </c>
      <c r="Y22" s="12">
        <v>8</v>
      </c>
      <c r="Z22" s="6" t="s">
        <v>291</v>
      </c>
      <c r="AA22" s="12" t="str">
        <f t="shared" si="5"/>
        <v>하선동</v>
      </c>
      <c r="AB22" s="5" t="s">
        <v>97</v>
      </c>
      <c r="AC22" s="13"/>
    </row>
    <row r="23" spans="1:29" s="14" customFormat="1" ht="19.5" customHeight="1" x14ac:dyDescent="0.3">
      <c r="A23" s="15">
        <v>19</v>
      </c>
      <c r="B23" s="6" t="str">
        <f t="shared" si="3"/>
        <v>6</v>
      </c>
      <c r="C23" s="6" t="str">
        <f t="shared" si="4"/>
        <v>27</v>
      </c>
      <c r="D23" s="7" t="s">
        <v>34</v>
      </c>
      <c r="E23" s="7" t="s">
        <v>292</v>
      </c>
      <c r="F23" s="7" t="s">
        <v>302</v>
      </c>
      <c r="G23" s="5" t="s">
        <v>312</v>
      </c>
      <c r="H23" s="5" t="s">
        <v>309</v>
      </c>
      <c r="I23" s="8">
        <f t="shared" si="0"/>
        <v>7167</v>
      </c>
      <c r="J23" s="9">
        <v>7167</v>
      </c>
      <c r="K23" s="8">
        <f t="shared" si="1"/>
        <v>0</v>
      </c>
      <c r="L23" s="10">
        <f t="shared" si="2"/>
        <v>0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2">
        <v>20200627</v>
      </c>
      <c r="Y23" s="12">
        <v>8</v>
      </c>
      <c r="Z23" s="6" t="s">
        <v>297</v>
      </c>
      <c r="AA23" s="12" t="str">
        <f t="shared" si="5"/>
        <v>이형준</v>
      </c>
      <c r="AB23" s="5" t="s">
        <v>97</v>
      </c>
      <c r="AC23" s="13"/>
    </row>
    <row r="24" spans="1:29" s="14" customFormat="1" ht="19.5" customHeight="1" x14ac:dyDescent="0.3">
      <c r="A24" s="5">
        <v>20</v>
      </c>
      <c r="B24" s="6" t="str">
        <f t="shared" si="3"/>
        <v>6</v>
      </c>
      <c r="C24" s="6" t="str">
        <f t="shared" si="4"/>
        <v>27</v>
      </c>
      <c r="D24" s="7" t="s">
        <v>34</v>
      </c>
      <c r="E24" s="7" t="s">
        <v>298</v>
      </c>
      <c r="F24" s="7" t="s">
        <v>303</v>
      </c>
      <c r="G24" s="5" t="s">
        <v>312</v>
      </c>
      <c r="H24" s="5" t="s">
        <v>309</v>
      </c>
      <c r="I24" s="8">
        <f t="shared" si="0"/>
        <v>9600</v>
      </c>
      <c r="J24" s="9">
        <v>9600</v>
      </c>
      <c r="K24" s="8">
        <f t="shared" si="1"/>
        <v>0</v>
      </c>
      <c r="L24" s="10">
        <f t="shared" si="2"/>
        <v>0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2">
        <v>20200627</v>
      </c>
      <c r="Y24" s="12">
        <v>3</v>
      </c>
      <c r="Z24" s="6" t="s">
        <v>297</v>
      </c>
      <c r="AA24" s="12" t="str">
        <f t="shared" si="5"/>
        <v>이형준</v>
      </c>
      <c r="AB24" s="5" t="s">
        <v>97</v>
      </c>
      <c r="AC24" s="13"/>
    </row>
    <row r="25" spans="1:29" s="14" customFormat="1" ht="19.149999999999999" customHeight="1" x14ac:dyDescent="0.3">
      <c r="A25" s="5">
        <v>21</v>
      </c>
      <c r="B25" s="6" t="str">
        <f t="shared" si="3"/>
        <v>6</v>
      </c>
      <c r="C25" s="6" t="str">
        <f t="shared" si="4"/>
        <v>27</v>
      </c>
      <c r="D25" s="7" t="s">
        <v>101</v>
      </c>
      <c r="E25" s="7" t="s">
        <v>288</v>
      </c>
      <c r="F25" s="7" t="s">
        <v>304</v>
      </c>
      <c r="G25" s="5" t="s">
        <v>313</v>
      </c>
      <c r="H25" s="5" t="s">
        <v>309</v>
      </c>
      <c r="I25" s="8">
        <f t="shared" si="0"/>
        <v>3144</v>
      </c>
      <c r="J25" s="11">
        <v>3144</v>
      </c>
      <c r="K25" s="8">
        <f t="shared" si="1"/>
        <v>0</v>
      </c>
      <c r="L25" s="10">
        <f t="shared" si="2"/>
        <v>0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2">
        <v>20200627</v>
      </c>
      <c r="Y25" s="12">
        <v>1</v>
      </c>
      <c r="Z25" s="6" t="s">
        <v>297</v>
      </c>
      <c r="AA25" s="12" t="str">
        <f t="shared" si="5"/>
        <v>이형준</v>
      </c>
      <c r="AB25" s="5" t="s">
        <v>97</v>
      </c>
      <c r="AC25" s="13"/>
    </row>
    <row r="26" spans="1:29" s="14" customFormat="1" ht="19.149999999999999" customHeight="1" x14ac:dyDescent="0.3">
      <c r="A26" s="15">
        <v>22</v>
      </c>
      <c r="B26" s="6" t="str">
        <f t="shared" si="3"/>
        <v>6</v>
      </c>
      <c r="C26" s="6" t="str">
        <f t="shared" si="4"/>
        <v>27</v>
      </c>
      <c r="D26" s="7" t="s">
        <v>101</v>
      </c>
      <c r="E26" s="7" t="s">
        <v>299</v>
      </c>
      <c r="F26" s="7" t="s">
        <v>301</v>
      </c>
      <c r="G26" s="5" t="s">
        <v>313</v>
      </c>
      <c r="H26" s="5" t="s">
        <v>309</v>
      </c>
      <c r="I26" s="8">
        <f t="shared" si="0"/>
        <v>2039</v>
      </c>
      <c r="J26" s="11">
        <v>2039</v>
      </c>
      <c r="K26" s="8">
        <f t="shared" si="1"/>
        <v>0</v>
      </c>
      <c r="L26" s="10">
        <f t="shared" si="2"/>
        <v>0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2">
        <v>20200627</v>
      </c>
      <c r="Y26" s="12">
        <v>4</v>
      </c>
      <c r="Z26" s="6" t="s">
        <v>297</v>
      </c>
      <c r="AA26" s="12" t="str">
        <f t="shared" si="5"/>
        <v>이형준</v>
      </c>
      <c r="AB26" s="5" t="s">
        <v>97</v>
      </c>
      <c r="AC26" s="13"/>
    </row>
    <row r="27" spans="1:29" s="14" customFormat="1" ht="19.149999999999999" customHeight="1" x14ac:dyDescent="0.3">
      <c r="A27" s="5">
        <v>23</v>
      </c>
      <c r="B27" s="6" t="str">
        <f t="shared" si="3"/>
        <v>6</v>
      </c>
      <c r="C27" s="6" t="str">
        <f t="shared" si="4"/>
        <v>27</v>
      </c>
      <c r="D27" s="7" t="s">
        <v>101</v>
      </c>
      <c r="E27" s="7" t="s">
        <v>288</v>
      </c>
      <c r="F27" s="7" t="s">
        <v>304</v>
      </c>
      <c r="G27" s="5" t="s">
        <v>313</v>
      </c>
      <c r="H27" s="5" t="s">
        <v>309</v>
      </c>
      <c r="I27" s="8">
        <f t="shared" si="0"/>
        <v>2645</v>
      </c>
      <c r="J27" s="11">
        <v>2600</v>
      </c>
      <c r="K27" s="8">
        <f t="shared" si="1"/>
        <v>45</v>
      </c>
      <c r="L27" s="10">
        <f t="shared" si="2"/>
        <v>1.7013232514177693E-2</v>
      </c>
      <c r="M27" s="11"/>
      <c r="N27" s="11"/>
      <c r="O27" s="11"/>
      <c r="P27" s="11">
        <v>15</v>
      </c>
      <c r="Q27" s="11"/>
      <c r="R27" s="11"/>
      <c r="S27" s="11">
        <v>30</v>
      </c>
      <c r="T27" s="11"/>
      <c r="U27" s="11"/>
      <c r="V27" s="11"/>
      <c r="W27" s="11"/>
      <c r="X27" s="12">
        <v>20200627</v>
      </c>
      <c r="Y27" s="12">
        <v>1</v>
      </c>
      <c r="Z27" s="6" t="s">
        <v>291</v>
      </c>
      <c r="AA27" s="12" t="str">
        <f t="shared" si="5"/>
        <v>하선동</v>
      </c>
      <c r="AB27" s="5" t="s">
        <v>99</v>
      </c>
      <c r="AC27" s="13"/>
    </row>
    <row r="28" spans="1:29" s="14" customFormat="1" ht="19.149999999999999" customHeight="1" x14ac:dyDescent="0.3">
      <c r="A28" s="5">
        <v>24</v>
      </c>
      <c r="B28" s="6" t="str">
        <f t="shared" si="3"/>
        <v>6</v>
      </c>
      <c r="C28" s="6" t="str">
        <f t="shared" si="4"/>
        <v>27</v>
      </c>
      <c r="D28" s="7" t="s">
        <v>101</v>
      </c>
      <c r="E28" s="7" t="s">
        <v>305</v>
      </c>
      <c r="F28" s="7" t="s">
        <v>314</v>
      </c>
      <c r="G28" s="5" t="s">
        <v>313</v>
      </c>
      <c r="H28" s="5" t="s">
        <v>309</v>
      </c>
      <c r="I28" s="8">
        <f t="shared" si="0"/>
        <v>2030</v>
      </c>
      <c r="J28" s="17">
        <v>2030</v>
      </c>
      <c r="K28" s="8">
        <f t="shared" si="1"/>
        <v>0</v>
      </c>
      <c r="L28" s="10">
        <f t="shared" si="2"/>
        <v>0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2">
        <v>20200627</v>
      </c>
      <c r="Y28" s="12">
        <v>14</v>
      </c>
      <c r="Z28" s="6" t="s">
        <v>291</v>
      </c>
      <c r="AA28" s="12" t="str">
        <f t="shared" si="5"/>
        <v>하선동</v>
      </c>
      <c r="AB28" s="5" t="s">
        <v>99</v>
      </c>
      <c r="AC28" s="13"/>
    </row>
    <row r="29" spans="1:29" s="14" customFormat="1" ht="19.149999999999999" customHeight="1" x14ac:dyDescent="0.3">
      <c r="A29" s="5">
        <v>25</v>
      </c>
      <c r="B29" s="6" t="str">
        <f t="shared" si="3"/>
        <v>6</v>
      </c>
      <c r="C29" s="6" t="str">
        <f t="shared" si="4"/>
        <v>27</v>
      </c>
      <c r="D29" s="7" t="s">
        <v>34</v>
      </c>
      <c r="E29" s="7" t="s">
        <v>298</v>
      </c>
      <c r="F29" s="7" t="s">
        <v>300</v>
      </c>
      <c r="G29" s="5" t="s">
        <v>312</v>
      </c>
      <c r="H29" s="5" t="s">
        <v>309</v>
      </c>
      <c r="I29" s="8">
        <f t="shared" si="0"/>
        <v>9795</v>
      </c>
      <c r="J29" s="11">
        <v>9770</v>
      </c>
      <c r="K29" s="8">
        <f t="shared" si="1"/>
        <v>25</v>
      </c>
      <c r="L29" s="10">
        <f t="shared" si="2"/>
        <v>2.5523226135783562E-3</v>
      </c>
      <c r="M29" s="11">
        <v>25</v>
      </c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2">
        <v>20200627</v>
      </c>
      <c r="Y29" s="12">
        <v>3</v>
      </c>
      <c r="Z29" s="6" t="s">
        <v>291</v>
      </c>
      <c r="AA29" s="12" t="str">
        <f t="shared" si="5"/>
        <v>하선동</v>
      </c>
      <c r="AB29" s="5" t="s">
        <v>99</v>
      </c>
      <c r="AC29" s="13"/>
    </row>
    <row r="30" spans="1:29" s="14" customFormat="1" ht="19.149999999999999" customHeight="1" x14ac:dyDescent="0.3">
      <c r="A30" s="15">
        <v>26</v>
      </c>
      <c r="B30" s="6" t="str">
        <f t="shared" si="3"/>
        <v>6</v>
      </c>
      <c r="C30" s="6" t="str">
        <f t="shared" si="4"/>
        <v>27</v>
      </c>
      <c r="D30" s="7" t="s">
        <v>34</v>
      </c>
      <c r="E30" s="7" t="s">
        <v>293</v>
      </c>
      <c r="F30" s="7" t="s">
        <v>296</v>
      </c>
      <c r="G30" s="5" t="s">
        <v>312</v>
      </c>
      <c r="H30" s="5" t="s">
        <v>309</v>
      </c>
      <c r="I30" s="8">
        <f t="shared" si="0"/>
        <v>8470</v>
      </c>
      <c r="J30" s="11">
        <v>8470</v>
      </c>
      <c r="K30" s="8">
        <f t="shared" ref="K30:K54" si="6">SUM(M30:W30)</f>
        <v>0</v>
      </c>
      <c r="L30" s="10">
        <f t="shared" si="2"/>
        <v>0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2">
        <v>20200627</v>
      </c>
      <c r="Y30" s="12">
        <v>5</v>
      </c>
      <c r="Z30" s="6" t="s">
        <v>291</v>
      </c>
      <c r="AA30" s="12" t="str">
        <f t="shared" si="5"/>
        <v>하선동</v>
      </c>
      <c r="AB30" s="5" t="s">
        <v>99</v>
      </c>
      <c r="AC30" s="13"/>
    </row>
    <row r="31" spans="1:29" s="14" customFormat="1" ht="19.149999999999999" customHeight="1" x14ac:dyDescent="0.3">
      <c r="A31" s="5">
        <v>27</v>
      </c>
      <c r="B31" s="6" t="str">
        <f t="shared" si="3"/>
        <v>6</v>
      </c>
      <c r="C31" s="6" t="str">
        <f t="shared" si="4"/>
        <v>27</v>
      </c>
      <c r="D31" s="7" t="s">
        <v>34</v>
      </c>
      <c r="E31" s="7" t="s">
        <v>292</v>
      </c>
      <c r="F31" s="7" t="s">
        <v>294</v>
      </c>
      <c r="G31" s="5" t="s">
        <v>312</v>
      </c>
      <c r="H31" s="5" t="s">
        <v>309</v>
      </c>
      <c r="I31" s="8">
        <f t="shared" si="0"/>
        <v>1205</v>
      </c>
      <c r="J31" s="9">
        <v>1200</v>
      </c>
      <c r="K31" s="8">
        <f t="shared" si="6"/>
        <v>5</v>
      </c>
      <c r="L31" s="10">
        <f t="shared" si="2"/>
        <v>4.1493775933609959E-3</v>
      </c>
      <c r="M31" s="11"/>
      <c r="N31" s="11"/>
      <c r="O31" s="11"/>
      <c r="P31" s="11">
        <v>3</v>
      </c>
      <c r="Q31" s="11">
        <v>2</v>
      </c>
      <c r="R31" s="11"/>
      <c r="S31" s="11"/>
      <c r="T31" s="11"/>
      <c r="U31" s="11"/>
      <c r="V31" s="11"/>
      <c r="W31" s="11"/>
      <c r="X31" s="12">
        <v>20200627</v>
      </c>
      <c r="Y31" s="12">
        <v>15</v>
      </c>
      <c r="Z31" s="6" t="s">
        <v>291</v>
      </c>
      <c r="AA31" s="12" t="str">
        <f t="shared" si="5"/>
        <v>하선동</v>
      </c>
      <c r="AB31" s="5" t="s">
        <v>99</v>
      </c>
      <c r="AC31" s="18"/>
    </row>
    <row r="32" spans="1:29" s="14" customFormat="1" ht="19.149999999999999" customHeight="1" x14ac:dyDescent="0.3">
      <c r="A32" s="5">
        <v>28</v>
      </c>
      <c r="B32" s="6" t="str">
        <f t="shared" si="3"/>
        <v>6</v>
      </c>
      <c r="C32" s="6" t="str">
        <f t="shared" si="4"/>
        <v>27</v>
      </c>
      <c r="D32" s="7" t="s">
        <v>34</v>
      </c>
      <c r="E32" s="7" t="s">
        <v>292</v>
      </c>
      <c r="F32" s="7" t="s">
        <v>294</v>
      </c>
      <c r="G32" s="5" t="s">
        <v>312</v>
      </c>
      <c r="H32" s="5" t="s">
        <v>309</v>
      </c>
      <c r="I32" s="8">
        <f t="shared" si="0"/>
        <v>1966</v>
      </c>
      <c r="J32" s="9">
        <v>1920</v>
      </c>
      <c r="K32" s="8">
        <f t="shared" si="6"/>
        <v>46</v>
      </c>
      <c r="L32" s="10">
        <f t="shared" si="2"/>
        <v>2.3397761953204477E-2</v>
      </c>
      <c r="M32" s="11">
        <v>27</v>
      </c>
      <c r="N32" s="11"/>
      <c r="O32" s="11"/>
      <c r="P32" s="11">
        <v>19</v>
      </c>
      <c r="Q32" s="11"/>
      <c r="R32" s="11"/>
      <c r="S32" s="11"/>
      <c r="T32" s="11"/>
      <c r="U32" s="11"/>
      <c r="V32" s="11"/>
      <c r="W32" s="11"/>
      <c r="X32" s="12">
        <v>20200627</v>
      </c>
      <c r="Y32" s="12">
        <v>15</v>
      </c>
      <c r="Z32" s="6" t="s">
        <v>114</v>
      </c>
      <c r="AA32" s="12" t="str">
        <f t="shared" si="5"/>
        <v>하선동</v>
      </c>
      <c r="AB32" s="5" t="s">
        <v>100</v>
      </c>
      <c r="AC32" s="13"/>
    </row>
    <row r="33" spans="1:29" s="14" customFormat="1" ht="19.149999999999999" customHeight="1" x14ac:dyDescent="0.3">
      <c r="A33" s="5">
        <v>29</v>
      </c>
      <c r="B33" s="6" t="str">
        <f t="shared" si="3"/>
        <v>6</v>
      </c>
      <c r="C33" s="6" t="str">
        <f t="shared" si="4"/>
        <v>27</v>
      </c>
      <c r="D33" s="7" t="s">
        <v>34</v>
      </c>
      <c r="E33" s="7" t="s">
        <v>292</v>
      </c>
      <c r="F33" s="7" t="s">
        <v>302</v>
      </c>
      <c r="G33" s="5" t="s">
        <v>312</v>
      </c>
      <c r="H33" s="5" t="s">
        <v>309</v>
      </c>
      <c r="I33" s="8">
        <f t="shared" si="0"/>
        <v>3537</v>
      </c>
      <c r="J33" s="9">
        <v>3170</v>
      </c>
      <c r="K33" s="8">
        <f t="shared" si="6"/>
        <v>367</v>
      </c>
      <c r="L33" s="10">
        <f t="shared" si="2"/>
        <v>0.10376024879841673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>
        <v>367</v>
      </c>
      <c r="X33" s="12">
        <v>20200627</v>
      </c>
      <c r="Y33" s="12">
        <v>8</v>
      </c>
      <c r="Z33" s="6" t="s">
        <v>291</v>
      </c>
      <c r="AA33" s="12" t="str">
        <f t="shared" si="5"/>
        <v>하선동</v>
      </c>
      <c r="AB33" s="5" t="s">
        <v>100</v>
      </c>
      <c r="AC33" s="13" t="s">
        <v>306</v>
      </c>
    </row>
    <row r="34" spans="1:29" s="14" customFormat="1" ht="19.149999999999999" customHeight="1" x14ac:dyDescent="0.3">
      <c r="A34" s="15">
        <v>30</v>
      </c>
      <c r="B34" s="6" t="str">
        <f t="shared" si="3"/>
        <v>6</v>
      </c>
      <c r="C34" s="6" t="str">
        <f t="shared" si="4"/>
        <v>27</v>
      </c>
      <c r="D34" s="7" t="s">
        <v>101</v>
      </c>
      <c r="E34" s="7" t="s">
        <v>292</v>
      </c>
      <c r="F34" s="7" t="s">
        <v>307</v>
      </c>
      <c r="G34" s="5" t="s">
        <v>317</v>
      </c>
      <c r="H34" s="5" t="s">
        <v>309</v>
      </c>
      <c r="I34" s="8">
        <f t="shared" si="0"/>
        <v>1807</v>
      </c>
      <c r="J34" s="9">
        <v>1620</v>
      </c>
      <c r="K34" s="8">
        <f t="shared" si="6"/>
        <v>187</v>
      </c>
      <c r="L34" s="10">
        <f t="shared" si="2"/>
        <v>0.10348644161593802</v>
      </c>
      <c r="M34" s="11"/>
      <c r="N34" s="11"/>
      <c r="O34" s="11"/>
      <c r="P34" s="11">
        <v>187</v>
      </c>
      <c r="Q34" s="11"/>
      <c r="R34" s="11"/>
      <c r="S34" s="11"/>
      <c r="T34" s="11"/>
      <c r="U34" s="11"/>
      <c r="V34" s="11"/>
      <c r="W34" s="11"/>
      <c r="X34" s="12">
        <v>20200627</v>
      </c>
      <c r="Y34" s="12">
        <v>7</v>
      </c>
      <c r="Z34" s="6" t="s">
        <v>291</v>
      </c>
      <c r="AA34" s="12" t="str">
        <f t="shared" si="5"/>
        <v>하선동</v>
      </c>
      <c r="AB34" s="5" t="s">
        <v>100</v>
      </c>
      <c r="AC34" s="13"/>
    </row>
    <row r="35" spans="1:29" s="14" customFormat="1" ht="19.149999999999999" customHeight="1" x14ac:dyDescent="0.3">
      <c r="A35" s="5">
        <v>31</v>
      </c>
      <c r="B35" s="6" t="str">
        <f t="shared" si="3"/>
        <v>6</v>
      </c>
      <c r="C35" s="6" t="str">
        <f t="shared" si="4"/>
        <v>27</v>
      </c>
      <c r="D35" s="7"/>
      <c r="E35" s="7"/>
      <c r="F35" s="7"/>
      <c r="G35" s="5"/>
      <c r="H35" s="5"/>
      <c r="I35" s="8">
        <f t="shared" si="0"/>
        <v>0</v>
      </c>
      <c r="J35" s="9"/>
      <c r="K35" s="8">
        <f t="shared" si="6"/>
        <v>0</v>
      </c>
      <c r="L35" s="10" t="e">
        <f t="shared" si="2"/>
        <v>#DIV/0!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2"/>
      <c r="Y35" s="12"/>
      <c r="Z35" s="6"/>
      <c r="AA35" s="12" t="str">
        <f t="shared" si="5"/>
        <v/>
      </c>
      <c r="AB35" s="5"/>
      <c r="AC35" s="13"/>
    </row>
    <row r="36" spans="1:29" s="14" customFormat="1" ht="19.149999999999999" customHeight="1" x14ac:dyDescent="0.3">
      <c r="A36" s="5">
        <v>32</v>
      </c>
      <c r="B36" s="6" t="str">
        <f t="shared" si="3"/>
        <v>6</v>
      </c>
      <c r="C36" s="6" t="str">
        <f t="shared" si="4"/>
        <v>27</v>
      </c>
      <c r="D36" s="7"/>
      <c r="E36" s="19"/>
      <c r="F36" s="5"/>
      <c r="G36" s="5"/>
      <c r="H36" s="5"/>
      <c r="I36" s="8">
        <f t="shared" si="0"/>
        <v>0</v>
      </c>
      <c r="J36" s="9"/>
      <c r="K36" s="8">
        <f t="shared" si="6"/>
        <v>0</v>
      </c>
      <c r="L36" s="10" t="e">
        <f t="shared" si="2"/>
        <v>#DIV/0!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2"/>
      <c r="Y36" s="12"/>
      <c r="Z36" s="6"/>
      <c r="AA36" s="12" t="str">
        <f t="shared" si="5"/>
        <v/>
      </c>
      <c r="AB36" s="5"/>
      <c r="AC36" s="13"/>
    </row>
    <row r="37" spans="1:29" s="14" customFormat="1" ht="19.149999999999999" hidden="1" customHeight="1" x14ac:dyDescent="0.3">
      <c r="A37" s="5">
        <v>33</v>
      </c>
      <c r="B37" s="6" t="str">
        <f t="shared" si="3"/>
        <v>6</v>
      </c>
      <c r="C37" s="6" t="str">
        <f t="shared" si="4"/>
        <v>27</v>
      </c>
      <c r="D37" s="7"/>
      <c r="E37" s="7"/>
      <c r="F37" s="5"/>
      <c r="G37" s="5"/>
      <c r="H37" s="5"/>
      <c r="I37" s="8">
        <f t="shared" si="0"/>
        <v>0</v>
      </c>
      <c r="J37" s="9"/>
      <c r="K37" s="8">
        <f t="shared" si="6"/>
        <v>0</v>
      </c>
      <c r="L37" s="10" t="e">
        <f t="shared" si="2"/>
        <v>#DIV/0!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2"/>
      <c r="Y37" s="12"/>
      <c r="Z37" s="6"/>
      <c r="AA37" s="12" t="str">
        <f t="shared" si="5"/>
        <v/>
      </c>
      <c r="AB37" s="5"/>
      <c r="AC37" s="13"/>
    </row>
    <row r="38" spans="1:29" s="14" customFormat="1" ht="19.149999999999999" hidden="1" customHeight="1" x14ac:dyDescent="0.3">
      <c r="A38" s="15">
        <v>34</v>
      </c>
      <c r="B38" s="6" t="str">
        <f t="shared" si="3"/>
        <v>6</v>
      </c>
      <c r="C38" s="6" t="str">
        <f t="shared" si="4"/>
        <v>27</v>
      </c>
      <c r="D38" s="7"/>
      <c r="E38" s="7"/>
      <c r="F38" s="7"/>
      <c r="G38" s="5"/>
      <c r="H38" s="5"/>
      <c r="I38" s="8">
        <f t="shared" si="0"/>
        <v>0</v>
      </c>
      <c r="J38" s="9"/>
      <c r="K38" s="8">
        <f t="shared" si="6"/>
        <v>0</v>
      </c>
      <c r="L38" s="10" t="e">
        <f t="shared" si="2"/>
        <v>#DIV/0!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2"/>
      <c r="Y38" s="12"/>
      <c r="Z38" s="6"/>
      <c r="AA38" s="12" t="str">
        <f t="shared" si="5"/>
        <v/>
      </c>
      <c r="AB38" s="5"/>
      <c r="AC38" s="13"/>
    </row>
    <row r="39" spans="1:29" s="14" customFormat="1" ht="19.149999999999999" hidden="1" customHeight="1" x14ac:dyDescent="0.3">
      <c r="A39" s="5">
        <v>35</v>
      </c>
      <c r="B39" s="6" t="str">
        <f t="shared" si="3"/>
        <v>6</v>
      </c>
      <c r="C39" s="6" t="str">
        <f t="shared" si="4"/>
        <v>27</v>
      </c>
      <c r="D39" s="7"/>
      <c r="E39" s="5"/>
      <c r="F39" s="5"/>
      <c r="G39" s="5"/>
      <c r="H39" s="5"/>
      <c r="I39" s="8">
        <f t="shared" si="0"/>
        <v>0</v>
      </c>
      <c r="J39" s="9"/>
      <c r="K39" s="8">
        <f t="shared" si="6"/>
        <v>0</v>
      </c>
      <c r="L39" s="10" t="e">
        <f t="shared" si="2"/>
        <v>#DIV/0!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2"/>
      <c r="Y39" s="12"/>
      <c r="Z39" s="6"/>
      <c r="AA39" s="12" t="str">
        <f t="shared" si="5"/>
        <v/>
      </c>
      <c r="AB39" s="5"/>
      <c r="AC39" s="13"/>
    </row>
    <row r="40" spans="1:29" s="14" customFormat="1" ht="19.149999999999999" hidden="1" customHeight="1" x14ac:dyDescent="0.3">
      <c r="A40" s="5">
        <v>36</v>
      </c>
      <c r="B40" s="6" t="str">
        <f t="shared" si="3"/>
        <v>6</v>
      </c>
      <c r="C40" s="6" t="str">
        <f t="shared" si="4"/>
        <v>27</v>
      </c>
      <c r="D40" s="7"/>
      <c r="E40" s="5"/>
      <c r="F40" s="5"/>
      <c r="G40" s="5"/>
      <c r="H40" s="5"/>
      <c r="I40" s="8">
        <f t="shared" si="0"/>
        <v>0</v>
      </c>
      <c r="J40" s="9"/>
      <c r="K40" s="8">
        <f t="shared" si="6"/>
        <v>0</v>
      </c>
      <c r="L40" s="10" t="e">
        <f t="shared" si="2"/>
        <v>#DIV/0!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2"/>
      <c r="Y40" s="12"/>
      <c r="Z40" s="6"/>
      <c r="AA40" s="12" t="str">
        <f t="shared" si="5"/>
        <v/>
      </c>
      <c r="AB40" s="5"/>
      <c r="AC40" s="13"/>
    </row>
    <row r="41" spans="1:29" s="14" customFormat="1" ht="19.149999999999999" hidden="1" customHeight="1" x14ac:dyDescent="0.3">
      <c r="A41" s="5">
        <v>37</v>
      </c>
      <c r="B41" s="6" t="str">
        <f t="shared" si="3"/>
        <v>6</v>
      </c>
      <c r="C41" s="6" t="str">
        <f t="shared" si="4"/>
        <v>27</v>
      </c>
      <c r="D41" s="7"/>
      <c r="E41" s="7"/>
      <c r="F41" s="7"/>
      <c r="G41" s="5"/>
      <c r="H41" s="5"/>
      <c r="I41" s="8">
        <f t="shared" si="0"/>
        <v>0</v>
      </c>
      <c r="J41" s="9"/>
      <c r="K41" s="8">
        <f t="shared" si="6"/>
        <v>0</v>
      </c>
      <c r="L41" s="10" t="e">
        <f t="shared" si="2"/>
        <v>#DIV/0!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2"/>
      <c r="Y41" s="12"/>
      <c r="Z41" s="6"/>
      <c r="AA41" s="12" t="str">
        <f t="shared" si="5"/>
        <v/>
      </c>
      <c r="AB41" s="5"/>
      <c r="AC41" s="13"/>
    </row>
    <row r="42" spans="1:29" s="14" customFormat="1" ht="19.149999999999999" hidden="1" customHeight="1" x14ac:dyDescent="0.3">
      <c r="A42" s="15">
        <v>38</v>
      </c>
      <c r="B42" s="6" t="str">
        <f t="shared" si="3"/>
        <v>6</v>
      </c>
      <c r="C42" s="6" t="str">
        <f t="shared" si="4"/>
        <v>27</v>
      </c>
      <c r="D42" s="7"/>
      <c r="E42" s="7"/>
      <c r="F42" s="7"/>
      <c r="G42" s="5"/>
      <c r="H42" s="5"/>
      <c r="I42" s="8">
        <f t="shared" si="0"/>
        <v>0</v>
      </c>
      <c r="J42" s="9"/>
      <c r="K42" s="8">
        <f t="shared" si="6"/>
        <v>0</v>
      </c>
      <c r="L42" s="10" t="e">
        <f t="shared" si="2"/>
        <v>#DIV/0!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2"/>
      <c r="Y42" s="12"/>
      <c r="Z42" s="6"/>
      <c r="AA42" s="12" t="str">
        <f t="shared" si="5"/>
        <v/>
      </c>
      <c r="AB42" s="5"/>
      <c r="AC42" s="13"/>
    </row>
    <row r="43" spans="1:29" s="14" customFormat="1" ht="19.149999999999999" hidden="1" customHeight="1" x14ac:dyDescent="0.3">
      <c r="A43" s="5">
        <v>39</v>
      </c>
      <c r="B43" s="6" t="str">
        <f t="shared" si="3"/>
        <v>6</v>
      </c>
      <c r="C43" s="6" t="str">
        <f t="shared" si="4"/>
        <v>27</v>
      </c>
      <c r="D43" s="7"/>
      <c r="E43" s="7"/>
      <c r="F43" s="7"/>
      <c r="G43" s="5"/>
      <c r="H43" s="5"/>
      <c r="I43" s="8">
        <f t="shared" si="0"/>
        <v>0</v>
      </c>
      <c r="J43" s="9"/>
      <c r="K43" s="8">
        <f t="shared" si="6"/>
        <v>0</v>
      </c>
      <c r="L43" s="10" t="e">
        <f t="shared" si="2"/>
        <v>#DIV/0!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2"/>
      <c r="Y43" s="12"/>
      <c r="Z43" s="6"/>
      <c r="AA43" s="12" t="str">
        <f t="shared" si="5"/>
        <v/>
      </c>
      <c r="AB43" s="5"/>
      <c r="AC43" s="13"/>
    </row>
    <row r="44" spans="1:29" s="14" customFormat="1" ht="19.149999999999999" hidden="1" customHeight="1" x14ac:dyDescent="0.3">
      <c r="A44" s="5">
        <v>40</v>
      </c>
      <c r="B44" s="6" t="str">
        <f t="shared" si="3"/>
        <v>6</v>
      </c>
      <c r="C44" s="6" t="str">
        <f t="shared" si="4"/>
        <v>27</v>
      </c>
      <c r="D44" s="7"/>
      <c r="E44" s="5"/>
      <c r="F44" s="7"/>
      <c r="G44" s="5"/>
      <c r="H44" s="5"/>
      <c r="I44" s="8">
        <f t="shared" si="0"/>
        <v>0</v>
      </c>
      <c r="J44" s="9"/>
      <c r="K44" s="8">
        <f t="shared" si="6"/>
        <v>0</v>
      </c>
      <c r="L44" s="10" t="e">
        <f t="shared" si="2"/>
        <v>#DIV/0!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  <c r="Y44" s="12"/>
      <c r="Z44" s="6"/>
      <c r="AA44" s="12" t="str">
        <f>IF($Z44="A","하선동",IF($Z44="B","이형준",""))</f>
        <v/>
      </c>
      <c r="AB44" s="5"/>
      <c r="AC44" s="13"/>
    </row>
    <row r="45" spans="1:29" s="14" customFormat="1" ht="19.149999999999999" hidden="1" customHeight="1" x14ac:dyDescent="0.3">
      <c r="A45" s="5">
        <v>41</v>
      </c>
      <c r="B45" s="6" t="str">
        <f t="shared" si="3"/>
        <v>6</v>
      </c>
      <c r="C45" s="6" t="str">
        <f t="shared" si="4"/>
        <v>27</v>
      </c>
      <c r="D45" s="7"/>
      <c r="E45" s="7"/>
      <c r="F45" s="7"/>
      <c r="G45" s="5"/>
      <c r="H45" s="5"/>
      <c r="I45" s="8">
        <f t="shared" si="0"/>
        <v>0</v>
      </c>
      <c r="J45" s="9"/>
      <c r="K45" s="8">
        <f t="shared" si="6"/>
        <v>0</v>
      </c>
      <c r="L45" s="10" t="e">
        <f t="shared" si="2"/>
        <v>#DIV/0!</v>
      </c>
      <c r="M45" s="11"/>
      <c r="N45" s="11"/>
      <c r="O45" s="11"/>
      <c r="P45" s="11"/>
      <c r="Q45" s="11"/>
      <c r="R45" s="11"/>
      <c r="S45" s="11"/>
      <c r="T45" s="20"/>
      <c r="U45" s="20"/>
      <c r="V45" s="20"/>
      <c r="W45" s="11"/>
      <c r="X45" s="12"/>
      <c r="Y45" s="12"/>
      <c r="Z45" s="6"/>
      <c r="AA45" s="12" t="str">
        <f t="shared" si="5"/>
        <v/>
      </c>
      <c r="AB45" s="5"/>
      <c r="AC45" s="13"/>
    </row>
    <row r="46" spans="1:29" s="14" customFormat="1" ht="19.149999999999999" hidden="1" customHeight="1" x14ac:dyDescent="0.3">
      <c r="A46" s="15">
        <v>42</v>
      </c>
      <c r="B46" s="6" t="str">
        <f t="shared" si="3"/>
        <v>6</v>
      </c>
      <c r="C46" s="6" t="str">
        <f t="shared" si="4"/>
        <v>27</v>
      </c>
      <c r="D46" s="7"/>
      <c r="E46" s="5"/>
      <c r="F46" s="7"/>
      <c r="G46" s="5"/>
      <c r="H46" s="5"/>
      <c r="I46" s="8">
        <f t="shared" si="0"/>
        <v>0</v>
      </c>
      <c r="J46" s="9"/>
      <c r="K46" s="8">
        <f t="shared" si="6"/>
        <v>0</v>
      </c>
      <c r="L46" s="10" t="e">
        <f t="shared" si="2"/>
        <v>#DIV/0!</v>
      </c>
      <c r="M46" s="11"/>
      <c r="N46" s="11"/>
      <c r="O46" s="11"/>
      <c r="P46" s="11"/>
      <c r="Q46" s="11"/>
      <c r="R46" s="11"/>
      <c r="S46" s="11"/>
      <c r="T46" s="20"/>
      <c r="U46" s="20"/>
      <c r="V46" s="20"/>
      <c r="W46" s="11"/>
      <c r="X46" s="12"/>
      <c r="Y46" s="12"/>
      <c r="Z46" s="6"/>
      <c r="AA46" s="12" t="str">
        <f t="shared" si="5"/>
        <v/>
      </c>
      <c r="AB46" s="5"/>
      <c r="AC46" s="13"/>
    </row>
    <row r="47" spans="1:29" s="14" customFormat="1" ht="19.149999999999999" hidden="1" customHeight="1" x14ac:dyDescent="0.3">
      <c r="A47" s="5">
        <v>43</v>
      </c>
      <c r="B47" s="6" t="str">
        <f t="shared" si="3"/>
        <v>6</v>
      </c>
      <c r="C47" s="6" t="str">
        <f t="shared" si="4"/>
        <v>27</v>
      </c>
      <c r="D47" s="7"/>
      <c r="E47" s="5"/>
      <c r="F47" s="5"/>
      <c r="G47" s="5"/>
      <c r="H47" s="5"/>
      <c r="I47" s="8">
        <f t="shared" si="0"/>
        <v>0</v>
      </c>
      <c r="J47" s="9"/>
      <c r="K47" s="8">
        <f t="shared" si="6"/>
        <v>0</v>
      </c>
      <c r="L47" s="10" t="e">
        <f t="shared" si="2"/>
        <v>#DIV/0!</v>
      </c>
      <c r="M47" s="11"/>
      <c r="N47" s="11"/>
      <c r="O47" s="11"/>
      <c r="P47" s="11"/>
      <c r="Q47" s="11"/>
      <c r="R47" s="11"/>
      <c r="S47" s="11"/>
      <c r="T47" s="20"/>
      <c r="U47" s="20"/>
      <c r="V47" s="20"/>
      <c r="W47" s="11"/>
      <c r="X47" s="12"/>
      <c r="Y47" s="12"/>
      <c r="Z47" s="6"/>
      <c r="AA47" s="12" t="str">
        <f t="shared" si="5"/>
        <v/>
      </c>
      <c r="AB47" s="5"/>
      <c r="AC47" s="13"/>
    </row>
    <row r="48" spans="1:29" s="14" customFormat="1" ht="19.149999999999999" hidden="1" customHeight="1" x14ac:dyDescent="0.3">
      <c r="A48" s="5">
        <v>44</v>
      </c>
      <c r="B48" s="6" t="str">
        <f t="shared" si="3"/>
        <v>6</v>
      </c>
      <c r="C48" s="6" t="str">
        <f t="shared" si="4"/>
        <v>27</v>
      </c>
      <c r="D48" s="7"/>
      <c r="E48" s="5"/>
      <c r="F48" s="5"/>
      <c r="G48" s="5"/>
      <c r="H48" s="5"/>
      <c r="I48" s="8">
        <f t="shared" si="0"/>
        <v>0</v>
      </c>
      <c r="J48" s="9"/>
      <c r="K48" s="8">
        <f t="shared" si="6"/>
        <v>0</v>
      </c>
      <c r="L48" s="10" t="e">
        <f t="shared" si="2"/>
        <v>#DIV/0!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2"/>
      <c r="Y48" s="12"/>
      <c r="Z48" s="6"/>
      <c r="AA48" s="12" t="str">
        <f t="shared" si="5"/>
        <v/>
      </c>
      <c r="AB48" s="5"/>
      <c r="AC48" s="13"/>
    </row>
    <row r="49" spans="1:29" s="14" customFormat="1" ht="19.149999999999999" hidden="1" customHeight="1" x14ac:dyDescent="0.3">
      <c r="A49" s="5">
        <v>45</v>
      </c>
      <c r="B49" s="6" t="str">
        <f t="shared" si="3"/>
        <v>6</v>
      </c>
      <c r="C49" s="6" t="str">
        <f t="shared" si="4"/>
        <v>27</v>
      </c>
      <c r="D49" s="7"/>
      <c r="E49" s="5"/>
      <c r="F49" s="7"/>
      <c r="G49" s="5"/>
      <c r="H49" s="5"/>
      <c r="I49" s="8">
        <f t="shared" si="0"/>
        <v>0</v>
      </c>
      <c r="J49" s="9"/>
      <c r="K49" s="8">
        <f t="shared" si="6"/>
        <v>0</v>
      </c>
      <c r="L49" s="10" t="e">
        <f t="shared" si="2"/>
        <v>#DIV/0!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2"/>
      <c r="Y49" s="12"/>
      <c r="Z49" s="6"/>
      <c r="AA49" s="12" t="str">
        <f>IF($Z49="A","하선동",IF($Z49="B","이형준",""))</f>
        <v/>
      </c>
      <c r="AB49" s="5"/>
      <c r="AC49" s="13"/>
    </row>
    <row r="50" spans="1:29" s="14" customFormat="1" ht="19.149999999999999" hidden="1" customHeight="1" x14ac:dyDescent="0.3">
      <c r="A50" s="5">
        <v>46</v>
      </c>
      <c r="B50" s="6" t="str">
        <f t="shared" si="3"/>
        <v>6</v>
      </c>
      <c r="C50" s="6" t="str">
        <f t="shared" si="4"/>
        <v>27</v>
      </c>
      <c r="D50" s="7"/>
      <c r="E50" s="5"/>
      <c r="F50" s="5"/>
      <c r="G50" s="5"/>
      <c r="H50" s="5"/>
      <c r="I50" s="8">
        <f t="shared" si="0"/>
        <v>0</v>
      </c>
      <c r="J50" s="9"/>
      <c r="K50" s="8">
        <f t="shared" si="6"/>
        <v>0</v>
      </c>
      <c r="L50" s="10" t="e">
        <f t="shared" si="2"/>
        <v>#DIV/0!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2"/>
      <c r="Y50" s="12"/>
      <c r="Z50" s="6"/>
      <c r="AA50" s="12" t="str">
        <f t="shared" si="5"/>
        <v/>
      </c>
      <c r="AB50" s="5"/>
      <c r="AC50" s="13"/>
    </row>
    <row r="51" spans="1:29" s="14" customFormat="1" ht="19.149999999999999" hidden="1" customHeight="1" x14ac:dyDescent="0.3">
      <c r="A51" s="5">
        <v>47</v>
      </c>
      <c r="B51" s="6" t="str">
        <f t="shared" si="3"/>
        <v>6</v>
      </c>
      <c r="C51" s="6" t="str">
        <f t="shared" si="4"/>
        <v>27</v>
      </c>
      <c r="D51" s="7"/>
      <c r="E51" s="5"/>
      <c r="F51" s="5"/>
      <c r="G51" s="5"/>
      <c r="H51" s="5"/>
      <c r="I51" s="8">
        <f t="shared" si="0"/>
        <v>0</v>
      </c>
      <c r="J51" s="9"/>
      <c r="K51" s="8">
        <f t="shared" si="6"/>
        <v>0</v>
      </c>
      <c r="L51" s="10" t="e">
        <f t="shared" si="2"/>
        <v>#DIV/0!</v>
      </c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2"/>
      <c r="Y51" s="12"/>
      <c r="Z51" s="6"/>
      <c r="AA51" s="12" t="str">
        <f t="shared" si="5"/>
        <v/>
      </c>
      <c r="AB51" s="5"/>
      <c r="AC51" s="13"/>
    </row>
    <row r="52" spans="1:29" s="14" customFormat="1" ht="19.149999999999999" hidden="1" customHeight="1" x14ac:dyDescent="0.3">
      <c r="A52" s="5">
        <v>48</v>
      </c>
      <c r="B52" s="6" t="str">
        <f t="shared" si="3"/>
        <v>6</v>
      </c>
      <c r="C52" s="6" t="str">
        <f t="shared" si="4"/>
        <v>27</v>
      </c>
      <c r="D52" s="7"/>
      <c r="E52" s="5"/>
      <c r="F52" s="5"/>
      <c r="G52" s="5"/>
      <c r="H52" s="5"/>
      <c r="I52" s="8">
        <f t="shared" si="0"/>
        <v>0</v>
      </c>
      <c r="J52" s="9"/>
      <c r="K52" s="8">
        <f t="shared" si="6"/>
        <v>0</v>
      </c>
      <c r="L52" s="10" t="e">
        <f t="shared" si="2"/>
        <v>#DIV/0!</v>
      </c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2"/>
      <c r="Y52" s="12"/>
      <c r="Z52" s="6"/>
      <c r="AA52" s="12" t="str">
        <f t="shared" si="5"/>
        <v/>
      </c>
      <c r="AB52" s="5"/>
      <c r="AC52" s="13"/>
    </row>
    <row r="53" spans="1:29" s="14" customFormat="1" ht="19.149999999999999" hidden="1" customHeight="1" x14ac:dyDescent="0.3">
      <c r="A53" s="5">
        <v>49</v>
      </c>
      <c r="B53" s="6" t="str">
        <f t="shared" si="3"/>
        <v>6</v>
      </c>
      <c r="C53" s="6" t="str">
        <f t="shared" si="4"/>
        <v>27</v>
      </c>
      <c r="D53" s="7"/>
      <c r="E53" s="5"/>
      <c r="F53" s="5"/>
      <c r="G53" s="5"/>
      <c r="H53" s="5"/>
      <c r="I53" s="8">
        <f t="shared" si="0"/>
        <v>0</v>
      </c>
      <c r="J53" s="9"/>
      <c r="K53" s="8">
        <f t="shared" si="6"/>
        <v>0</v>
      </c>
      <c r="L53" s="10" t="e">
        <f t="shared" si="2"/>
        <v>#DIV/0!</v>
      </c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2"/>
      <c r="Y53" s="12"/>
      <c r="Z53" s="6"/>
      <c r="AA53" s="12" t="str">
        <f t="shared" si="5"/>
        <v/>
      </c>
      <c r="AB53" s="5"/>
      <c r="AC53" s="13"/>
    </row>
    <row r="54" spans="1:29" s="14" customFormat="1" ht="19.149999999999999" hidden="1" customHeight="1" x14ac:dyDescent="0.3">
      <c r="A54" s="5">
        <v>50</v>
      </c>
      <c r="B54" s="6" t="str">
        <f t="shared" si="3"/>
        <v>6</v>
      </c>
      <c r="C54" s="6" t="str">
        <f t="shared" si="4"/>
        <v>27</v>
      </c>
      <c r="D54" s="7"/>
      <c r="E54" s="5"/>
      <c r="F54" s="5"/>
      <c r="G54" s="5"/>
      <c r="H54" s="5"/>
      <c r="I54" s="8">
        <f t="shared" si="0"/>
        <v>0</v>
      </c>
      <c r="J54" s="9"/>
      <c r="K54" s="8">
        <f t="shared" si="6"/>
        <v>0</v>
      </c>
      <c r="L54" s="10" t="e">
        <f t="shared" si="2"/>
        <v>#DIV/0!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2"/>
      <c r="Y54" s="12"/>
      <c r="Z54" s="6"/>
      <c r="AA54" s="12" t="str">
        <f t="shared" si="5"/>
        <v/>
      </c>
      <c r="AB54" s="5"/>
      <c r="AC54" s="13"/>
    </row>
    <row r="55" spans="1:29" s="21" customFormat="1" ht="13.5" x14ac:dyDescent="0.3">
      <c r="A55" s="37"/>
      <c r="B55" s="38"/>
      <c r="C55" s="38"/>
      <c r="D55" s="38"/>
      <c r="E55" s="38"/>
      <c r="F55" s="38"/>
      <c r="G55" s="38"/>
      <c r="H55" s="38"/>
      <c r="I55" s="39">
        <f>SUM(I7:I54)</f>
        <v>92367</v>
      </c>
      <c r="J55" s="39">
        <f t="shared" ref="J55" si="7">SUM(J7:J54)</f>
        <v>91032</v>
      </c>
      <c r="K55" s="39">
        <f>SUM(K7:K54)</f>
        <v>1335</v>
      </c>
      <c r="L55" s="39" t="e">
        <f>SUM(L7:L54)</f>
        <v>#DIV/0!</v>
      </c>
      <c r="M55" s="39">
        <f t="shared" ref="M55:W55" si="8">SUM(M7:M54)</f>
        <v>265</v>
      </c>
      <c r="N55" s="39">
        <f t="shared" si="8"/>
        <v>125</v>
      </c>
      <c r="O55" s="39">
        <f t="shared" si="8"/>
        <v>0</v>
      </c>
      <c r="P55" s="39">
        <f t="shared" si="8"/>
        <v>341</v>
      </c>
      <c r="Q55" s="39">
        <f t="shared" si="8"/>
        <v>20</v>
      </c>
      <c r="R55" s="39">
        <f t="shared" si="8"/>
        <v>0</v>
      </c>
      <c r="S55" s="39">
        <f t="shared" si="8"/>
        <v>91</v>
      </c>
      <c r="T55" s="39">
        <f t="shared" si="8"/>
        <v>126</v>
      </c>
      <c r="U55" s="39">
        <f t="shared" si="8"/>
        <v>0</v>
      </c>
      <c r="V55" s="39">
        <f t="shared" si="8"/>
        <v>0</v>
      </c>
      <c r="W55" s="39">
        <f t="shared" si="8"/>
        <v>367</v>
      </c>
      <c r="X55" s="29"/>
      <c r="Y55" s="30"/>
      <c r="Z55" s="30"/>
      <c r="AA55" s="30"/>
      <c r="AB55" s="30"/>
      <c r="AC55" s="30"/>
    </row>
    <row r="56" spans="1:29" s="21" customFormat="1" ht="13.5" x14ac:dyDescent="0.3">
      <c r="A56" s="37"/>
      <c r="B56" s="38"/>
      <c r="C56" s="38"/>
      <c r="D56" s="38"/>
      <c r="E56" s="38"/>
      <c r="F56" s="38"/>
      <c r="G56" s="38"/>
      <c r="H56" s="38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0"/>
      <c r="Y56" s="30"/>
      <c r="Z56" s="30"/>
      <c r="AA56" s="30"/>
      <c r="AB56" s="30"/>
      <c r="AC56" s="30"/>
    </row>
  </sheetData>
  <dataConsolidate/>
  <mergeCells count="37">
    <mergeCell ref="W55:W56"/>
    <mergeCell ref="X55:AC56"/>
    <mergeCell ref="Q55:Q56"/>
    <mergeCell ref="R55:R56"/>
    <mergeCell ref="T55:T56"/>
    <mergeCell ref="U55:U56"/>
    <mergeCell ref="V55:V56"/>
    <mergeCell ref="M55:M56"/>
    <mergeCell ref="H5:H6"/>
    <mergeCell ref="I5:I6"/>
    <mergeCell ref="J5:J6"/>
    <mergeCell ref="K5:K6"/>
    <mergeCell ref="L5:L6"/>
    <mergeCell ref="M5:W5"/>
    <mergeCell ref="A55:H56"/>
    <mergeCell ref="I55:I56"/>
    <mergeCell ref="J55:J56"/>
    <mergeCell ref="K55:K56"/>
    <mergeCell ref="L55:L56"/>
    <mergeCell ref="S55:S56"/>
    <mergeCell ref="N55:N56"/>
    <mergeCell ref="O55:O56"/>
    <mergeCell ref="P55:P56"/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</mergeCells>
  <phoneticPr fontId="4" type="noConversion"/>
  <conditionalFormatting sqref="A7:AC54">
    <cfRule type="expression" dxfId="1" priority="1">
      <formula>$L7&gt;0.15</formula>
    </cfRule>
    <cfRule type="expression" dxfId="0" priority="2">
      <formula>AND($L7&gt;0.08,$L7&lt;0.15)</formula>
    </cfRule>
  </conditionalFormatting>
  <dataValidations count="3">
    <dataValidation type="list" allowBlank="1" showInputMessage="1" showErrorMessage="1" sqref="Z7:Z54" xr:uid="{BAF754F7-85D8-47E3-9A02-36E059AD0E26}">
      <formula1>"A, B"</formula1>
    </dataValidation>
    <dataValidation type="whole" allowBlank="1" showInputMessage="1" showErrorMessage="1" errorTitle="입력값이 올바르지 않습니다." error="숫자만 쓰세요!" sqref="J29:J30 J25:J27 M7:W54" xr:uid="{D47C1F56-424B-42B9-8B29-F03A192FA24F}">
      <formula1>0</formula1>
      <formula2>20000</formula2>
    </dataValidation>
    <dataValidation allowBlank="1" showInputMessage="1" showErrorMessage="1" prompt="수식 계산_x000a_수치 입력 금지" sqref="K7:K54" xr:uid="{9B064721-F65D-4493-8FA0-25328D107DDC}"/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1334179-7B11-478C-8081-A500212EF3C9}">
          <x14:formula1>
            <xm:f>데이터!$C$4:$C$11</xm:f>
          </x14:formula1>
          <xm:sqref>AB7:AB54</xm:sqref>
        </x14:dataValidation>
        <x14:dataValidation type="list" allowBlank="1" showInputMessage="1" showErrorMessage="1" xr:uid="{11C766A9-E026-40E2-A7B2-6099112393CB}">
          <x14:formula1>
            <xm:f>데이터!$B$4:$B$16</xm:f>
          </x14:formula1>
          <xm:sqref>D7:D54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6</vt:i4>
      </vt:variant>
    </vt:vector>
  </HeadingPairs>
  <TitlesOfParts>
    <vt:vector size="13" baseType="lpstr">
      <vt:lpstr>데이터</vt:lpstr>
      <vt:lpstr>6월 22일</vt:lpstr>
      <vt:lpstr>6월 23일</vt:lpstr>
      <vt:lpstr>6월 24일</vt:lpstr>
      <vt:lpstr>6월 25일</vt:lpstr>
      <vt:lpstr>6월 26일</vt:lpstr>
      <vt:lpstr>6월 27일</vt:lpstr>
      <vt:lpstr>'6월 22일'!Print_Area</vt:lpstr>
      <vt:lpstr>'6월 23일'!Print_Area</vt:lpstr>
      <vt:lpstr>'6월 24일'!Print_Area</vt:lpstr>
      <vt:lpstr>'6월 25일'!Print_Area</vt:lpstr>
      <vt:lpstr>'6월 26일'!Print_Area</vt:lpstr>
      <vt:lpstr>'6월 27일'!Print_Area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임설아</dc:creator>
  <cp:lastModifiedBy>이여진</cp:lastModifiedBy>
  <dcterms:created xsi:type="dcterms:W3CDTF">2020-05-22T07:35:31Z</dcterms:created>
  <dcterms:modified xsi:type="dcterms:W3CDTF">2020-06-29T05:07:22Z</dcterms:modified>
</cp:coreProperties>
</file>