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7월\"/>
    </mc:Choice>
  </mc:AlternateContent>
  <xr:revisionPtr revIDLastSave="0" documentId="13_ncr:1_{D32669F4-411A-4114-AB8C-A8BCBD6AB881}" xr6:coauthVersionLast="45" xr6:coauthVersionMax="45" xr10:uidLastSave="{00000000-0000-0000-0000-000000000000}"/>
  <bookViews>
    <workbookView xWindow="2085" yWindow="1380" windowWidth="15165" windowHeight="11595" firstSheet="2" activeTab="5" xr2:uid="{BD4EB5AE-10EB-483A-919C-3F380A3CAE8E}"/>
  </bookViews>
  <sheets>
    <sheet name="데이터" sheetId="4" state="hidden" r:id="rId1"/>
    <sheet name="6월 29일" sheetId="1" r:id="rId2"/>
    <sheet name="6월 30일" sheetId="5" r:id="rId3"/>
    <sheet name="7월 1일" sheetId="6" r:id="rId4"/>
    <sheet name="7월 2일" sheetId="7" r:id="rId5"/>
    <sheet name="7월 3일" sheetId="8" r:id="rId6"/>
    <sheet name="7월 4일" sheetId="9" r:id="rId7"/>
  </sheets>
  <definedNames>
    <definedName name="_xlnm.Print_Area" localSheetId="1">'6월 29일'!$A$1:$AC$56</definedName>
    <definedName name="_xlnm.Print_Area" localSheetId="2">'6월 30일'!$A$1:$AC$56</definedName>
    <definedName name="_xlnm.Print_Area" localSheetId="3">'7월 1일'!$A$1:$AC$56</definedName>
    <definedName name="_xlnm.Print_Area" localSheetId="4">'7월 2일'!$A$1:$AC$56</definedName>
    <definedName name="_xlnm.Print_Area" localSheetId="5">'7월 3일'!$A$1:$AC$56</definedName>
    <definedName name="_xlnm.Print_Area" localSheetId="6">'7월 4일'!$A$1:$AC$56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9" l="1"/>
  <c r="B38" i="6" l="1"/>
  <c r="C38" i="6"/>
  <c r="K38" i="6"/>
  <c r="I38" i="6" s="1"/>
  <c r="L38" i="6" s="1"/>
  <c r="AA38" i="6"/>
  <c r="B39" i="6"/>
  <c r="C39" i="6"/>
  <c r="K39" i="6"/>
  <c r="I39" i="6" s="1"/>
  <c r="AA39" i="6"/>
  <c r="B40" i="6"/>
  <c r="C40" i="6"/>
  <c r="K40" i="6"/>
  <c r="AA40" i="6"/>
  <c r="B41" i="6"/>
  <c r="C41" i="6"/>
  <c r="K41" i="6"/>
  <c r="I41" i="6" s="1"/>
  <c r="AA41" i="6"/>
  <c r="B42" i="6"/>
  <c r="C42" i="6"/>
  <c r="K42" i="6"/>
  <c r="AA42" i="6"/>
  <c r="B43" i="6"/>
  <c r="C43" i="6"/>
  <c r="K43" i="6"/>
  <c r="I43" i="6" s="1"/>
  <c r="AA43" i="6"/>
  <c r="B44" i="6"/>
  <c r="C44" i="6"/>
  <c r="K44" i="6"/>
  <c r="AA44" i="6"/>
  <c r="B45" i="6"/>
  <c r="C45" i="6"/>
  <c r="K45" i="6"/>
  <c r="I45" i="6" s="1"/>
  <c r="AA45" i="6"/>
  <c r="B46" i="6"/>
  <c r="C46" i="6"/>
  <c r="K46" i="6"/>
  <c r="AA46" i="6"/>
  <c r="B47" i="6"/>
  <c r="C47" i="6"/>
  <c r="K47" i="6"/>
  <c r="I47" i="6" s="1"/>
  <c r="AA47" i="6"/>
  <c r="B48" i="6"/>
  <c r="C48" i="6"/>
  <c r="K48" i="6"/>
  <c r="AA48" i="6"/>
  <c r="B49" i="6"/>
  <c r="C49" i="6"/>
  <c r="K49" i="6"/>
  <c r="I49" i="6" s="1"/>
  <c r="AA49" i="6"/>
  <c r="B50" i="6"/>
  <c r="C50" i="6"/>
  <c r="K50" i="6"/>
  <c r="AA50" i="6"/>
  <c r="B51" i="6"/>
  <c r="C51" i="6"/>
  <c r="K51" i="6"/>
  <c r="I51" i="6" s="1"/>
  <c r="AA51" i="6"/>
  <c r="B52" i="6"/>
  <c r="C52" i="6"/>
  <c r="K52" i="6"/>
  <c r="AA52" i="6"/>
  <c r="B53" i="6"/>
  <c r="C53" i="6"/>
  <c r="K53" i="6"/>
  <c r="I53" i="6" s="1"/>
  <c r="AA53" i="6"/>
  <c r="B54" i="6"/>
  <c r="C54" i="6"/>
  <c r="K54" i="6"/>
  <c r="AA54" i="6"/>
  <c r="I54" i="6" l="1"/>
  <c r="L54" i="6" s="1"/>
  <c r="L53" i="6"/>
  <c r="I52" i="6"/>
  <c r="L52" i="6" s="1"/>
  <c r="L51" i="6"/>
  <c r="I50" i="6"/>
  <c r="L50" i="6" s="1"/>
  <c r="L49" i="6"/>
  <c r="I48" i="6"/>
  <c r="L48" i="6" s="1"/>
  <c r="L47" i="6"/>
  <c r="I46" i="6"/>
  <c r="L46" i="6" s="1"/>
  <c r="L45" i="6"/>
  <c r="I44" i="6"/>
  <c r="L44" i="6" s="1"/>
  <c r="L43" i="6"/>
  <c r="I42" i="6"/>
  <c r="L42" i="6" s="1"/>
  <c r="L41" i="6"/>
  <c r="I40" i="6"/>
  <c r="L40" i="6" s="1"/>
  <c r="L39" i="6"/>
  <c r="AA7" i="1"/>
  <c r="AA8" i="1"/>
  <c r="AA9" i="1"/>
  <c r="AA10" i="1"/>
  <c r="AA11" i="1"/>
  <c r="AA12" i="1"/>
  <c r="W55" i="9"/>
  <c r="V55" i="9"/>
  <c r="U55" i="9"/>
  <c r="T55" i="9"/>
  <c r="S55" i="9"/>
  <c r="R55" i="9"/>
  <c r="Q55" i="9"/>
  <c r="P55" i="9"/>
  <c r="O55" i="9"/>
  <c r="N55" i="9"/>
  <c r="M55" i="9"/>
  <c r="J55" i="9"/>
  <c r="AA54" i="9"/>
  <c r="L54" i="9"/>
  <c r="K54" i="9"/>
  <c r="I54" i="9"/>
  <c r="C54" i="9"/>
  <c r="B54" i="9"/>
  <c r="AA53" i="9"/>
  <c r="K53" i="9"/>
  <c r="I53" i="9" s="1"/>
  <c r="C53" i="9"/>
  <c r="B53" i="9"/>
  <c r="AA52" i="9"/>
  <c r="K52" i="9"/>
  <c r="I52" i="9"/>
  <c r="L52" i="9" s="1"/>
  <c r="C52" i="9"/>
  <c r="B52" i="9"/>
  <c r="AA51" i="9"/>
  <c r="K51" i="9"/>
  <c r="I51" i="9" s="1"/>
  <c r="C51" i="9"/>
  <c r="B51" i="9"/>
  <c r="AA50" i="9"/>
  <c r="L50" i="9"/>
  <c r="K50" i="9"/>
  <c r="I50" i="9"/>
  <c r="C50" i="9"/>
  <c r="B50" i="9"/>
  <c r="AA49" i="9"/>
  <c r="K49" i="9"/>
  <c r="I49" i="9" s="1"/>
  <c r="C49" i="9"/>
  <c r="B49" i="9"/>
  <c r="AA48" i="9"/>
  <c r="K48" i="9"/>
  <c r="I48" i="9" s="1"/>
  <c r="L48" i="9" s="1"/>
  <c r="C48" i="9"/>
  <c r="B48" i="9"/>
  <c r="AA47" i="9"/>
  <c r="K47" i="9"/>
  <c r="I47" i="9" s="1"/>
  <c r="C47" i="9"/>
  <c r="B47" i="9"/>
  <c r="AA46" i="9"/>
  <c r="K46" i="9"/>
  <c r="I46" i="9" s="1"/>
  <c r="L46" i="9" s="1"/>
  <c r="C46" i="9"/>
  <c r="B46" i="9"/>
  <c r="AA45" i="9"/>
  <c r="K45" i="9"/>
  <c r="I45" i="9" s="1"/>
  <c r="C45" i="9"/>
  <c r="B45" i="9"/>
  <c r="AA44" i="9"/>
  <c r="K44" i="9"/>
  <c r="I44" i="9" s="1"/>
  <c r="L44" i="9" s="1"/>
  <c r="C44" i="9"/>
  <c r="B44" i="9"/>
  <c r="AA43" i="9"/>
  <c r="K43" i="9"/>
  <c r="I43" i="9" s="1"/>
  <c r="C43" i="9"/>
  <c r="B43" i="9"/>
  <c r="AA42" i="9"/>
  <c r="K42" i="9"/>
  <c r="I42" i="9" s="1"/>
  <c r="L42" i="9" s="1"/>
  <c r="C42" i="9"/>
  <c r="B42" i="9"/>
  <c r="AA41" i="9"/>
  <c r="K41" i="9"/>
  <c r="I41" i="9" s="1"/>
  <c r="C41" i="9"/>
  <c r="B41" i="9"/>
  <c r="AA40" i="9"/>
  <c r="K40" i="9"/>
  <c r="I40" i="9" s="1"/>
  <c r="L40" i="9" s="1"/>
  <c r="C40" i="9"/>
  <c r="B40" i="9"/>
  <c r="AA39" i="9"/>
  <c r="K39" i="9"/>
  <c r="I39" i="9" s="1"/>
  <c r="C39" i="9"/>
  <c r="B39" i="9"/>
  <c r="AA38" i="9"/>
  <c r="K38" i="9"/>
  <c r="I38" i="9" s="1"/>
  <c r="L38" i="9" s="1"/>
  <c r="C38" i="9"/>
  <c r="B38" i="9"/>
  <c r="AA37" i="9"/>
  <c r="K37" i="9"/>
  <c r="I37" i="9" s="1"/>
  <c r="C37" i="9"/>
  <c r="B37" i="9"/>
  <c r="AA36" i="9"/>
  <c r="K36" i="9"/>
  <c r="I36" i="9" s="1"/>
  <c r="L36" i="9" s="1"/>
  <c r="C36" i="9"/>
  <c r="B36" i="9"/>
  <c r="AA35" i="9"/>
  <c r="K35" i="9"/>
  <c r="I35" i="9" s="1"/>
  <c r="C35" i="9"/>
  <c r="B35" i="9"/>
  <c r="AA34" i="9"/>
  <c r="K34" i="9"/>
  <c r="I34" i="9" s="1"/>
  <c r="L34" i="9" s="1"/>
  <c r="C34" i="9"/>
  <c r="B34" i="9"/>
  <c r="AA33" i="9"/>
  <c r="K33" i="9"/>
  <c r="I33" i="9" s="1"/>
  <c r="C33" i="9"/>
  <c r="B33" i="9"/>
  <c r="AA32" i="9"/>
  <c r="K32" i="9"/>
  <c r="I32" i="9" s="1"/>
  <c r="L32" i="9" s="1"/>
  <c r="C32" i="9"/>
  <c r="B32" i="9"/>
  <c r="AA31" i="9"/>
  <c r="K31" i="9"/>
  <c r="I31" i="9" s="1"/>
  <c r="C31" i="9"/>
  <c r="B31" i="9"/>
  <c r="AA30" i="9"/>
  <c r="K30" i="9"/>
  <c r="I30" i="9" s="1"/>
  <c r="L30" i="9" s="1"/>
  <c r="C30" i="9"/>
  <c r="B30" i="9"/>
  <c r="AA29" i="9"/>
  <c r="K29" i="9"/>
  <c r="I29" i="9" s="1"/>
  <c r="C29" i="9"/>
  <c r="B29" i="9"/>
  <c r="AA28" i="9"/>
  <c r="K28" i="9"/>
  <c r="I28" i="9" s="1"/>
  <c r="L28" i="9" s="1"/>
  <c r="C28" i="9"/>
  <c r="B28" i="9"/>
  <c r="AA27" i="9"/>
  <c r="K27" i="9"/>
  <c r="I27" i="9" s="1"/>
  <c r="C27" i="9"/>
  <c r="B27" i="9"/>
  <c r="AA26" i="9"/>
  <c r="K26" i="9"/>
  <c r="I26" i="9" s="1"/>
  <c r="L26" i="9" s="1"/>
  <c r="C26" i="9"/>
  <c r="B26" i="9"/>
  <c r="AA25" i="9"/>
  <c r="K25" i="9"/>
  <c r="I25" i="9" s="1"/>
  <c r="C25" i="9"/>
  <c r="B25" i="9"/>
  <c r="AA24" i="9"/>
  <c r="K24" i="9"/>
  <c r="I24" i="9" s="1"/>
  <c r="L24" i="9" s="1"/>
  <c r="C24" i="9"/>
  <c r="B24" i="9"/>
  <c r="AA23" i="9"/>
  <c r="K23" i="9"/>
  <c r="I23" i="9" s="1"/>
  <c r="C23" i="9"/>
  <c r="B23" i="9"/>
  <c r="AA22" i="9"/>
  <c r="K22" i="9"/>
  <c r="I22" i="9" s="1"/>
  <c r="L22" i="9" s="1"/>
  <c r="C22" i="9"/>
  <c r="B22" i="9"/>
  <c r="AA21" i="9"/>
  <c r="K21" i="9"/>
  <c r="I21" i="9" s="1"/>
  <c r="C21" i="9"/>
  <c r="B21" i="9"/>
  <c r="AA20" i="9"/>
  <c r="K20" i="9"/>
  <c r="I20" i="9" s="1"/>
  <c r="L20" i="9" s="1"/>
  <c r="C20" i="9"/>
  <c r="B20" i="9"/>
  <c r="AA19" i="9"/>
  <c r="K19" i="9"/>
  <c r="C19" i="9"/>
  <c r="B19" i="9"/>
  <c r="AA18" i="9"/>
  <c r="K18" i="9"/>
  <c r="I18" i="9" s="1"/>
  <c r="L18" i="9" s="1"/>
  <c r="C18" i="9"/>
  <c r="B18" i="9"/>
  <c r="AA17" i="9"/>
  <c r="K17" i="9"/>
  <c r="I17" i="9" s="1"/>
  <c r="C17" i="9"/>
  <c r="B17" i="9"/>
  <c r="AA16" i="9"/>
  <c r="K16" i="9"/>
  <c r="I16" i="9" s="1"/>
  <c r="L16" i="9" s="1"/>
  <c r="C16" i="9"/>
  <c r="B16" i="9"/>
  <c r="AA15" i="9"/>
  <c r="K15" i="9"/>
  <c r="I15" i="9" s="1"/>
  <c r="C15" i="9"/>
  <c r="B15" i="9"/>
  <c r="AA14" i="9"/>
  <c r="K14" i="9"/>
  <c r="I14" i="9" s="1"/>
  <c r="L14" i="9" s="1"/>
  <c r="C14" i="9"/>
  <c r="B14" i="9"/>
  <c r="AA13" i="9"/>
  <c r="K13" i="9"/>
  <c r="I13" i="9" s="1"/>
  <c r="C13" i="9"/>
  <c r="B13" i="9"/>
  <c r="AA12" i="9"/>
  <c r="K12" i="9"/>
  <c r="I12" i="9" s="1"/>
  <c r="L12" i="9" s="1"/>
  <c r="C12" i="9"/>
  <c r="B12" i="9"/>
  <c r="AA11" i="9"/>
  <c r="K11" i="9"/>
  <c r="I11" i="9" s="1"/>
  <c r="C11" i="9"/>
  <c r="B11" i="9"/>
  <c r="AA10" i="9"/>
  <c r="K10" i="9"/>
  <c r="I10" i="9" s="1"/>
  <c r="L10" i="9" s="1"/>
  <c r="C10" i="9"/>
  <c r="B10" i="9"/>
  <c r="AA9" i="9"/>
  <c r="K9" i="9"/>
  <c r="I9" i="9" s="1"/>
  <c r="C9" i="9"/>
  <c r="B9" i="9"/>
  <c r="AA8" i="9"/>
  <c r="K8" i="9"/>
  <c r="I8" i="9" s="1"/>
  <c r="L8" i="9" s="1"/>
  <c r="C8" i="9"/>
  <c r="B8" i="9"/>
  <c r="AA7" i="9"/>
  <c r="K7" i="9"/>
  <c r="C7" i="9"/>
  <c r="B7" i="9"/>
  <c r="C5" i="9"/>
  <c r="B5" i="9"/>
  <c r="W55" i="8"/>
  <c r="V55" i="8"/>
  <c r="U55" i="8"/>
  <c r="T55" i="8"/>
  <c r="S55" i="8"/>
  <c r="R55" i="8"/>
  <c r="Q55" i="8"/>
  <c r="P55" i="8"/>
  <c r="O55" i="8"/>
  <c r="N55" i="8"/>
  <c r="M55" i="8"/>
  <c r="J55" i="8"/>
  <c r="AA54" i="8"/>
  <c r="K54" i="8"/>
  <c r="I54" i="8" s="1"/>
  <c r="L54" i="8" s="1"/>
  <c r="C54" i="8"/>
  <c r="B54" i="8"/>
  <c r="AA53" i="8"/>
  <c r="K53" i="8"/>
  <c r="I53" i="8" s="1"/>
  <c r="L53" i="8" s="1"/>
  <c r="C53" i="8"/>
  <c r="B53" i="8"/>
  <c r="AA52" i="8"/>
  <c r="K52" i="8"/>
  <c r="I52" i="8" s="1"/>
  <c r="L52" i="8" s="1"/>
  <c r="C52" i="8"/>
  <c r="B52" i="8"/>
  <c r="AA51" i="8"/>
  <c r="K51" i="8"/>
  <c r="I51" i="8" s="1"/>
  <c r="L51" i="8" s="1"/>
  <c r="C51" i="8"/>
  <c r="B51" i="8"/>
  <c r="AA50" i="8"/>
  <c r="K50" i="8"/>
  <c r="I50" i="8"/>
  <c r="L50" i="8" s="1"/>
  <c r="C50" i="8"/>
  <c r="B50" i="8"/>
  <c r="AA49" i="8"/>
  <c r="K49" i="8"/>
  <c r="I49" i="8" s="1"/>
  <c r="L49" i="8" s="1"/>
  <c r="C49" i="8"/>
  <c r="B49" i="8"/>
  <c r="AA48" i="8"/>
  <c r="K48" i="8"/>
  <c r="I48" i="8"/>
  <c r="L48" i="8" s="1"/>
  <c r="C48" i="8"/>
  <c r="B48" i="8"/>
  <c r="AA47" i="8"/>
  <c r="K47" i="8"/>
  <c r="I47" i="8" s="1"/>
  <c r="L47" i="8" s="1"/>
  <c r="C47" i="8"/>
  <c r="B47" i="8"/>
  <c r="AA46" i="8"/>
  <c r="K46" i="8"/>
  <c r="I46" i="8" s="1"/>
  <c r="L46" i="8" s="1"/>
  <c r="C46" i="8"/>
  <c r="B46" i="8"/>
  <c r="AA45" i="8"/>
  <c r="K45" i="8"/>
  <c r="I45" i="8" s="1"/>
  <c r="L45" i="8" s="1"/>
  <c r="C45" i="8"/>
  <c r="B45" i="8"/>
  <c r="AA44" i="8"/>
  <c r="K44" i="8"/>
  <c r="I44" i="8" s="1"/>
  <c r="L44" i="8" s="1"/>
  <c r="C44" i="8"/>
  <c r="B44" i="8"/>
  <c r="AA43" i="8"/>
  <c r="K43" i="8"/>
  <c r="I43" i="8" s="1"/>
  <c r="L43" i="8" s="1"/>
  <c r="C43" i="8"/>
  <c r="B43" i="8"/>
  <c r="AA42" i="8"/>
  <c r="K42" i="8"/>
  <c r="I42" i="8"/>
  <c r="L42" i="8" s="1"/>
  <c r="C42" i="8"/>
  <c r="B42" i="8"/>
  <c r="AA41" i="8"/>
  <c r="K41" i="8"/>
  <c r="I41" i="8" s="1"/>
  <c r="L41" i="8" s="1"/>
  <c r="C41" i="8"/>
  <c r="B41" i="8"/>
  <c r="AA40" i="8"/>
  <c r="K40" i="8"/>
  <c r="I40" i="8"/>
  <c r="L40" i="8" s="1"/>
  <c r="C40" i="8"/>
  <c r="B40" i="8"/>
  <c r="AA39" i="8"/>
  <c r="K39" i="8"/>
  <c r="I39" i="8" s="1"/>
  <c r="L39" i="8" s="1"/>
  <c r="C39" i="8"/>
  <c r="B39" i="8"/>
  <c r="AA38" i="8"/>
  <c r="K38" i="8"/>
  <c r="I38" i="8" s="1"/>
  <c r="L38" i="8" s="1"/>
  <c r="C38" i="8"/>
  <c r="B38" i="8"/>
  <c r="AA37" i="8"/>
  <c r="K37" i="8"/>
  <c r="I37" i="8" s="1"/>
  <c r="L37" i="8" s="1"/>
  <c r="C37" i="8"/>
  <c r="B37" i="8"/>
  <c r="AA36" i="8"/>
  <c r="K36" i="8"/>
  <c r="I36" i="8" s="1"/>
  <c r="L36" i="8" s="1"/>
  <c r="C36" i="8"/>
  <c r="B36" i="8"/>
  <c r="AA35" i="8"/>
  <c r="K35" i="8"/>
  <c r="I35" i="8" s="1"/>
  <c r="L35" i="8" s="1"/>
  <c r="C35" i="8"/>
  <c r="B35" i="8"/>
  <c r="AA34" i="8"/>
  <c r="K34" i="8"/>
  <c r="I34" i="8"/>
  <c r="L34" i="8" s="1"/>
  <c r="C34" i="8"/>
  <c r="B34" i="8"/>
  <c r="AA33" i="8"/>
  <c r="K33" i="8"/>
  <c r="I33" i="8" s="1"/>
  <c r="L33" i="8" s="1"/>
  <c r="C33" i="8"/>
  <c r="B33" i="8"/>
  <c r="AA32" i="8"/>
  <c r="K32" i="8"/>
  <c r="I32" i="8"/>
  <c r="L32" i="8" s="1"/>
  <c r="C32" i="8"/>
  <c r="B32" i="8"/>
  <c r="AA31" i="8"/>
  <c r="K31" i="8"/>
  <c r="I31" i="8" s="1"/>
  <c r="L31" i="8" s="1"/>
  <c r="C31" i="8"/>
  <c r="B31" i="8"/>
  <c r="AA30" i="8"/>
  <c r="K30" i="8"/>
  <c r="I30" i="8" s="1"/>
  <c r="L30" i="8" s="1"/>
  <c r="C30" i="8"/>
  <c r="B30" i="8"/>
  <c r="AA29" i="8"/>
  <c r="K29" i="8"/>
  <c r="I29" i="8" s="1"/>
  <c r="L29" i="8" s="1"/>
  <c r="C29" i="8"/>
  <c r="B29" i="8"/>
  <c r="AA28" i="8"/>
  <c r="K28" i="8"/>
  <c r="I28" i="8"/>
  <c r="C28" i="8"/>
  <c r="B28" i="8"/>
  <c r="AA27" i="8"/>
  <c r="K27" i="8"/>
  <c r="I27" i="8" s="1"/>
  <c r="L27" i="8" s="1"/>
  <c r="C27" i="8"/>
  <c r="B27" i="8"/>
  <c r="AA26" i="8"/>
  <c r="K26" i="8"/>
  <c r="I26" i="8" s="1"/>
  <c r="C26" i="8"/>
  <c r="B26" i="8"/>
  <c r="AA25" i="8"/>
  <c r="K25" i="8"/>
  <c r="I25" i="8" s="1"/>
  <c r="L25" i="8" s="1"/>
  <c r="C25" i="8"/>
  <c r="B25" i="8"/>
  <c r="AA24" i="8"/>
  <c r="K24" i="8"/>
  <c r="I24" i="8"/>
  <c r="C24" i="8"/>
  <c r="B24" i="8"/>
  <c r="AA23" i="8"/>
  <c r="K23" i="8"/>
  <c r="I23" i="8" s="1"/>
  <c r="L23" i="8" s="1"/>
  <c r="C23" i="8"/>
  <c r="B23" i="8"/>
  <c r="AA22" i="8"/>
  <c r="K22" i="8"/>
  <c r="L22" i="8" s="1"/>
  <c r="I22" i="8"/>
  <c r="C22" i="8"/>
  <c r="B22" i="8"/>
  <c r="AA21" i="8"/>
  <c r="K21" i="8"/>
  <c r="I21" i="8" s="1"/>
  <c r="L21" i="8" s="1"/>
  <c r="C21" i="8"/>
  <c r="B21" i="8"/>
  <c r="AA20" i="8"/>
  <c r="K20" i="8"/>
  <c r="I20" i="8"/>
  <c r="C20" i="8"/>
  <c r="B20" i="8"/>
  <c r="AA19" i="8"/>
  <c r="K19" i="8"/>
  <c r="I19" i="8" s="1"/>
  <c r="L19" i="8" s="1"/>
  <c r="C19" i="8"/>
  <c r="B19" i="8"/>
  <c r="AA18" i="8"/>
  <c r="K18" i="8"/>
  <c r="L18" i="8" s="1"/>
  <c r="I18" i="8"/>
  <c r="C18" i="8"/>
  <c r="B18" i="8"/>
  <c r="AA17" i="8"/>
  <c r="K17" i="8"/>
  <c r="I17" i="8" s="1"/>
  <c r="L17" i="8" s="1"/>
  <c r="C17" i="8"/>
  <c r="B17" i="8"/>
  <c r="AA16" i="8"/>
  <c r="K16" i="8"/>
  <c r="I16" i="8"/>
  <c r="C16" i="8"/>
  <c r="B16" i="8"/>
  <c r="AA15" i="8"/>
  <c r="K15" i="8"/>
  <c r="I15" i="8" s="1"/>
  <c r="L15" i="8" s="1"/>
  <c r="C15" i="8"/>
  <c r="B15" i="8"/>
  <c r="AA14" i="8"/>
  <c r="K14" i="8"/>
  <c r="C14" i="8"/>
  <c r="B14" i="8"/>
  <c r="AA13" i="8"/>
  <c r="K13" i="8"/>
  <c r="I13" i="8" s="1"/>
  <c r="L13" i="8" s="1"/>
  <c r="C13" i="8"/>
  <c r="B13" i="8"/>
  <c r="AA12" i="8"/>
  <c r="K12" i="8"/>
  <c r="I12" i="8"/>
  <c r="C12" i="8"/>
  <c r="B12" i="8"/>
  <c r="AA11" i="8"/>
  <c r="K11" i="8"/>
  <c r="I11" i="8" s="1"/>
  <c r="L11" i="8" s="1"/>
  <c r="C11" i="8"/>
  <c r="B11" i="8"/>
  <c r="AA10" i="8"/>
  <c r="K10" i="8"/>
  <c r="L10" i="8" s="1"/>
  <c r="I10" i="8"/>
  <c r="C10" i="8"/>
  <c r="B10" i="8"/>
  <c r="AA9" i="8"/>
  <c r="K9" i="8"/>
  <c r="I9" i="8" s="1"/>
  <c r="L9" i="8" s="1"/>
  <c r="C9" i="8"/>
  <c r="B9" i="8"/>
  <c r="AA8" i="8"/>
  <c r="K8" i="8"/>
  <c r="I8" i="8"/>
  <c r="C8" i="8"/>
  <c r="B8" i="8"/>
  <c r="AA7" i="8"/>
  <c r="K7" i="8"/>
  <c r="C7" i="8"/>
  <c r="B7" i="8"/>
  <c r="C5" i="8"/>
  <c r="B5" i="8"/>
  <c r="W55" i="7"/>
  <c r="V55" i="7"/>
  <c r="U55" i="7"/>
  <c r="T55" i="7"/>
  <c r="S55" i="7"/>
  <c r="R55" i="7"/>
  <c r="Q55" i="7"/>
  <c r="P55" i="7"/>
  <c r="O55" i="7"/>
  <c r="N55" i="7"/>
  <c r="M55" i="7"/>
  <c r="J55" i="7"/>
  <c r="AA54" i="7"/>
  <c r="K54" i="7"/>
  <c r="I54" i="7" s="1"/>
  <c r="L54" i="7" s="1"/>
  <c r="C54" i="7"/>
  <c r="B54" i="7"/>
  <c r="AA53" i="7"/>
  <c r="K53" i="7"/>
  <c r="I53" i="7" s="1"/>
  <c r="C53" i="7"/>
  <c r="B53" i="7"/>
  <c r="AA52" i="7"/>
  <c r="K52" i="7"/>
  <c r="I52" i="7" s="1"/>
  <c r="L52" i="7" s="1"/>
  <c r="C52" i="7"/>
  <c r="B52" i="7"/>
  <c r="AA51" i="7"/>
  <c r="K51" i="7"/>
  <c r="I51" i="7" s="1"/>
  <c r="C51" i="7"/>
  <c r="B51" i="7"/>
  <c r="AA50" i="7"/>
  <c r="K50" i="7"/>
  <c r="I50" i="7" s="1"/>
  <c r="L50" i="7" s="1"/>
  <c r="C50" i="7"/>
  <c r="B50" i="7"/>
  <c r="AA49" i="7"/>
  <c r="K49" i="7"/>
  <c r="I49" i="7" s="1"/>
  <c r="C49" i="7"/>
  <c r="B49" i="7"/>
  <c r="AA48" i="7"/>
  <c r="K48" i="7"/>
  <c r="I48" i="7" s="1"/>
  <c r="L48" i="7" s="1"/>
  <c r="C48" i="7"/>
  <c r="B48" i="7"/>
  <c r="AA47" i="7"/>
  <c r="K47" i="7"/>
  <c r="I47" i="7" s="1"/>
  <c r="C47" i="7"/>
  <c r="B47" i="7"/>
  <c r="AA46" i="7"/>
  <c r="K46" i="7"/>
  <c r="I46" i="7" s="1"/>
  <c r="L46" i="7" s="1"/>
  <c r="C46" i="7"/>
  <c r="B46" i="7"/>
  <c r="AA45" i="7"/>
  <c r="K45" i="7"/>
  <c r="I45" i="7" s="1"/>
  <c r="C45" i="7"/>
  <c r="B45" i="7"/>
  <c r="AA44" i="7"/>
  <c r="K44" i="7"/>
  <c r="I44" i="7" s="1"/>
  <c r="L44" i="7" s="1"/>
  <c r="C44" i="7"/>
  <c r="B44" i="7"/>
  <c r="AA43" i="7"/>
  <c r="K43" i="7"/>
  <c r="I43" i="7" s="1"/>
  <c r="C43" i="7"/>
  <c r="B43" i="7"/>
  <c r="AA42" i="7"/>
  <c r="K42" i="7"/>
  <c r="C42" i="7"/>
  <c r="B42" i="7"/>
  <c r="AA41" i="7"/>
  <c r="K41" i="7"/>
  <c r="I41" i="7" s="1"/>
  <c r="C41" i="7"/>
  <c r="B41" i="7"/>
  <c r="AA40" i="7"/>
  <c r="K40" i="7"/>
  <c r="C40" i="7"/>
  <c r="B40" i="7"/>
  <c r="AA39" i="7"/>
  <c r="K39" i="7"/>
  <c r="I39" i="7" s="1"/>
  <c r="C39" i="7"/>
  <c r="B39" i="7"/>
  <c r="AA38" i="7"/>
  <c r="K38" i="7"/>
  <c r="C38" i="7"/>
  <c r="B38" i="7"/>
  <c r="AA37" i="7"/>
  <c r="K37" i="7"/>
  <c r="I37" i="7" s="1"/>
  <c r="C37" i="7"/>
  <c r="B37" i="7"/>
  <c r="AA36" i="7"/>
  <c r="K36" i="7"/>
  <c r="C36" i="7"/>
  <c r="B36" i="7"/>
  <c r="AA35" i="7"/>
  <c r="K35" i="7"/>
  <c r="I35" i="7" s="1"/>
  <c r="C35" i="7"/>
  <c r="B35" i="7"/>
  <c r="AA34" i="7"/>
  <c r="K34" i="7"/>
  <c r="C34" i="7"/>
  <c r="B34" i="7"/>
  <c r="AA33" i="7"/>
  <c r="K33" i="7"/>
  <c r="I33" i="7" s="1"/>
  <c r="C33" i="7"/>
  <c r="B33" i="7"/>
  <c r="AA32" i="7"/>
  <c r="K32" i="7"/>
  <c r="C32" i="7"/>
  <c r="B32" i="7"/>
  <c r="AA31" i="7"/>
  <c r="K31" i="7"/>
  <c r="I31" i="7" s="1"/>
  <c r="C31" i="7"/>
  <c r="B31" i="7"/>
  <c r="AA30" i="7"/>
  <c r="K30" i="7"/>
  <c r="C30" i="7"/>
  <c r="B30" i="7"/>
  <c r="AA29" i="7"/>
  <c r="K29" i="7"/>
  <c r="I29" i="7" s="1"/>
  <c r="C29" i="7"/>
  <c r="B29" i="7"/>
  <c r="AA28" i="7"/>
  <c r="K28" i="7"/>
  <c r="C28" i="7"/>
  <c r="B28" i="7"/>
  <c r="AA27" i="7"/>
  <c r="K27" i="7"/>
  <c r="I27" i="7" s="1"/>
  <c r="C27" i="7"/>
  <c r="B27" i="7"/>
  <c r="AA26" i="7"/>
  <c r="K26" i="7"/>
  <c r="C26" i="7"/>
  <c r="B26" i="7"/>
  <c r="AA25" i="7"/>
  <c r="K25" i="7"/>
  <c r="I25" i="7" s="1"/>
  <c r="C25" i="7"/>
  <c r="B25" i="7"/>
  <c r="AA24" i="7"/>
  <c r="K24" i="7"/>
  <c r="C24" i="7"/>
  <c r="B24" i="7"/>
  <c r="AA23" i="7"/>
  <c r="K23" i="7"/>
  <c r="I23" i="7" s="1"/>
  <c r="C23" i="7"/>
  <c r="B23" i="7"/>
  <c r="AA22" i="7"/>
  <c r="K22" i="7"/>
  <c r="C22" i="7"/>
  <c r="B22" i="7"/>
  <c r="AA21" i="7"/>
  <c r="K21" i="7"/>
  <c r="I21" i="7" s="1"/>
  <c r="C21" i="7"/>
  <c r="B21" i="7"/>
  <c r="AA20" i="7"/>
  <c r="K20" i="7"/>
  <c r="C20" i="7"/>
  <c r="B20" i="7"/>
  <c r="AA19" i="7"/>
  <c r="K19" i="7"/>
  <c r="I19" i="7" s="1"/>
  <c r="C19" i="7"/>
  <c r="B19" i="7"/>
  <c r="AA18" i="7"/>
  <c r="K18" i="7"/>
  <c r="C18" i="7"/>
  <c r="B18" i="7"/>
  <c r="AA17" i="7"/>
  <c r="K17" i="7"/>
  <c r="I17" i="7" s="1"/>
  <c r="C17" i="7"/>
  <c r="B17" i="7"/>
  <c r="AA16" i="7"/>
  <c r="K16" i="7"/>
  <c r="C16" i="7"/>
  <c r="B16" i="7"/>
  <c r="AA15" i="7"/>
  <c r="K15" i="7"/>
  <c r="I15" i="7" s="1"/>
  <c r="C15" i="7"/>
  <c r="B15" i="7"/>
  <c r="AA14" i="7"/>
  <c r="K14" i="7"/>
  <c r="C14" i="7"/>
  <c r="B14" i="7"/>
  <c r="AA13" i="7"/>
  <c r="K13" i="7"/>
  <c r="I13" i="7" s="1"/>
  <c r="C13" i="7"/>
  <c r="B13" i="7"/>
  <c r="AA12" i="7"/>
  <c r="K12" i="7"/>
  <c r="C12" i="7"/>
  <c r="B12" i="7"/>
  <c r="AA11" i="7"/>
  <c r="K11" i="7"/>
  <c r="I11" i="7" s="1"/>
  <c r="C11" i="7"/>
  <c r="B11" i="7"/>
  <c r="AA10" i="7"/>
  <c r="K10" i="7"/>
  <c r="C10" i="7"/>
  <c r="B10" i="7"/>
  <c r="AA9" i="7"/>
  <c r="K9" i="7"/>
  <c r="I9" i="7" s="1"/>
  <c r="C9" i="7"/>
  <c r="B9" i="7"/>
  <c r="AA8" i="7"/>
  <c r="K8" i="7"/>
  <c r="C8" i="7"/>
  <c r="B8" i="7"/>
  <c r="AA7" i="7"/>
  <c r="K7" i="7"/>
  <c r="C7" i="7"/>
  <c r="B7" i="7"/>
  <c r="C5" i="7"/>
  <c r="B5" i="7"/>
  <c r="W55" i="6"/>
  <c r="V55" i="6"/>
  <c r="U55" i="6"/>
  <c r="T55" i="6"/>
  <c r="S55" i="6"/>
  <c r="R55" i="6"/>
  <c r="Q55" i="6"/>
  <c r="P55" i="6"/>
  <c r="O55" i="6"/>
  <c r="N55" i="6"/>
  <c r="M55" i="6"/>
  <c r="J55" i="6"/>
  <c r="AA37" i="6"/>
  <c r="K37" i="6"/>
  <c r="I37" i="6" s="1"/>
  <c r="L37" i="6" s="1"/>
  <c r="C37" i="6"/>
  <c r="B37" i="6"/>
  <c r="AA36" i="6"/>
  <c r="K36" i="6"/>
  <c r="I36" i="6"/>
  <c r="L36" i="6" s="1"/>
  <c r="C36" i="6"/>
  <c r="B36" i="6"/>
  <c r="AA35" i="6"/>
  <c r="K35" i="6"/>
  <c r="I35" i="6" s="1"/>
  <c r="C35" i="6"/>
  <c r="B35" i="6"/>
  <c r="AA34" i="6"/>
  <c r="K34" i="6"/>
  <c r="I34" i="6" s="1"/>
  <c r="L34" i="6" s="1"/>
  <c r="C34" i="6"/>
  <c r="B34" i="6"/>
  <c r="AA33" i="6"/>
  <c r="K33" i="6"/>
  <c r="I33" i="6" s="1"/>
  <c r="L33" i="6" s="1"/>
  <c r="C33" i="6"/>
  <c r="B33" i="6"/>
  <c r="AA32" i="6"/>
  <c r="K32" i="6"/>
  <c r="I32" i="6" s="1"/>
  <c r="L32" i="6" s="1"/>
  <c r="C32" i="6"/>
  <c r="B32" i="6"/>
  <c r="AA31" i="6"/>
  <c r="K31" i="6"/>
  <c r="C31" i="6"/>
  <c r="B31" i="6"/>
  <c r="AA30" i="6"/>
  <c r="K30" i="6"/>
  <c r="I30" i="6" s="1"/>
  <c r="L30" i="6" s="1"/>
  <c r="C30" i="6"/>
  <c r="B30" i="6"/>
  <c r="AA29" i="6"/>
  <c r="K29" i="6"/>
  <c r="I29" i="6" s="1"/>
  <c r="L29" i="6" s="1"/>
  <c r="C29" i="6"/>
  <c r="B29" i="6"/>
  <c r="AA28" i="6"/>
  <c r="K28" i="6"/>
  <c r="I28" i="6" s="1"/>
  <c r="L28" i="6" s="1"/>
  <c r="C28" i="6"/>
  <c r="B28" i="6"/>
  <c r="AA27" i="6"/>
  <c r="K27" i="6"/>
  <c r="I27" i="6" s="1"/>
  <c r="L27" i="6" s="1"/>
  <c r="C27" i="6"/>
  <c r="B27" i="6"/>
  <c r="AA26" i="6"/>
  <c r="K26" i="6"/>
  <c r="I26" i="6"/>
  <c r="L26" i="6" s="1"/>
  <c r="C26" i="6"/>
  <c r="B26" i="6"/>
  <c r="AA25" i="6"/>
  <c r="K25" i="6"/>
  <c r="I25" i="6" s="1"/>
  <c r="C25" i="6"/>
  <c r="B25" i="6"/>
  <c r="AA24" i="6"/>
  <c r="K24" i="6"/>
  <c r="I24" i="6" s="1"/>
  <c r="L24" i="6" s="1"/>
  <c r="C24" i="6"/>
  <c r="B24" i="6"/>
  <c r="AA23" i="6"/>
  <c r="K23" i="6"/>
  <c r="C23" i="6"/>
  <c r="B23" i="6"/>
  <c r="AA22" i="6"/>
  <c r="K22" i="6"/>
  <c r="I22" i="6"/>
  <c r="L22" i="6" s="1"/>
  <c r="C22" i="6"/>
  <c r="B22" i="6"/>
  <c r="AA21" i="6"/>
  <c r="K21" i="6"/>
  <c r="I21" i="6" s="1"/>
  <c r="L21" i="6" s="1"/>
  <c r="C21" i="6"/>
  <c r="B21" i="6"/>
  <c r="AA20" i="6"/>
  <c r="K20" i="6"/>
  <c r="I20" i="6" s="1"/>
  <c r="L20" i="6" s="1"/>
  <c r="C20" i="6"/>
  <c r="B20" i="6"/>
  <c r="AA19" i="6"/>
  <c r="K19" i="6"/>
  <c r="I19" i="6" s="1"/>
  <c r="L19" i="6" s="1"/>
  <c r="C19" i="6"/>
  <c r="B19" i="6"/>
  <c r="AA18" i="6"/>
  <c r="K18" i="6"/>
  <c r="I18" i="6" s="1"/>
  <c r="L18" i="6" s="1"/>
  <c r="C18" i="6"/>
  <c r="B18" i="6"/>
  <c r="AA17" i="6"/>
  <c r="K17" i="6"/>
  <c r="I17" i="6" s="1"/>
  <c r="C17" i="6"/>
  <c r="B17" i="6"/>
  <c r="AA16" i="6"/>
  <c r="K16" i="6"/>
  <c r="I16" i="6" s="1"/>
  <c r="L16" i="6" s="1"/>
  <c r="C16" i="6"/>
  <c r="B16" i="6"/>
  <c r="AA15" i="6"/>
  <c r="K15" i="6"/>
  <c r="C15" i="6"/>
  <c r="B15" i="6"/>
  <c r="AA14" i="6"/>
  <c r="K14" i="6"/>
  <c r="I14" i="6" s="1"/>
  <c r="L14" i="6" s="1"/>
  <c r="C14" i="6"/>
  <c r="B14" i="6"/>
  <c r="AA13" i="6"/>
  <c r="K13" i="6"/>
  <c r="I13" i="6" s="1"/>
  <c r="L13" i="6" s="1"/>
  <c r="C13" i="6"/>
  <c r="B13" i="6"/>
  <c r="AA12" i="6"/>
  <c r="K12" i="6"/>
  <c r="I12" i="6" s="1"/>
  <c r="L12" i="6" s="1"/>
  <c r="C12" i="6"/>
  <c r="B12" i="6"/>
  <c r="AA11" i="6"/>
  <c r="K11" i="6"/>
  <c r="I11" i="6"/>
  <c r="L11" i="6" s="1"/>
  <c r="C11" i="6"/>
  <c r="B11" i="6"/>
  <c r="AA10" i="6"/>
  <c r="K10" i="6"/>
  <c r="I10" i="6" s="1"/>
  <c r="L10" i="6" s="1"/>
  <c r="C10" i="6"/>
  <c r="B10" i="6"/>
  <c r="AA9" i="6"/>
  <c r="K9" i="6"/>
  <c r="I9" i="6" s="1"/>
  <c r="L9" i="6" s="1"/>
  <c r="C9" i="6"/>
  <c r="B9" i="6"/>
  <c r="AA8" i="6"/>
  <c r="K8" i="6"/>
  <c r="I8" i="6" s="1"/>
  <c r="L8" i="6" s="1"/>
  <c r="C8" i="6"/>
  <c r="B8" i="6"/>
  <c r="AA7" i="6"/>
  <c r="K7" i="6"/>
  <c r="I7" i="6"/>
  <c r="L7" i="6" s="1"/>
  <c r="C7" i="6"/>
  <c r="B7" i="6"/>
  <c r="C5" i="6"/>
  <c r="B5" i="6"/>
  <c r="W55" i="5"/>
  <c r="V55" i="5"/>
  <c r="U55" i="5"/>
  <c r="T55" i="5"/>
  <c r="S55" i="5"/>
  <c r="R55" i="5"/>
  <c r="Q55" i="5"/>
  <c r="P55" i="5"/>
  <c r="O55" i="5"/>
  <c r="N55" i="5"/>
  <c r="M55" i="5"/>
  <c r="J55" i="5"/>
  <c r="AA54" i="5"/>
  <c r="K54" i="5"/>
  <c r="I54" i="5" s="1"/>
  <c r="L54" i="5" s="1"/>
  <c r="C54" i="5"/>
  <c r="B54" i="5"/>
  <c r="AA53" i="5"/>
  <c r="K53" i="5"/>
  <c r="I53" i="5" s="1"/>
  <c r="C53" i="5"/>
  <c r="B53" i="5"/>
  <c r="AA52" i="5"/>
  <c r="K52" i="5"/>
  <c r="I52" i="5" s="1"/>
  <c r="C52" i="5"/>
  <c r="B52" i="5"/>
  <c r="AA51" i="5"/>
  <c r="K51" i="5"/>
  <c r="I51" i="5" s="1"/>
  <c r="C51" i="5"/>
  <c r="B51" i="5"/>
  <c r="AA50" i="5"/>
  <c r="K50" i="5"/>
  <c r="I50" i="5" s="1"/>
  <c r="L50" i="5" s="1"/>
  <c r="C50" i="5"/>
  <c r="B50" i="5"/>
  <c r="AA49" i="5"/>
  <c r="K49" i="5"/>
  <c r="I49" i="5" s="1"/>
  <c r="C49" i="5"/>
  <c r="B49" i="5"/>
  <c r="AA48" i="5"/>
  <c r="K48" i="5"/>
  <c r="I48" i="5" s="1"/>
  <c r="L48" i="5" s="1"/>
  <c r="C48" i="5"/>
  <c r="B48" i="5"/>
  <c r="AA47" i="5"/>
  <c r="K47" i="5"/>
  <c r="I47" i="5" s="1"/>
  <c r="C47" i="5"/>
  <c r="B47" i="5"/>
  <c r="AA46" i="5"/>
  <c r="K46" i="5"/>
  <c r="I46" i="5" s="1"/>
  <c r="L46" i="5" s="1"/>
  <c r="C46" i="5"/>
  <c r="B46" i="5"/>
  <c r="AA45" i="5"/>
  <c r="K45" i="5"/>
  <c r="I45" i="5" s="1"/>
  <c r="C45" i="5"/>
  <c r="B45" i="5"/>
  <c r="AA44" i="5"/>
  <c r="K44" i="5"/>
  <c r="I44" i="5" s="1"/>
  <c r="L44" i="5" s="1"/>
  <c r="C44" i="5"/>
  <c r="B44" i="5"/>
  <c r="AA43" i="5"/>
  <c r="K43" i="5"/>
  <c r="I43" i="5" s="1"/>
  <c r="C43" i="5"/>
  <c r="B43" i="5"/>
  <c r="AA42" i="5"/>
  <c r="K42" i="5"/>
  <c r="I42" i="5" s="1"/>
  <c r="L42" i="5" s="1"/>
  <c r="C42" i="5"/>
  <c r="B42" i="5"/>
  <c r="AA41" i="5"/>
  <c r="K41" i="5"/>
  <c r="I41" i="5" s="1"/>
  <c r="C41" i="5"/>
  <c r="B41" i="5"/>
  <c r="AA40" i="5"/>
  <c r="K40" i="5"/>
  <c r="I40" i="5" s="1"/>
  <c r="L40" i="5" s="1"/>
  <c r="C40" i="5"/>
  <c r="B40" i="5"/>
  <c r="AA39" i="5"/>
  <c r="K39" i="5"/>
  <c r="I39" i="5" s="1"/>
  <c r="C39" i="5"/>
  <c r="B39" i="5"/>
  <c r="AA38" i="5"/>
  <c r="K38" i="5"/>
  <c r="I38" i="5" s="1"/>
  <c r="L38" i="5" s="1"/>
  <c r="C38" i="5"/>
  <c r="B38" i="5"/>
  <c r="AA37" i="5"/>
  <c r="K37" i="5"/>
  <c r="I37" i="5" s="1"/>
  <c r="C37" i="5"/>
  <c r="B37" i="5"/>
  <c r="AA36" i="5"/>
  <c r="K36" i="5"/>
  <c r="I36" i="5" s="1"/>
  <c r="L36" i="5" s="1"/>
  <c r="C36" i="5"/>
  <c r="B36" i="5"/>
  <c r="AA35" i="5"/>
  <c r="K35" i="5"/>
  <c r="I35" i="5" s="1"/>
  <c r="C35" i="5"/>
  <c r="B35" i="5"/>
  <c r="AA34" i="5"/>
  <c r="K34" i="5"/>
  <c r="C34" i="5"/>
  <c r="B34" i="5"/>
  <c r="AA33" i="5"/>
  <c r="K33" i="5"/>
  <c r="I33" i="5" s="1"/>
  <c r="C33" i="5"/>
  <c r="B33" i="5"/>
  <c r="AA32" i="5"/>
  <c r="K32" i="5"/>
  <c r="C32" i="5"/>
  <c r="B32" i="5"/>
  <c r="AA31" i="5"/>
  <c r="K31" i="5"/>
  <c r="I31" i="5" s="1"/>
  <c r="C31" i="5"/>
  <c r="B31" i="5"/>
  <c r="AA30" i="5"/>
  <c r="K30" i="5"/>
  <c r="C30" i="5"/>
  <c r="B30" i="5"/>
  <c r="AA29" i="5"/>
  <c r="K29" i="5"/>
  <c r="I29" i="5" s="1"/>
  <c r="C29" i="5"/>
  <c r="B29" i="5"/>
  <c r="AA28" i="5"/>
  <c r="K28" i="5"/>
  <c r="C28" i="5"/>
  <c r="B28" i="5"/>
  <c r="AA27" i="5"/>
  <c r="K27" i="5"/>
  <c r="I27" i="5" s="1"/>
  <c r="C27" i="5"/>
  <c r="B27" i="5"/>
  <c r="AA26" i="5"/>
  <c r="K26" i="5"/>
  <c r="C26" i="5"/>
  <c r="B26" i="5"/>
  <c r="AA25" i="5"/>
  <c r="K25" i="5"/>
  <c r="I25" i="5" s="1"/>
  <c r="C25" i="5"/>
  <c r="B25" i="5"/>
  <c r="AA24" i="5"/>
  <c r="K24" i="5"/>
  <c r="C24" i="5"/>
  <c r="B24" i="5"/>
  <c r="AA23" i="5"/>
  <c r="K23" i="5"/>
  <c r="I23" i="5" s="1"/>
  <c r="C23" i="5"/>
  <c r="B23" i="5"/>
  <c r="AA22" i="5"/>
  <c r="K22" i="5"/>
  <c r="C22" i="5"/>
  <c r="B22" i="5"/>
  <c r="AA21" i="5"/>
  <c r="K21" i="5"/>
  <c r="I21" i="5" s="1"/>
  <c r="C21" i="5"/>
  <c r="B21" i="5"/>
  <c r="AA20" i="5"/>
  <c r="K20" i="5"/>
  <c r="C20" i="5"/>
  <c r="B20" i="5"/>
  <c r="AA19" i="5"/>
  <c r="K19" i="5"/>
  <c r="I19" i="5" s="1"/>
  <c r="C19" i="5"/>
  <c r="B19" i="5"/>
  <c r="AA18" i="5"/>
  <c r="K18" i="5"/>
  <c r="C18" i="5"/>
  <c r="B18" i="5"/>
  <c r="AA17" i="5"/>
  <c r="K17" i="5"/>
  <c r="I17" i="5" s="1"/>
  <c r="C17" i="5"/>
  <c r="B17" i="5"/>
  <c r="AA16" i="5"/>
  <c r="K16" i="5"/>
  <c r="C16" i="5"/>
  <c r="B16" i="5"/>
  <c r="AA15" i="5"/>
  <c r="K15" i="5"/>
  <c r="I15" i="5" s="1"/>
  <c r="C15" i="5"/>
  <c r="B15" i="5"/>
  <c r="AA14" i="5"/>
  <c r="K14" i="5"/>
  <c r="C14" i="5"/>
  <c r="B14" i="5"/>
  <c r="AA13" i="5"/>
  <c r="K13" i="5"/>
  <c r="I13" i="5" s="1"/>
  <c r="C13" i="5"/>
  <c r="B13" i="5"/>
  <c r="AA12" i="5"/>
  <c r="K12" i="5"/>
  <c r="C12" i="5"/>
  <c r="B12" i="5"/>
  <c r="AA11" i="5"/>
  <c r="K11" i="5"/>
  <c r="I11" i="5" s="1"/>
  <c r="C11" i="5"/>
  <c r="B11" i="5"/>
  <c r="AA10" i="5"/>
  <c r="K10" i="5"/>
  <c r="C10" i="5"/>
  <c r="B10" i="5"/>
  <c r="AA9" i="5"/>
  <c r="K9" i="5"/>
  <c r="I9" i="5" s="1"/>
  <c r="C9" i="5"/>
  <c r="B9" i="5"/>
  <c r="AA8" i="5"/>
  <c r="K8" i="5"/>
  <c r="C8" i="5"/>
  <c r="B8" i="5"/>
  <c r="AA7" i="5"/>
  <c r="K7" i="5"/>
  <c r="C7" i="5"/>
  <c r="B7" i="5"/>
  <c r="C5" i="5"/>
  <c r="B5" i="5"/>
  <c r="K55" i="9" l="1"/>
  <c r="L26" i="8"/>
  <c r="L28" i="8"/>
  <c r="L24" i="8"/>
  <c r="L20" i="8"/>
  <c r="L16" i="8"/>
  <c r="I14" i="8"/>
  <c r="L14" i="8" s="1"/>
  <c r="K55" i="8"/>
  <c r="L12" i="8"/>
  <c r="L8" i="8"/>
  <c r="K55" i="7"/>
  <c r="L35" i="6"/>
  <c r="L25" i="6"/>
  <c r="I31" i="6"/>
  <c r="L31" i="6" s="1"/>
  <c r="I23" i="6"/>
  <c r="L23" i="6" s="1"/>
  <c r="L17" i="6"/>
  <c r="I15" i="6"/>
  <c r="K55" i="6"/>
  <c r="L52" i="5"/>
  <c r="K55" i="5"/>
  <c r="L9" i="9"/>
  <c r="L11" i="9"/>
  <c r="L13" i="9"/>
  <c r="L15" i="9"/>
  <c r="L17" i="9"/>
  <c r="L19" i="9"/>
  <c r="L21" i="9"/>
  <c r="L23" i="9"/>
  <c r="L25" i="9"/>
  <c r="L27" i="9"/>
  <c r="L29" i="9"/>
  <c r="L31" i="9"/>
  <c r="L33" i="9"/>
  <c r="L35" i="9"/>
  <c r="L37" i="9"/>
  <c r="L39" i="9"/>
  <c r="L41" i="9"/>
  <c r="L43" i="9"/>
  <c r="L45" i="9"/>
  <c r="L47" i="9"/>
  <c r="L49" i="9"/>
  <c r="L51" i="9"/>
  <c r="L53" i="9"/>
  <c r="I7" i="8"/>
  <c r="I7" i="9"/>
  <c r="I55" i="9" s="1"/>
  <c r="I8" i="7"/>
  <c r="L8" i="7" s="1"/>
  <c r="L9" i="7"/>
  <c r="I10" i="7"/>
  <c r="L10" i="7" s="1"/>
  <c r="L11" i="7"/>
  <c r="I12" i="7"/>
  <c r="L12" i="7" s="1"/>
  <c r="L13" i="7"/>
  <c r="I14" i="7"/>
  <c r="L14" i="7" s="1"/>
  <c r="L15" i="7"/>
  <c r="I16" i="7"/>
  <c r="L16" i="7" s="1"/>
  <c r="L17" i="7"/>
  <c r="I18" i="7"/>
  <c r="L18" i="7" s="1"/>
  <c r="L19" i="7"/>
  <c r="I20" i="7"/>
  <c r="L20" i="7" s="1"/>
  <c r="L21" i="7"/>
  <c r="I22" i="7"/>
  <c r="L22" i="7" s="1"/>
  <c r="L23" i="7"/>
  <c r="I24" i="7"/>
  <c r="L24" i="7" s="1"/>
  <c r="L25" i="7"/>
  <c r="I26" i="7"/>
  <c r="L26" i="7" s="1"/>
  <c r="L27" i="7"/>
  <c r="I28" i="7"/>
  <c r="L28" i="7" s="1"/>
  <c r="L29" i="7"/>
  <c r="I30" i="7"/>
  <c r="L30" i="7" s="1"/>
  <c r="L31" i="7"/>
  <c r="I32" i="7"/>
  <c r="L32" i="7" s="1"/>
  <c r="L33" i="7"/>
  <c r="I34" i="7"/>
  <c r="L34" i="7" s="1"/>
  <c r="L35" i="7"/>
  <c r="I36" i="7"/>
  <c r="L36" i="7" s="1"/>
  <c r="L37" i="7"/>
  <c r="I38" i="7"/>
  <c r="L38" i="7" s="1"/>
  <c r="L39" i="7"/>
  <c r="I40" i="7"/>
  <c r="L40" i="7" s="1"/>
  <c r="L41" i="7"/>
  <c r="I42" i="7"/>
  <c r="L42" i="7" s="1"/>
  <c r="L43" i="7"/>
  <c r="L45" i="7"/>
  <c r="L47" i="7"/>
  <c r="L49" i="7"/>
  <c r="L51" i="7"/>
  <c r="L53" i="7"/>
  <c r="I7" i="7"/>
  <c r="L7" i="7" s="1"/>
  <c r="L18" i="5"/>
  <c r="I8" i="5"/>
  <c r="L8" i="5" s="1"/>
  <c r="L9" i="5"/>
  <c r="I10" i="5"/>
  <c r="L10" i="5" s="1"/>
  <c r="L11" i="5"/>
  <c r="I12" i="5"/>
  <c r="L12" i="5" s="1"/>
  <c r="L13" i="5"/>
  <c r="I14" i="5"/>
  <c r="L14" i="5" s="1"/>
  <c r="L15" i="5"/>
  <c r="I16" i="5"/>
  <c r="L16" i="5" s="1"/>
  <c r="L17" i="5"/>
  <c r="I18" i="5"/>
  <c r="L19" i="5"/>
  <c r="I20" i="5"/>
  <c r="L20" i="5" s="1"/>
  <c r="L21" i="5"/>
  <c r="I22" i="5"/>
  <c r="L22" i="5" s="1"/>
  <c r="L23" i="5"/>
  <c r="I24" i="5"/>
  <c r="L24" i="5" s="1"/>
  <c r="L25" i="5"/>
  <c r="I26" i="5"/>
  <c r="L26" i="5" s="1"/>
  <c r="L27" i="5"/>
  <c r="I28" i="5"/>
  <c r="L28" i="5" s="1"/>
  <c r="L29" i="5"/>
  <c r="I30" i="5"/>
  <c r="L30" i="5" s="1"/>
  <c r="L31" i="5"/>
  <c r="I32" i="5"/>
  <c r="L32" i="5" s="1"/>
  <c r="L33" i="5"/>
  <c r="I34" i="5"/>
  <c r="L34" i="5" s="1"/>
  <c r="L35" i="5"/>
  <c r="L37" i="5"/>
  <c r="L39" i="5"/>
  <c r="L41" i="5"/>
  <c r="L43" i="5"/>
  <c r="L45" i="5"/>
  <c r="L47" i="5"/>
  <c r="L49" i="5"/>
  <c r="L51" i="5"/>
  <c r="L53" i="5"/>
  <c r="I7" i="5"/>
  <c r="W55" i="1"/>
  <c r="V55" i="1"/>
  <c r="U55" i="1"/>
  <c r="T55" i="1"/>
  <c r="S55" i="1"/>
  <c r="R55" i="1"/>
  <c r="Q55" i="1"/>
  <c r="P55" i="1"/>
  <c r="O55" i="1"/>
  <c r="N55" i="1"/>
  <c r="M55" i="1"/>
  <c r="L55" i="7" l="1"/>
  <c r="I55" i="6"/>
  <c r="L15" i="6"/>
  <c r="L55" i="6" s="1"/>
  <c r="I55" i="5"/>
  <c r="L7" i="8"/>
  <c r="L55" i="8" s="1"/>
  <c r="I55" i="8"/>
  <c r="L7" i="9"/>
  <c r="L55" i="9" s="1"/>
  <c r="I55" i="7"/>
  <c r="L7" i="5"/>
  <c r="L55" i="5" s="1"/>
  <c r="C7" i="1"/>
  <c r="B5" i="1"/>
  <c r="C5" i="1"/>
  <c r="B7" i="1"/>
  <c r="J55" i="1"/>
  <c r="AA54" i="1"/>
  <c r="K54" i="1"/>
  <c r="C54" i="1"/>
  <c r="B54" i="1"/>
  <c r="AA53" i="1"/>
  <c r="K53" i="1"/>
  <c r="I53" i="1" s="1"/>
  <c r="C53" i="1"/>
  <c r="B53" i="1"/>
  <c r="AA52" i="1"/>
  <c r="K52" i="1"/>
  <c r="I52" i="1" s="1"/>
  <c r="L52" i="1" s="1"/>
  <c r="C52" i="1"/>
  <c r="B52" i="1"/>
  <c r="AA51" i="1"/>
  <c r="K51" i="1"/>
  <c r="I51" i="1" s="1"/>
  <c r="C51" i="1"/>
  <c r="B51" i="1"/>
  <c r="AA50" i="1"/>
  <c r="K50" i="1"/>
  <c r="I50" i="1" s="1"/>
  <c r="L50" i="1" s="1"/>
  <c r="C50" i="1"/>
  <c r="B50" i="1"/>
  <c r="AA49" i="1"/>
  <c r="K49" i="1"/>
  <c r="I49" i="1" s="1"/>
  <c r="C49" i="1"/>
  <c r="B49" i="1"/>
  <c r="AA48" i="1"/>
  <c r="K48" i="1"/>
  <c r="I48" i="1" s="1"/>
  <c r="L48" i="1" s="1"/>
  <c r="C48" i="1"/>
  <c r="B48" i="1"/>
  <c r="AA47" i="1"/>
  <c r="K47" i="1"/>
  <c r="I47" i="1" s="1"/>
  <c r="C47" i="1"/>
  <c r="B47" i="1"/>
  <c r="AA46" i="1"/>
  <c r="K46" i="1"/>
  <c r="I46" i="1" s="1"/>
  <c r="L46" i="1" s="1"/>
  <c r="C46" i="1"/>
  <c r="B46" i="1"/>
  <c r="AA45" i="1"/>
  <c r="K45" i="1"/>
  <c r="I45" i="1" s="1"/>
  <c r="C45" i="1"/>
  <c r="B45" i="1"/>
  <c r="AA44" i="1"/>
  <c r="K44" i="1"/>
  <c r="I44" i="1" s="1"/>
  <c r="C44" i="1"/>
  <c r="B44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K12" i="1"/>
  <c r="C12" i="1"/>
  <c r="B12" i="1"/>
  <c r="K11" i="1"/>
  <c r="I11" i="1" s="1"/>
  <c r="C11" i="1"/>
  <c r="B11" i="1"/>
  <c r="K10" i="1"/>
  <c r="C10" i="1"/>
  <c r="B10" i="1"/>
  <c r="K9" i="1"/>
  <c r="C9" i="1"/>
  <c r="B9" i="1"/>
  <c r="K8" i="1"/>
  <c r="C8" i="1"/>
  <c r="B8" i="1"/>
  <c r="K7" i="1"/>
  <c r="I9" i="1" l="1"/>
  <c r="K55" i="1"/>
  <c r="L44" i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L45" i="1"/>
  <c r="L47" i="1"/>
  <c r="L49" i="1"/>
  <c r="L51" i="1"/>
  <c r="L53" i="1"/>
  <c r="I54" i="1"/>
  <c r="L54" i="1" s="1"/>
  <c r="I7" i="1"/>
  <c r="L7" i="1" s="1"/>
  <c r="L55" i="1" l="1"/>
  <c r="I55" i="1"/>
</calcChain>
</file>

<file path=xl/sharedStrings.xml><?xml version="1.0" encoding="utf-8"?>
<sst xmlns="http://schemas.openxmlformats.org/spreadsheetml/2006/main" count="1362" uniqueCount="274">
  <si>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</si>
  <si>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</si>
  <si>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</si>
  <si>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</si>
  <si>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</si>
  <si>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</si>
  <si>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</si>
  <si>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</si>
  <si>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</si>
  <si>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</si>
  <si>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</si>
  <si>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</si>
  <si>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</si>
  <si>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</si>
  <si>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</si>
  <si>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</si>
  <si>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</si>
  <si>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</si>
  <si>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</si>
  <si>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</si>
  <si>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</si>
  <si>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</si>
  <si>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</si>
  <si>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</si>
  <si>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</si>
  <si>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</si>
  <si>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</si>
  <si>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</si>
  <si>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</si>
  <si>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</si>
  <si>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</si>
  <si>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</si>
  <si>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</si>
  <si>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</si>
  <si>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</si>
  <si>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</si>
  <si>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</si>
  <si>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</si>
  <si>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</si>
  <si>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</si>
  <si>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</si>
  <si>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</si>
  <si>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</si>
  <si>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</si>
  <si>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</si>
  <si>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</si>
  <si>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</si>
  <si>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</si>
  <si>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</si>
  <si>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</si>
  <si>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6월 29일</t>
    <phoneticPr fontId="4" type="noConversion"/>
  </si>
  <si>
    <t>6월 30일</t>
    <phoneticPr fontId="4" type="noConversion"/>
  </si>
  <si>
    <t>7월 02일</t>
    <phoneticPr fontId="4" type="noConversion"/>
  </si>
  <si>
    <t>7월 01일</t>
    <phoneticPr fontId="4" type="noConversion"/>
  </si>
  <si>
    <t>BASE</t>
    <phoneticPr fontId="4" type="noConversion"/>
  </si>
  <si>
    <t>ADAPTER</t>
    <phoneticPr fontId="4" type="noConversion"/>
  </si>
  <si>
    <t>ACTUATOR</t>
    <phoneticPr fontId="4" type="noConversion"/>
  </si>
  <si>
    <t>샘플</t>
    <phoneticPr fontId="4" type="noConversion"/>
  </si>
  <si>
    <t>지아</t>
  </si>
  <si>
    <t>A</t>
  </si>
  <si>
    <t>A</t>
    <phoneticPr fontId="4" type="noConversion"/>
  </si>
  <si>
    <t>B</t>
  </si>
  <si>
    <t>B</t>
    <phoneticPr fontId="4" type="noConversion"/>
  </si>
  <si>
    <t>NP612-316-003#LB</t>
    <phoneticPr fontId="4" type="noConversion"/>
  </si>
  <si>
    <t>AMB1930A-KAA-R3</t>
    <phoneticPr fontId="4" type="noConversion"/>
  </si>
  <si>
    <t>AMM0899A-KAB-R1</t>
    <phoneticPr fontId="4" type="noConversion"/>
  </si>
  <si>
    <t>56T1-05-T2-BA-2</t>
    <phoneticPr fontId="4" type="noConversion"/>
  </si>
  <si>
    <t>KR6166-B299YA</t>
    <phoneticPr fontId="4" type="noConversion"/>
  </si>
  <si>
    <t>BURR 사상</t>
    <phoneticPr fontId="4" type="noConversion"/>
  </si>
  <si>
    <t>IC GUIDE</t>
    <phoneticPr fontId="4" type="noConversion"/>
  </si>
  <si>
    <t>STOPPER</t>
    <phoneticPr fontId="4" type="noConversion"/>
  </si>
  <si>
    <t>LEAD GUIDE</t>
    <phoneticPr fontId="4" type="noConversion"/>
  </si>
  <si>
    <t>HSB05-M008B4</t>
    <phoneticPr fontId="4" type="noConversion"/>
  </si>
  <si>
    <t>HDB08NL-78T4</t>
    <phoneticPr fontId="4" type="noConversion"/>
  </si>
  <si>
    <t>HDB08NL-78L5</t>
    <phoneticPr fontId="4" type="noConversion"/>
  </si>
  <si>
    <t>HDB08NL-78B1</t>
    <phoneticPr fontId="4" type="noConversion"/>
  </si>
  <si>
    <t>수연</t>
  </si>
  <si>
    <t>AMB07U9A-KAA-R3</t>
    <phoneticPr fontId="4" type="noConversion"/>
  </si>
  <si>
    <t>김선화</t>
  </si>
  <si>
    <t>기타: 색상</t>
    <phoneticPr fontId="4" type="noConversion"/>
  </si>
  <si>
    <t>박소연</t>
  </si>
  <si>
    <t>COVER</t>
    <phoneticPr fontId="4" type="noConversion"/>
  </si>
  <si>
    <t>김춘화</t>
  </si>
  <si>
    <t>HDB75-M01A1-1L</t>
    <phoneticPr fontId="4" type="noConversion"/>
  </si>
  <si>
    <t>이은실</t>
  </si>
  <si>
    <t>AMB0355A-KAA-R1</t>
    <phoneticPr fontId="4" type="noConversion"/>
  </si>
  <si>
    <t>김다연</t>
  </si>
  <si>
    <t>MCS</t>
  </si>
  <si>
    <t>B/K</t>
    <phoneticPr fontId="4" type="noConversion"/>
  </si>
  <si>
    <t>NP612-352-002#IN-B</t>
    <phoneticPr fontId="4" type="noConversion"/>
  </si>
  <si>
    <t>SGP2030R</t>
    <phoneticPr fontId="4" type="noConversion"/>
  </si>
  <si>
    <t>SGP2030</t>
    <phoneticPr fontId="4" type="noConversion"/>
  </si>
  <si>
    <t>N/P</t>
    <phoneticPr fontId="4" type="noConversion"/>
  </si>
  <si>
    <t>SGF2030</t>
    <phoneticPr fontId="4" type="noConversion"/>
  </si>
  <si>
    <t>ORANGE</t>
  </si>
  <si>
    <t>SF2255</t>
  </si>
  <si>
    <t>SF2255</t>
    <phoneticPr fontId="4" type="noConversion"/>
  </si>
  <si>
    <t>I/V</t>
    <phoneticPr fontId="4" type="noConversion"/>
  </si>
  <si>
    <t>SGF2041</t>
    <phoneticPr fontId="4" type="noConversion"/>
  </si>
  <si>
    <t>BASE</t>
    <phoneticPr fontId="4" type="noConversion"/>
  </si>
  <si>
    <t>SHAFT</t>
    <phoneticPr fontId="4" type="noConversion"/>
  </si>
  <si>
    <t>STOPPER</t>
    <phoneticPr fontId="4" type="noConversion"/>
  </si>
  <si>
    <t>HDB08NL-78B1</t>
    <phoneticPr fontId="4" type="noConversion"/>
  </si>
  <si>
    <t>AMM0890A-KAD-R1</t>
    <phoneticPr fontId="4" type="noConversion"/>
  </si>
  <si>
    <t>K-AR3531-1A</t>
    <phoneticPr fontId="4" type="noConversion"/>
  </si>
  <si>
    <t>KR6408-01PA</t>
    <phoneticPr fontId="4" type="noConversion"/>
  </si>
  <si>
    <t>샘플</t>
    <phoneticPr fontId="4" type="noConversion"/>
  </si>
  <si>
    <t>B</t>
    <phoneticPr fontId="4" type="noConversion"/>
  </si>
  <si>
    <t>A</t>
    <phoneticPr fontId="4" type="noConversion"/>
  </si>
  <si>
    <t>BURR 사상</t>
    <phoneticPr fontId="4" type="noConversion"/>
  </si>
  <si>
    <t>AMB1930A-KAA-R3</t>
    <phoneticPr fontId="4" type="noConversion"/>
  </si>
  <si>
    <t>AMB0355A-KAA-R1</t>
    <phoneticPr fontId="4" type="noConversion"/>
  </si>
  <si>
    <t>HDB08NL-78L5</t>
    <phoneticPr fontId="4" type="noConversion"/>
  </si>
  <si>
    <t>NP612-316-003#LB</t>
    <phoneticPr fontId="4" type="noConversion"/>
  </si>
  <si>
    <t>HDB08NL-78T4</t>
    <phoneticPr fontId="4" type="noConversion"/>
  </si>
  <si>
    <t>ACTUATOR</t>
    <phoneticPr fontId="4" type="noConversion"/>
  </si>
  <si>
    <t>COVER</t>
    <phoneticPr fontId="4" type="noConversion"/>
  </si>
  <si>
    <t>LEAD GUIDE</t>
    <phoneticPr fontId="4" type="noConversion"/>
  </si>
  <si>
    <t>ADAPTER</t>
    <phoneticPr fontId="4" type="noConversion"/>
  </si>
  <si>
    <t>NP612-352-002#IN-B</t>
    <phoneticPr fontId="4" type="noConversion"/>
  </si>
  <si>
    <t>HDB75-M01A1-1L</t>
    <phoneticPr fontId="4" type="noConversion"/>
  </si>
  <si>
    <t>파손: 게이트</t>
    <phoneticPr fontId="4" type="noConversion"/>
  </si>
  <si>
    <t>SGF2041</t>
    <phoneticPr fontId="4" type="noConversion"/>
  </si>
  <si>
    <t>B/K</t>
    <phoneticPr fontId="4" type="noConversion"/>
  </si>
  <si>
    <t>SGF2033</t>
    <phoneticPr fontId="4" type="noConversion"/>
  </si>
  <si>
    <t>HDB75-M01A4-1L</t>
    <phoneticPr fontId="4" type="noConversion"/>
  </si>
  <si>
    <t>SGF2030</t>
    <phoneticPr fontId="4" type="noConversion"/>
  </si>
  <si>
    <t>SGP2030R</t>
    <phoneticPr fontId="4" type="noConversion"/>
  </si>
  <si>
    <t>N/P</t>
    <phoneticPr fontId="4" type="noConversion"/>
  </si>
  <si>
    <t>SF2255</t>
    <phoneticPr fontId="4" type="noConversion"/>
  </si>
  <si>
    <t>BASE</t>
    <phoneticPr fontId="4" type="noConversion"/>
  </si>
  <si>
    <t>SLIDER</t>
    <phoneticPr fontId="4" type="noConversion"/>
  </si>
  <si>
    <t>LEAD GUIDE</t>
    <phoneticPr fontId="4" type="noConversion"/>
  </si>
  <si>
    <t>HDB75-M01A1-1L</t>
    <phoneticPr fontId="4" type="noConversion"/>
  </si>
  <si>
    <t>K-AR3525-1A</t>
    <phoneticPr fontId="4" type="noConversion"/>
  </si>
  <si>
    <t>A</t>
    <phoneticPr fontId="4" type="noConversion"/>
  </si>
  <si>
    <t>샘플</t>
    <phoneticPr fontId="4" type="noConversion"/>
  </si>
  <si>
    <t>ADAPTER</t>
    <phoneticPr fontId="4" type="noConversion"/>
  </si>
  <si>
    <t>BODY</t>
    <phoneticPr fontId="4" type="noConversion"/>
  </si>
  <si>
    <t>AM0164A-A</t>
    <phoneticPr fontId="4" type="noConversion"/>
  </si>
  <si>
    <t>AMB2071B-KAA-R3</t>
    <phoneticPr fontId="4" type="noConversion"/>
  </si>
  <si>
    <t>NP612-316-003#LB</t>
    <phoneticPr fontId="4" type="noConversion"/>
  </si>
  <si>
    <t>HDB08NL-78B1</t>
    <phoneticPr fontId="4" type="noConversion"/>
  </si>
  <si>
    <t>B</t>
    <phoneticPr fontId="4" type="noConversion"/>
  </si>
  <si>
    <t>BURR 사상</t>
    <phoneticPr fontId="4" type="noConversion"/>
  </si>
  <si>
    <t>STOPPER</t>
    <phoneticPr fontId="4" type="noConversion"/>
  </si>
  <si>
    <t>HDB08NL-78L5</t>
    <phoneticPr fontId="4" type="noConversion"/>
  </si>
  <si>
    <t>NP612-352-002#IN-B</t>
    <phoneticPr fontId="4" type="noConversion"/>
  </si>
  <si>
    <t>AMB0443A-KAA-R1</t>
    <phoneticPr fontId="4" type="noConversion"/>
  </si>
  <si>
    <t>COVER</t>
    <phoneticPr fontId="4" type="noConversion"/>
  </si>
  <si>
    <t>HDB08NL-78T4</t>
    <phoneticPr fontId="4" type="noConversion"/>
  </si>
  <si>
    <t>AMB0355A-KAA-R1</t>
    <phoneticPr fontId="4" type="noConversion"/>
  </si>
  <si>
    <t>파손: 후크</t>
    <phoneticPr fontId="4" type="noConversion"/>
  </si>
  <si>
    <t>NP413-254-056#IN-A</t>
    <phoneticPr fontId="4" type="noConversion"/>
  </si>
  <si>
    <t>나노 재검사 / 20200626-N3</t>
    <phoneticPr fontId="4" type="noConversion"/>
  </si>
  <si>
    <t>NP413-77549#IN-B</t>
    <phoneticPr fontId="4" type="noConversion"/>
  </si>
  <si>
    <t>SGF2041</t>
    <phoneticPr fontId="4" type="noConversion"/>
  </si>
  <si>
    <t>B/K</t>
    <phoneticPr fontId="4" type="noConversion"/>
  </si>
  <si>
    <t>NP413-187-092#IN-B-1</t>
    <phoneticPr fontId="4" type="noConversion"/>
  </si>
  <si>
    <t>NP413-187-092#IN-A</t>
    <phoneticPr fontId="4" type="noConversion"/>
  </si>
  <si>
    <t>SGP2030R</t>
    <phoneticPr fontId="4" type="noConversion"/>
  </si>
  <si>
    <t>SGF2030</t>
    <phoneticPr fontId="4" type="noConversion"/>
  </si>
  <si>
    <t>E PR</t>
    <phoneticPr fontId="4" type="noConversion"/>
  </si>
  <si>
    <t>N/P</t>
    <phoneticPr fontId="4" type="noConversion"/>
  </si>
  <si>
    <t>AMM0822A-KAB-R1</t>
    <phoneticPr fontId="4" type="noConversion"/>
  </si>
  <si>
    <t>SF2255</t>
    <phoneticPr fontId="4" type="noConversion"/>
  </si>
  <si>
    <t>SGF2033</t>
    <phoneticPr fontId="4" type="noConversion"/>
  </si>
  <si>
    <t>AMB07M4A-KAA-R1</t>
  </si>
  <si>
    <t>나노 재검사 / 20200626-N3</t>
    <phoneticPr fontId="4" type="noConversion"/>
  </si>
  <si>
    <t>BASE</t>
    <phoneticPr fontId="4" type="noConversion"/>
  </si>
  <si>
    <t>STOPPER</t>
    <phoneticPr fontId="4" type="noConversion"/>
  </si>
  <si>
    <t>HDB08NL-78B1</t>
    <phoneticPr fontId="4" type="noConversion"/>
  </si>
  <si>
    <t>HDB08NL-78T4</t>
    <phoneticPr fontId="4" type="noConversion"/>
  </si>
  <si>
    <t>샘플</t>
    <phoneticPr fontId="4" type="noConversion"/>
  </si>
  <si>
    <t>A</t>
    <phoneticPr fontId="4" type="noConversion"/>
  </si>
  <si>
    <t>LEAD GUIDE</t>
    <phoneticPr fontId="4" type="noConversion"/>
  </si>
  <si>
    <t>ADAPTER</t>
    <phoneticPr fontId="4" type="noConversion"/>
  </si>
  <si>
    <t>HDB08NL-78L5</t>
    <phoneticPr fontId="4" type="noConversion"/>
  </si>
  <si>
    <t>AMB07W9A-KAA-R2</t>
    <phoneticPr fontId="4" type="noConversion"/>
  </si>
  <si>
    <t>B</t>
    <phoneticPr fontId="4" type="noConversion"/>
  </si>
  <si>
    <t>NP612-316-003#LB</t>
    <phoneticPr fontId="4" type="noConversion"/>
  </si>
  <si>
    <t>NP612-352-002#IN-B</t>
    <phoneticPr fontId="4" type="noConversion"/>
  </si>
  <si>
    <t>HDB75-M01A1-1L</t>
    <phoneticPr fontId="4" type="noConversion"/>
  </si>
  <si>
    <t>COVER</t>
    <phoneticPr fontId="4" type="noConversion"/>
  </si>
  <si>
    <t>BASE</t>
    <phoneticPr fontId="4" type="noConversion"/>
  </si>
  <si>
    <t>AMB0355A-KAA-R1</t>
    <phoneticPr fontId="4" type="noConversion"/>
  </si>
  <si>
    <t>HDB08NL-78B1</t>
    <phoneticPr fontId="4" type="noConversion"/>
  </si>
  <si>
    <t>NP413-77549#IN-B</t>
    <phoneticPr fontId="4" type="noConversion"/>
  </si>
  <si>
    <t>B</t>
    <phoneticPr fontId="4" type="noConversion"/>
  </si>
  <si>
    <t>A</t>
    <phoneticPr fontId="4" type="noConversion"/>
  </si>
  <si>
    <t>파손: 게이트</t>
    <phoneticPr fontId="4" type="noConversion"/>
  </si>
  <si>
    <t>B</t>
    <phoneticPr fontId="4" type="noConversion"/>
  </si>
  <si>
    <t>SGF2041</t>
    <phoneticPr fontId="4" type="noConversion"/>
  </si>
  <si>
    <t>B/K</t>
    <phoneticPr fontId="4" type="noConversion"/>
  </si>
  <si>
    <t>SGP2030R</t>
    <phoneticPr fontId="4" type="noConversion"/>
  </si>
  <si>
    <t>N/P</t>
    <phoneticPr fontId="4" type="noConversion"/>
  </si>
  <si>
    <t>SGF2030</t>
    <phoneticPr fontId="4" type="noConversion"/>
  </si>
  <si>
    <t>SGF2033</t>
    <phoneticPr fontId="4" type="noConversion"/>
  </si>
  <si>
    <t>ADAPTER</t>
    <phoneticPr fontId="4" type="noConversion"/>
  </si>
  <si>
    <t>BASE</t>
    <phoneticPr fontId="4" type="noConversion"/>
  </si>
  <si>
    <t>LEAD GUIDE</t>
    <phoneticPr fontId="4" type="noConversion"/>
  </si>
  <si>
    <t>NP413-136-097#GP</t>
    <phoneticPr fontId="4" type="noConversion"/>
  </si>
  <si>
    <t>07401-10300-41</t>
    <phoneticPr fontId="4" type="noConversion"/>
  </si>
  <si>
    <t>AMM0899A-KAB-R1</t>
    <phoneticPr fontId="4" type="noConversion"/>
  </si>
  <si>
    <t>HDB08NL-78B1(2차)</t>
    <phoneticPr fontId="4" type="noConversion"/>
  </si>
  <si>
    <t>HDB08NL-78L5(2차)</t>
    <phoneticPr fontId="4" type="noConversion"/>
  </si>
  <si>
    <t>BURR 사상</t>
    <phoneticPr fontId="4" type="noConversion"/>
  </si>
  <si>
    <t>샘플</t>
    <phoneticPr fontId="4" type="noConversion"/>
  </si>
  <si>
    <t>A</t>
    <phoneticPr fontId="4" type="noConversion"/>
  </si>
  <si>
    <t>AMC0821A-KAA-R1</t>
    <phoneticPr fontId="4" type="noConversion"/>
  </si>
  <si>
    <t>AMB07W9A-KAA-R2</t>
    <phoneticPr fontId="4" type="noConversion"/>
  </si>
  <si>
    <t>B</t>
    <phoneticPr fontId="4" type="noConversion"/>
  </si>
  <si>
    <t>COVER</t>
    <phoneticPr fontId="4" type="noConversion"/>
  </si>
  <si>
    <t>STOPPER</t>
    <phoneticPr fontId="4" type="noConversion"/>
  </si>
  <si>
    <t>NP612-352-002#IN-B</t>
    <phoneticPr fontId="4" type="noConversion"/>
  </si>
  <si>
    <t>AMB0355A-KAA-R1</t>
    <phoneticPr fontId="4" type="noConversion"/>
  </si>
  <si>
    <t>AMB0450A-KAA-R2</t>
    <phoneticPr fontId="4" type="noConversion"/>
  </si>
  <si>
    <t>이물: 기름</t>
    <phoneticPr fontId="4" type="noConversion"/>
  </si>
  <si>
    <t>HDB75-M01A1-1L</t>
    <phoneticPr fontId="4" type="noConversion"/>
  </si>
  <si>
    <t>HDB08NL-78B1</t>
    <phoneticPr fontId="4" type="noConversion"/>
  </si>
  <si>
    <t>HDB08NL-78T4</t>
    <phoneticPr fontId="4" type="noConversion"/>
  </si>
  <si>
    <t>HDB08NL-78L5</t>
    <phoneticPr fontId="4" type="noConversion"/>
  </si>
  <si>
    <t>AMB0150A-KAA-R1</t>
    <phoneticPr fontId="4" type="noConversion"/>
  </si>
  <si>
    <t>7월 03일</t>
    <phoneticPr fontId="4" type="noConversion"/>
  </si>
  <si>
    <t>7월 04일</t>
    <phoneticPr fontId="4" type="noConversion"/>
  </si>
  <si>
    <t>SGF2041</t>
    <phoneticPr fontId="4" type="noConversion"/>
  </si>
  <si>
    <t>B/K</t>
    <phoneticPr fontId="4" type="noConversion"/>
  </si>
  <si>
    <t>SGF2030</t>
    <phoneticPr fontId="4" type="noConversion"/>
  </si>
  <si>
    <t>SF2255</t>
    <phoneticPr fontId="4" type="noConversion"/>
  </si>
  <si>
    <t>SGP2030R</t>
    <phoneticPr fontId="4" type="noConversion"/>
  </si>
  <si>
    <t>N/P</t>
    <phoneticPr fontId="4" type="noConversion"/>
  </si>
  <si>
    <t>SGF2050</t>
    <phoneticPr fontId="4" type="noConversion"/>
  </si>
  <si>
    <t>G1300H</t>
    <phoneticPr fontId="4" type="noConversion"/>
  </si>
  <si>
    <t>K-AR3462-2B</t>
    <phoneticPr fontId="4" type="noConversion"/>
  </si>
  <si>
    <t>SGF2033</t>
    <phoneticPr fontId="4" type="noConversion"/>
  </si>
  <si>
    <t>AMM0899A-KAB-R1</t>
    <phoneticPr fontId="4" type="noConversion"/>
  </si>
  <si>
    <t>AMC0821A-KAA-R1</t>
    <phoneticPr fontId="4" type="noConversion"/>
  </si>
  <si>
    <t>AMB0201C-JAA-R3</t>
    <phoneticPr fontId="4" type="noConversion"/>
  </si>
  <si>
    <t>KR6125-A048AD</t>
    <phoneticPr fontId="4" type="noConversion"/>
  </si>
  <si>
    <t>HDB08NL-78S2(2차)</t>
    <phoneticPr fontId="4" type="noConversion"/>
  </si>
  <si>
    <t>BASE</t>
    <phoneticPr fontId="4" type="noConversion"/>
  </si>
  <si>
    <t>STOPPER</t>
    <phoneticPr fontId="4" type="noConversion"/>
  </si>
  <si>
    <t>ADAPTER</t>
    <phoneticPr fontId="4" type="noConversion"/>
  </si>
  <si>
    <t>SLIDER</t>
    <phoneticPr fontId="4" type="noConversion"/>
  </si>
  <si>
    <t>샘플</t>
    <phoneticPr fontId="4" type="noConversion"/>
  </si>
  <si>
    <t>BURR 사상</t>
    <phoneticPr fontId="4" type="noConversion"/>
  </si>
  <si>
    <t>게이트 사상</t>
    <phoneticPr fontId="4" type="noConversion"/>
  </si>
  <si>
    <t>A</t>
    <phoneticPr fontId="4" type="noConversion"/>
  </si>
  <si>
    <t>B</t>
    <phoneticPr fontId="4" type="noConversion"/>
  </si>
  <si>
    <t>HDB08NL-78T4</t>
    <phoneticPr fontId="4" type="noConversion"/>
  </si>
  <si>
    <t>HDB08NL-78L5</t>
    <phoneticPr fontId="4" type="noConversion"/>
  </si>
  <si>
    <t>AMB07W9A-KAA-R2</t>
    <phoneticPr fontId="4" type="noConversion"/>
  </si>
  <si>
    <t>LEAD GUIDE</t>
    <phoneticPr fontId="4" type="noConversion"/>
  </si>
  <si>
    <t>NP612-352-002#IN-B</t>
    <phoneticPr fontId="4" type="noConversion"/>
  </si>
  <si>
    <t>NP628-1056-001#IN-B</t>
    <phoneticPr fontId="4" type="noConversion"/>
  </si>
  <si>
    <t>파손: 크랙</t>
    <phoneticPr fontId="4" type="noConversion"/>
  </si>
  <si>
    <t>HDB08NL-78B1</t>
    <phoneticPr fontId="4" type="noConversion"/>
  </si>
  <si>
    <t>이물: 기름 / 파손: 게이트</t>
    <phoneticPr fontId="4" type="noConversion"/>
  </si>
  <si>
    <t>AMB0158A-KAA-R1</t>
    <phoneticPr fontId="4" type="noConversion"/>
  </si>
  <si>
    <t>AAMB0201C-JAA-R3</t>
    <phoneticPr fontId="4" type="noConversion"/>
  </si>
  <si>
    <t>검사 + BURR 사상</t>
    <phoneticPr fontId="4" type="noConversion"/>
  </si>
  <si>
    <t>COVER</t>
    <phoneticPr fontId="4" type="noConversion"/>
  </si>
  <si>
    <t>AMB0355A-KAA-R1</t>
    <phoneticPr fontId="4" type="noConversion"/>
  </si>
  <si>
    <t>기타: 게이트 막힘</t>
    <phoneticPr fontId="4" type="noConversion"/>
  </si>
  <si>
    <t>SF2255</t>
    <phoneticPr fontId="4" type="noConversion"/>
  </si>
  <si>
    <t>B/K</t>
    <phoneticPr fontId="4" type="noConversion"/>
  </si>
  <si>
    <t>G1300H</t>
    <phoneticPr fontId="4" type="noConversion"/>
  </si>
  <si>
    <t>SGF2030</t>
    <phoneticPr fontId="4" type="noConversion"/>
  </si>
  <si>
    <t>N.P</t>
    <phoneticPr fontId="4" type="noConversion"/>
  </si>
  <si>
    <t>SGF2041</t>
    <phoneticPr fontId="4" type="noConversion"/>
  </si>
  <si>
    <t>SGP2030R</t>
    <phoneticPr fontId="4" type="noConversion"/>
  </si>
  <si>
    <t>LG35</t>
    <phoneticPr fontId="4" type="noConversion"/>
  </si>
  <si>
    <t>SGF2050</t>
    <phoneticPr fontId="4" type="noConversion"/>
  </si>
  <si>
    <t>REA-R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</si>
</sst>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0" fontId="10" fillId="0" borderId="16" xfId="3" applyFont="1" applyBorder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41" fontId="6" fillId="0" borderId="16" xfId="1" applyFont="1" applyFill="1" applyBorder="1" applyAlignment="1" applyProtection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2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B4" sqref="B4"/>
    </sheetView>
  </sheetViews>
  <sheetFormatPr defaultColWidth="8.625" defaultRowHeight="15" customHeight="1" x14ac:dyDescent="0.3"/>
  <cols>
    <col min="1" max="16384" width="8.625" style="25"/>
  </cols>
  <sheetData>
    <row r="3" spans="2:3" ht="15" customHeight="1" x14ac:dyDescent="0.3">
      <c r="B3" s="24" t="s">
        <v>28</v>
      </c>
      <c r="C3" s="24" t="s">
        <v>29</v>
      </c>
    </row>
    <row r="4" spans="2:3" ht="15" customHeight="1" x14ac:dyDescent="0.3">
      <c r="B4" s="26"/>
      <c r="C4" s="26" t="s">
        <v>31</v>
      </c>
    </row>
    <row r="5" spans="2:3" ht="15" customHeight="1" x14ac:dyDescent="0.3">
      <c r="B5" s="26" t="s">
        <v>30</v>
      </c>
      <c r="C5" s="26" t="s">
        <v>33</v>
      </c>
    </row>
    <row r="6" spans="2:3" ht="15" customHeight="1" x14ac:dyDescent="0.3">
      <c r="B6" s="26" t="s">
        <v>32</v>
      </c>
      <c r="C6" s="26" t="s">
        <v>35</v>
      </c>
    </row>
    <row r="7" spans="2:3" ht="15" customHeight="1" x14ac:dyDescent="0.3">
      <c r="B7" s="26" t="s">
        <v>34</v>
      </c>
      <c r="C7" s="26" t="s">
        <v>37</v>
      </c>
    </row>
    <row r="8" spans="2:3" ht="15" customHeight="1" x14ac:dyDescent="0.3">
      <c r="B8" s="26" t="s">
        <v>36</v>
      </c>
      <c r="C8" s="26" t="s">
        <v>39</v>
      </c>
    </row>
    <row r="9" spans="2:3" ht="15" customHeight="1" x14ac:dyDescent="0.3">
      <c r="B9" s="26" t="s">
        <v>38</v>
      </c>
      <c r="C9" s="26" t="s">
        <v>41</v>
      </c>
    </row>
    <row r="10" spans="2:3" ht="15" customHeight="1" x14ac:dyDescent="0.3">
      <c r="B10" s="26" t="s">
        <v>40</v>
      </c>
      <c r="C10" s="26" t="s">
        <v>43</v>
      </c>
    </row>
    <row r="11" spans="2:3" ht="15" customHeight="1" x14ac:dyDescent="0.3">
      <c r="B11" s="26" t="s">
        <v>42</v>
      </c>
      <c r="C11" s="26"/>
    </row>
    <row r="12" spans="2:3" ht="15" customHeight="1" x14ac:dyDescent="0.3">
      <c r="B12" s="26" t="s">
        <v>44</v>
      </c>
      <c r="C12" s="26"/>
    </row>
    <row r="13" spans="2:3" ht="15" customHeight="1" x14ac:dyDescent="0.3">
      <c r="B13" s="26" t="s">
        <v>45</v>
      </c>
      <c r="C13" s="26"/>
    </row>
    <row r="14" spans="2:3" ht="15" customHeight="1" x14ac:dyDescent="0.3">
      <c r="B14" s="26" t="s">
        <v>46</v>
      </c>
      <c r="C14" s="26"/>
    </row>
    <row r="15" spans="2:3" ht="15" customHeight="1" x14ac:dyDescent="0.3">
      <c r="B15" s="26" t="s">
        <v>49</v>
      </c>
      <c r="C15" s="26"/>
    </row>
    <row r="16" spans="2:3" ht="15" customHeight="1" x14ac:dyDescent="0.3">
      <c r="B16" s="26"/>
      <c r="C16" s="26"/>
    </row>
    <row r="17" spans="2:3" ht="15" customHeight="1" x14ac:dyDescent="0.3">
      <c r="B17" s="26"/>
      <c r="C17" s="26"/>
    </row>
    <row r="18" spans="2:3" ht="15" customHeight="1" x14ac:dyDescent="0.3">
      <c r="B18" s="26"/>
      <c r="C18" s="26"/>
    </row>
    <row r="19" spans="2:3" ht="15" customHeight="1" x14ac:dyDescent="0.3">
      <c r="B19" s="26"/>
      <c r="C19" s="26"/>
    </row>
    <row r="20" spans="2:3" ht="15" customHeight="1" x14ac:dyDescent="0.3">
      <c r="B20" s="26"/>
      <c r="C20" s="26"/>
    </row>
    <row r="21" spans="2:3" ht="15" customHeight="1" x14ac:dyDescent="0.3">
      <c r="B21" s="26"/>
      <c r="C21" s="26"/>
    </row>
    <row r="22" spans="2:3" ht="15" customHeight="1" x14ac:dyDescent="0.3">
      <c r="B22" s="26"/>
      <c r="C22" s="26"/>
    </row>
    <row r="23" spans="2:3" ht="15" customHeight="1" x14ac:dyDescent="0.3">
      <c r="B23" s="26"/>
      <c r="C23" s="26"/>
    </row>
    <row r="24" spans="2:3" ht="15" customHeight="1" x14ac:dyDescent="0.3">
      <c r="B24" s="26"/>
      <c r="C24" s="26"/>
    </row>
    <row r="25" spans="2:3" ht="15" customHeight="1" x14ac:dyDescent="0.3">
      <c r="B25" s="26"/>
      <c r="C25" s="2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56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39" t="s">
        <v>50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 spans="1:29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</row>
    <row r="4" spans="1:29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3"/>
    </row>
    <row r="5" spans="1:29" s="2" customFormat="1" ht="17.25" thickTop="1" x14ac:dyDescent="0.3">
      <c r="A5" s="32" t="s">
        <v>1</v>
      </c>
      <c r="B5" s="54" t="str">
        <f>MID($A$1,2,1)</f>
        <v>월</v>
      </c>
      <c r="C5" s="54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7" t="s">
        <v>15</v>
      </c>
    </row>
    <row r="6" spans="1:29" s="2" customFormat="1" ht="17.25" thickBot="1" x14ac:dyDescent="0.35">
      <c r="A6" s="31"/>
      <c r="B6" s="55"/>
      <c r="C6" s="55"/>
      <c r="D6" s="31"/>
      <c r="E6" s="31"/>
      <c r="F6" s="31"/>
      <c r="G6" s="31"/>
      <c r="H6" s="31"/>
      <c r="I6" s="31"/>
      <c r="J6" s="31"/>
      <c r="K6" s="31"/>
      <c r="L6" s="34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56"/>
      <c r="AB6" s="56"/>
      <c r="AC6" s="56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29</v>
      </c>
      <c r="D7" s="7" t="s">
        <v>36</v>
      </c>
      <c r="E7" s="7" t="s">
        <v>54</v>
      </c>
      <c r="F7" s="7" t="s">
        <v>89</v>
      </c>
      <c r="G7" s="5" t="s">
        <v>90</v>
      </c>
      <c r="H7" s="5" t="s">
        <v>88</v>
      </c>
      <c r="I7" s="8">
        <f t="shared" ref="I7:I54" si="0">J7+K7</f>
        <v>167</v>
      </c>
      <c r="J7" s="9">
        <v>150</v>
      </c>
      <c r="K7" s="8">
        <f t="shared" ref="K7:K29" si="1">SUM(M7:W7)</f>
        <v>17</v>
      </c>
      <c r="L7" s="10">
        <f t="shared" ref="L7:L54" si="2">K7/I7</f>
        <v>0.10179640718562874</v>
      </c>
      <c r="M7" s="11"/>
      <c r="N7" s="11"/>
      <c r="O7" s="11"/>
      <c r="P7" s="11"/>
      <c r="Q7" s="11"/>
      <c r="R7" s="11"/>
      <c r="S7" s="11"/>
      <c r="T7" s="11">
        <v>17</v>
      </c>
      <c r="U7" s="11"/>
      <c r="V7" s="11"/>
      <c r="W7" s="11"/>
      <c r="X7" s="12">
        <v>20200627</v>
      </c>
      <c r="Y7" s="12">
        <v>6</v>
      </c>
      <c r="Z7" s="6" t="s">
        <v>60</v>
      </c>
      <c r="AA7" s="12" t="str">
        <f>IF($Z7="A","하선동",IF($Z7="B","이형준",""))</f>
        <v>하선동</v>
      </c>
      <c r="AB7" s="5" t="s">
        <v>58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29</v>
      </c>
      <c r="D8" s="7" t="s">
        <v>36</v>
      </c>
      <c r="E8" s="7" t="s">
        <v>55</v>
      </c>
      <c r="F8" s="7" t="s">
        <v>63</v>
      </c>
      <c r="G8" s="5" t="s">
        <v>91</v>
      </c>
      <c r="H8" s="5" t="s">
        <v>92</v>
      </c>
      <c r="I8" s="8">
        <f t="shared" si="0"/>
        <v>861</v>
      </c>
      <c r="J8" s="9">
        <v>850</v>
      </c>
      <c r="K8" s="8">
        <f t="shared" si="1"/>
        <v>11</v>
      </c>
      <c r="L8" s="10">
        <f t="shared" si="2"/>
        <v>1.2775842044134728E-2</v>
      </c>
      <c r="M8" s="11"/>
      <c r="N8" s="11">
        <v>5</v>
      </c>
      <c r="O8" s="11"/>
      <c r="P8" s="11"/>
      <c r="Q8" s="11"/>
      <c r="R8" s="11"/>
      <c r="S8" s="11">
        <v>6</v>
      </c>
      <c r="T8" s="11"/>
      <c r="U8" s="11"/>
      <c r="V8" s="11"/>
      <c r="W8" s="11"/>
      <c r="X8" s="12">
        <v>20200627</v>
      </c>
      <c r="Y8" s="12">
        <v>10</v>
      </c>
      <c r="Z8" s="6" t="s">
        <v>62</v>
      </c>
      <c r="AA8" s="12" t="str">
        <f t="shared" ref="AA8:AA54" si="5">IF($Z8="A","하선동",IF($Z8="B","이형준",""))</f>
        <v>이형준</v>
      </c>
      <c r="AB8" s="5" t="s">
        <v>58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29</v>
      </c>
      <c r="D9" s="7" t="s">
        <v>87</v>
      </c>
      <c r="E9" s="7" t="s">
        <v>56</v>
      </c>
      <c r="F9" s="7" t="s">
        <v>64</v>
      </c>
      <c r="G9" s="5" t="s">
        <v>93</v>
      </c>
      <c r="H9" s="5" t="s">
        <v>88</v>
      </c>
      <c r="I9" s="8">
        <f t="shared" si="0"/>
        <v>507</v>
      </c>
      <c r="J9" s="9">
        <v>380</v>
      </c>
      <c r="K9" s="8">
        <f t="shared" si="1"/>
        <v>127</v>
      </c>
      <c r="L9" s="10">
        <f t="shared" si="2"/>
        <v>0.2504930966469428</v>
      </c>
      <c r="M9" s="11">
        <v>119</v>
      </c>
      <c r="N9" s="11"/>
      <c r="O9" s="11"/>
      <c r="P9" s="11">
        <v>8</v>
      </c>
      <c r="Q9" s="11"/>
      <c r="R9" s="11"/>
      <c r="S9" s="11"/>
      <c r="T9" s="11"/>
      <c r="U9" s="11"/>
      <c r="V9" s="11"/>
      <c r="W9" s="11"/>
      <c r="X9" s="12">
        <v>20200625</v>
      </c>
      <c r="Y9" s="6">
        <v>4</v>
      </c>
      <c r="Z9" s="6" t="s">
        <v>62</v>
      </c>
      <c r="AA9" s="12" t="str">
        <f t="shared" si="5"/>
        <v>이형준</v>
      </c>
      <c r="AB9" s="5" t="s">
        <v>58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29</v>
      </c>
      <c r="D10" s="7" t="s">
        <v>87</v>
      </c>
      <c r="E10" s="7" t="s">
        <v>54</v>
      </c>
      <c r="F10" s="7" t="s">
        <v>65</v>
      </c>
      <c r="G10" s="5" t="s">
        <v>95</v>
      </c>
      <c r="H10" s="5" t="s">
        <v>94</v>
      </c>
      <c r="I10" s="8">
        <f t="shared" si="0"/>
        <v>120</v>
      </c>
      <c r="J10" s="9">
        <v>114</v>
      </c>
      <c r="K10" s="8">
        <f t="shared" si="1"/>
        <v>6</v>
      </c>
      <c r="L10" s="10">
        <f t="shared" si="2"/>
        <v>0.05</v>
      </c>
      <c r="M10" s="11"/>
      <c r="N10" s="11"/>
      <c r="O10" s="11"/>
      <c r="P10" s="11">
        <v>3</v>
      </c>
      <c r="Q10" s="11"/>
      <c r="R10" s="11"/>
      <c r="S10" s="11">
        <v>3</v>
      </c>
      <c r="T10" s="11"/>
      <c r="U10" s="11"/>
      <c r="V10" s="11"/>
      <c r="W10" s="11"/>
      <c r="X10" s="12">
        <v>20200603</v>
      </c>
      <c r="Y10" s="12">
        <v>14</v>
      </c>
      <c r="Z10" s="6" t="s">
        <v>60</v>
      </c>
      <c r="AA10" s="12" t="str">
        <f t="shared" si="5"/>
        <v>하선동</v>
      </c>
      <c r="AB10" s="5" t="s">
        <v>58</v>
      </c>
      <c r="AC10" s="13" t="s">
        <v>68</v>
      </c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29</v>
      </c>
      <c r="D11" s="7" t="s">
        <v>44</v>
      </c>
      <c r="E11" s="7" t="s">
        <v>54</v>
      </c>
      <c r="F11" s="7" t="s">
        <v>66</v>
      </c>
      <c r="G11" s="5">
        <v>7301</v>
      </c>
      <c r="H11" s="5" t="s">
        <v>88</v>
      </c>
      <c r="I11" s="8">
        <f t="shared" si="0"/>
        <v>426</v>
      </c>
      <c r="J11" s="9">
        <v>380</v>
      </c>
      <c r="K11" s="8">
        <f t="shared" si="1"/>
        <v>46</v>
      </c>
      <c r="L11" s="10">
        <f t="shared" si="2"/>
        <v>0.107981220657277</v>
      </c>
      <c r="M11" s="11">
        <v>46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20200305</v>
      </c>
      <c r="Y11" s="12">
        <v>13</v>
      </c>
      <c r="Z11" s="6" t="s">
        <v>60</v>
      </c>
      <c r="AA11" s="12" t="str">
        <f t="shared" si="5"/>
        <v>하선동</v>
      </c>
      <c r="AB11" s="5" t="s">
        <v>58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29</v>
      </c>
      <c r="D12" s="7" t="s">
        <v>32</v>
      </c>
      <c r="E12" s="7" t="s">
        <v>54</v>
      </c>
      <c r="F12" s="7" t="s">
        <v>67</v>
      </c>
      <c r="G12" s="5">
        <v>7301</v>
      </c>
      <c r="H12" s="5" t="s">
        <v>88</v>
      </c>
      <c r="I12" s="8">
        <f t="shared" si="0"/>
        <v>50</v>
      </c>
      <c r="J12" s="9">
        <v>50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20200629</v>
      </c>
      <c r="Y12" s="12">
        <v>13</v>
      </c>
      <c r="Z12" s="6" t="s">
        <v>60</v>
      </c>
      <c r="AA12" s="12" t="str">
        <f t="shared" si="5"/>
        <v>하선동</v>
      </c>
      <c r="AB12" s="5" t="s">
        <v>58</v>
      </c>
      <c r="AC12" s="13" t="s">
        <v>57</v>
      </c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29</v>
      </c>
      <c r="D13" s="7" t="s">
        <v>34</v>
      </c>
      <c r="E13" s="7" t="s">
        <v>69</v>
      </c>
      <c r="F13" s="7" t="s">
        <v>72</v>
      </c>
      <c r="G13" s="5">
        <v>8301</v>
      </c>
      <c r="H13" s="5">
        <v>8301</v>
      </c>
      <c r="I13" s="8">
        <f t="shared" si="0"/>
        <v>2620</v>
      </c>
      <c r="J13" s="16">
        <v>2620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20200629</v>
      </c>
      <c r="Y13" s="12">
        <v>2</v>
      </c>
      <c r="Z13" s="6" t="s">
        <v>61</v>
      </c>
      <c r="AA13" s="12" t="str">
        <f t="shared" si="5"/>
        <v>이형준</v>
      </c>
      <c r="AB13" s="5" t="s">
        <v>76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29</v>
      </c>
      <c r="D14" s="7" t="s">
        <v>34</v>
      </c>
      <c r="E14" s="7" t="s">
        <v>70</v>
      </c>
      <c r="F14" s="7" t="s">
        <v>73</v>
      </c>
      <c r="G14" s="5" t="s">
        <v>98</v>
      </c>
      <c r="H14" s="5" t="s">
        <v>88</v>
      </c>
      <c r="I14" s="8">
        <f t="shared" si="0"/>
        <v>12000</v>
      </c>
      <c r="J14" s="9">
        <v>12000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20200629</v>
      </c>
      <c r="Y14" s="12">
        <v>5</v>
      </c>
      <c r="Z14" s="6" t="s">
        <v>62</v>
      </c>
      <c r="AA14" s="12" t="str">
        <f t="shared" si="5"/>
        <v>이형준</v>
      </c>
      <c r="AB14" s="5" t="s">
        <v>76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29</v>
      </c>
      <c r="D15" s="7" t="s">
        <v>34</v>
      </c>
      <c r="E15" s="7" t="s">
        <v>71</v>
      </c>
      <c r="F15" s="7" t="s">
        <v>74</v>
      </c>
      <c r="G15" s="5" t="s">
        <v>98</v>
      </c>
      <c r="H15" s="5" t="s">
        <v>88</v>
      </c>
      <c r="I15" s="8">
        <f t="shared" si="0"/>
        <v>8000</v>
      </c>
      <c r="J15" s="9">
        <v>8000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20200629</v>
      </c>
      <c r="Y15" s="12">
        <v>3</v>
      </c>
      <c r="Z15" s="6" t="s">
        <v>62</v>
      </c>
      <c r="AA15" s="12" t="str">
        <f t="shared" si="5"/>
        <v>이형준</v>
      </c>
      <c r="AB15" s="5" t="s">
        <v>76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29</v>
      </c>
      <c r="D16" s="7" t="s">
        <v>34</v>
      </c>
      <c r="E16" s="7" t="s">
        <v>54</v>
      </c>
      <c r="F16" s="7" t="s">
        <v>75</v>
      </c>
      <c r="G16" s="5" t="s">
        <v>98</v>
      </c>
      <c r="H16" s="5" t="s">
        <v>88</v>
      </c>
      <c r="I16" s="8">
        <f t="shared" si="0"/>
        <v>2400</v>
      </c>
      <c r="J16" s="9">
        <v>2400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20200629</v>
      </c>
      <c r="Y16" s="12">
        <v>15</v>
      </c>
      <c r="Z16" s="6" t="s">
        <v>62</v>
      </c>
      <c r="AA16" s="12" t="str">
        <f t="shared" si="5"/>
        <v>이형준</v>
      </c>
      <c r="AB16" s="5" t="s">
        <v>76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29</v>
      </c>
      <c r="D17" s="7" t="s">
        <v>87</v>
      </c>
      <c r="E17" s="7" t="s">
        <v>56</v>
      </c>
      <c r="F17" s="7" t="s">
        <v>64</v>
      </c>
      <c r="G17" s="5" t="s">
        <v>93</v>
      </c>
      <c r="H17" s="5" t="s">
        <v>88</v>
      </c>
      <c r="I17" s="8">
        <f t="shared" si="0"/>
        <v>3194</v>
      </c>
      <c r="J17" s="9">
        <v>3140</v>
      </c>
      <c r="K17" s="8">
        <f t="shared" si="1"/>
        <v>54</v>
      </c>
      <c r="L17" s="10">
        <f t="shared" si="2"/>
        <v>1.6906700062617408E-2</v>
      </c>
      <c r="M17" s="11">
        <v>54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20200629</v>
      </c>
      <c r="Y17" s="12">
        <v>4</v>
      </c>
      <c r="Z17" s="6" t="s">
        <v>62</v>
      </c>
      <c r="AA17" s="12" t="str">
        <f t="shared" si="5"/>
        <v>이형준</v>
      </c>
      <c r="AB17" s="5" t="s">
        <v>76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29</v>
      </c>
      <c r="D18" s="7" t="s">
        <v>87</v>
      </c>
      <c r="E18" s="7" t="s">
        <v>55</v>
      </c>
      <c r="F18" s="7" t="s">
        <v>77</v>
      </c>
      <c r="G18" s="5" t="s">
        <v>96</v>
      </c>
      <c r="H18" s="5" t="s">
        <v>97</v>
      </c>
      <c r="I18" s="8">
        <f t="shared" si="0"/>
        <v>1009</v>
      </c>
      <c r="J18" s="9">
        <v>1003</v>
      </c>
      <c r="K18" s="8">
        <f t="shared" si="1"/>
        <v>6</v>
      </c>
      <c r="L18" s="10">
        <f t="shared" si="2"/>
        <v>5.9464816650148661E-3</v>
      </c>
      <c r="M18" s="11"/>
      <c r="N18" s="11"/>
      <c r="O18" s="11"/>
      <c r="P18" s="11">
        <v>4</v>
      </c>
      <c r="Q18" s="11"/>
      <c r="R18" s="11"/>
      <c r="S18" s="11">
        <v>2</v>
      </c>
      <c r="T18" s="11"/>
      <c r="U18" s="11"/>
      <c r="V18" s="11"/>
      <c r="W18" s="11"/>
      <c r="X18" s="12">
        <v>20200627</v>
      </c>
      <c r="Y18" s="12">
        <v>1</v>
      </c>
      <c r="Z18" s="6" t="s">
        <v>62</v>
      </c>
      <c r="AA18" s="12" t="str">
        <f t="shared" si="5"/>
        <v>이형준</v>
      </c>
      <c r="AB18" s="5" t="s">
        <v>78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29</v>
      </c>
      <c r="D19" s="7" t="s">
        <v>34</v>
      </c>
      <c r="E19" s="7" t="s">
        <v>54</v>
      </c>
      <c r="F19" s="7" t="s">
        <v>75</v>
      </c>
      <c r="G19" s="5" t="s">
        <v>98</v>
      </c>
      <c r="H19" s="5" t="s">
        <v>88</v>
      </c>
      <c r="I19" s="8">
        <f t="shared" si="0"/>
        <v>7006</v>
      </c>
      <c r="J19" s="9">
        <v>7001</v>
      </c>
      <c r="K19" s="8">
        <f t="shared" si="1"/>
        <v>5</v>
      </c>
      <c r="L19" s="10">
        <f t="shared" si="2"/>
        <v>7.136739937196689E-4</v>
      </c>
      <c r="M19" s="11"/>
      <c r="N19" s="11"/>
      <c r="O19" s="11"/>
      <c r="P19" s="11">
        <v>5</v>
      </c>
      <c r="Q19" s="11"/>
      <c r="R19" s="11"/>
      <c r="S19" s="11"/>
      <c r="T19" s="11"/>
      <c r="U19" s="11"/>
      <c r="V19" s="11"/>
      <c r="W19" s="11"/>
      <c r="X19" s="12">
        <v>20200629</v>
      </c>
      <c r="Y19" s="12">
        <v>15</v>
      </c>
      <c r="Z19" s="6" t="s">
        <v>60</v>
      </c>
      <c r="AA19" s="12" t="str">
        <f t="shared" si="5"/>
        <v>하선동</v>
      </c>
      <c r="AB19" s="5" t="s">
        <v>78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29</v>
      </c>
      <c r="D20" s="7" t="s">
        <v>87</v>
      </c>
      <c r="E20" s="7" t="s">
        <v>56</v>
      </c>
      <c r="F20" s="7" t="s">
        <v>64</v>
      </c>
      <c r="G20" s="5" t="s">
        <v>93</v>
      </c>
      <c r="H20" s="5" t="s">
        <v>88</v>
      </c>
      <c r="I20" s="8">
        <f t="shared" si="0"/>
        <v>931</v>
      </c>
      <c r="J20" s="9">
        <v>732</v>
      </c>
      <c r="K20" s="8">
        <f t="shared" si="1"/>
        <v>199</v>
      </c>
      <c r="L20" s="10">
        <f t="shared" si="2"/>
        <v>0.21374865735767992</v>
      </c>
      <c r="M20" s="11">
        <v>190</v>
      </c>
      <c r="N20" s="11"/>
      <c r="O20" s="11"/>
      <c r="P20" s="11">
        <v>9</v>
      </c>
      <c r="Q20" s="11"/>
      <c r="R20" s="11"/>
      <c r="S20" s="11"/>
      <c r="T20" s="11"/>
      <c r="U20" s="11"/>
      <c r="V20" s="11"/>
      <c r="W20" s="11"/>
      <c r="X20" s="12">
        <v>20200627</v>
      </c>
      <c r="Y20" s="12">
        <v>4</v>
      </c>
      <c r="Z20" s="6" t="s">
        <v>61</v>
      </c>
      <c r="AA20" s="12" t="str">
        <f t="shared" si="5"/>
        <v>이형준</v>
      </c>
      <c r="AB20" s="5" t="s">
        <v>80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29</v>
      </c>
      <c r="D21" s="7" t="s">
        <v>87</v>
      </c>
      <c r="E21" s="7" t="s">
        <v>56</v>
      </c>
      <c r="F21" s="7" t="s">
        <v>64</v>
      </c>
      <c r="G21" s="5" t="s">
        <v>93</v>
      </c>
      <c r="H21" s="5" t="s">
        <v>88</v>
      </c>
      <c r="I21" s="8">
        <f t="shared" si="0"/>
        <v>893</v>
      </c>
      <c r="J21" s="9">
        <v>719</v>
      </c>
      <c r="K21" s="8">
        <f t="shared" si="1"/>
        <v>174</v>
      </c>
      <c r="L21" s="10">
        <f t="shared" si="2"/>
        <v>0.1948488241881299</v>
      </c>
      <c r="M21" s="11">
        <v>150</v>
      </c>
      <c r="N21" s="11"/>
      <c r="O21" s="11"/>
      <c r="P21" s="11">
        <v>24</v>
      </c>
      <c r="Q21" s="11"/>
      <c r="R21" s="11"/>
      <c r="S21" s="11"/>
      <c r="T21" s="11"/>
      <c r="U21" s="11"/>
      <c r="V21" s="11"/>
      <c r="W21" s="11"/>
      <c r="X21" s="12">
        <v>20200627</v>
      </c>
      <c r="Y21" s="12">
        <v>4</v>
      </c>
      <c r="Z21" s="6" t="s">
        <v>60</v>
      </c>
      <c r="AA21" s="12" t="str">
        <f t="shared" si="5"/>
        <v>하선동</v>
      </c>
      <c r="AB21" s="5" t="s">
        <v>80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29</v>
      </c>
      <c r="D22" s="7" t="s">
        <v>87</v>
      </c>
      <c r="E22" s="7" t="s">
        <v>56</v>
      </c>
      <c r="F22" s="7" t="s">
        <v>64</v>
      </c>
      <c r="G22" s="5" t="s">
        <v>93</v>
      </c>
      <c r="H22" s="5" t="s">
        <v>88</v>
      </c>
      <c r="I22" s="8">
        <f t="shared" si="0"/>
        <v>1747</v>
      </c>
      <c r="J22" s="9">
        <v>1433</v>
      </c>
      <c r="K22" s="8">
        <f t="shared" si="1"/>
        <v>314</v>
      </c>
      <c r="L22" s="10">
        <f t="shared" si="2"/>
        <v>0.17973669147109331</v>
      </c>
      <c r="M22" s="11">
        <v>292</v>
      </c>
      <c r="N22" s="11"/>
      <c r="O22" s="11"/>
      <c r="P22" s="11">
        <v>19</v>
      </c>
      <c r="Q22" s="11">
        <v>3</v>
      </c>
      <c r="R22" s="11"/>
      <c r="S22" s="11"/>
      <c r="T22" s="11"/>
      <c r="U22" s="11"/>
      <c r="V22" s="11"/>
      <c r="W22" s="11"/>
      <c r="X22" s="12">
        <v>20200629</v>
      </c>
      <c r="Y22" s="12">
        <v>4</v>
      </c>
      <c r="Z22" s="6" t="s">
        <v>60</v>
      </c>
      <c r="AA22" s="12" t="str">
        <f t="shared" si="5"/>
        <v>하선동</v>
      </c>
      <c r="AB22" s="5" t="s">
        <v>80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29</v>
      </c>
      <c r="D23" s="7" t="s">
        <v>36</v>
      </c>
      <c r="E23" s="7" t="s">
        <v>55</v>
      </c>
      <c r="F23" s="7" t="s">
        <v>63</v>
      </c>
      <c r="G23" s="5" t="s">
        <v>91</v>
      </c>
      <c r="H23" s="5" t="s">
        <v>92</v>
      </c>
      <c r="I23" s="8">
        <f t="shared" si="0"/>
        <v>413</v>
      </c>
      <c r="J23" s="9">
        <v>202</v>
      </c>
      <c r="K23" s="8">
        <f t="shared" si="1"/>
        <v>211</v>
      </c>
      <c r="L23" s="10">
        <f t="shared" si="2"/>
        <v>0.51089588377723971</v>
      </c>
      <c r="M23" s="11">
        <v>4</v>
      </c>
      <c r="N23" s="11">
        <v>192</v>
      </c>
      <c r="O23" s="11"/>
      <c r="P23" s="11">
        <v>1</v>
      </c>
      <c r="Q23" s="11"/>
      <c r="R23" s="11"/>
      <c r="S23" s="11">
        <v>3</v>
      </c>
      <c r="T23" s="11"/>
      <c r="U23" s="11"/>
      <c r="V23" s="11"/>
      <c r="W23" s="11">
        <v>11</v>
      </c>
      <c r="X23" s="12">
        <v>20200629</v>
      </c>
      <c r="Y23" s="12">
        <v>10</v>
      </c>
      <c r="Z23" s="6" t="s">
        <v>60</v>
      </c>
      <c r="AA23" s="12" t="str">
        <f t="shared" si="5"/>
        <v>하선동</v>
      </c>
      <c r="AB23" s="5" t="s">
        <v>80</v>
      </c>
      <c r="AC23" s="13" t="s">
        <v>79</v>
      </c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29</v>
      </c>
      <c r="D24" s="7" t="s">
        <v>34</v>
      </c>
      <c r="E24" s="7" t="s">
        <v>54</v>
      </c>
      <c r="F24" s="7" t="s">
        <v>83</v>
      </c>
      <c r="G24" s="5" t="s">
        <v>98</v>
      </c>
      <c r="H24" s="5" t="s">
        <v>88</v>
      </c>
      <c r="I24" s="8">
        <f t="shared" si="0"/>
        <v>855</v>
      </c>
      <c r="J24" s="9">
        <v>855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20200627</v>
      </c>
      <c r="Y24" s="12">
        <v>8</v>
      </c>
      <c r="Z24" s="6" t="s">
        <v>62</v>
      </c>
      <c r="AA24" s="12" t="str">
        <f t="shared" si="5"/>
        <v>이형준</v>
      </c>
      <c r="AB24" s="5" t="s">
        <v>82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29</v>
      </c>
      <c r="D25" s="7" t="s">
        <v>34</v>
      </c>
      <c r="E25" s="7" t="s">
        <v>54</v>
      </c>
      <c r="F25" s="7" t="s">
        <v>75</v>
      </c>
      <c r="G25" s="5" t="s">
        <v>98</v>
      </c>
      <c r="H25" s="5" t="s">
        <v>88</v>
      </c>
      <c r="I25" s="8">
        <f t="shared" si="0"/>
        <v>1231</v>
      </c>
      <c r="J25" s="11">
        <v>1225</v>
      </c>
      <c r="K25" s="8">
        <f t="shared" si="1"/>
        <v>6</v>
      </c>
      <c r="L25" s="10">
        <f t="shared" si="2"/>
        <v>4.87408610885459E-3</v>
      </c>
      <c r="M25" s="11"/>
      <c r="N25" s="11"/>
      <c r="O25" s="11"/>
      <c r="P25" s="11">
        <v>6</v>
      </c>
      <c r="Q25" s="11"/>
      <c r="R25" s="11"/>
      <c r="S25" s="11"/>
      <c r="T25" s="11"/>
      <c r="U25" s="11"/>
      <c r="V25" s="11"/>
      <c r="W25" s="11"/>
      <c r="X25" s="12">
        <v>20200629</v>
      </c>
      <c r="Y25" s="12">
        <v>15</v>
      </c>
      <c r="Z25" s="6" t="s">
        <v>60</v>
      </c>
      <c r="AA25" s="12" t="str">
        <f t="shared" si="5"/>
        <v>하선동</v>
      </c>
      <c r="AB25" s="5" t="s">
        <v>82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29</v>
      </c>
      <c r="D26" s="7" t="s">
        <v>34</v>
      </c>
      <c r="E26" s="7" t="s">
        <v>71</v>
      </c>
      <c r="F26" s="7" t="s">
        <v>74</v>
      </c>
      <c r="G26" s="5" t="s">
        <v>98</v>
      </c>
      <c r="H26" s="5" t="s">
        <v>88</v>
      </c>
      <c r="I26" s="8">
        <f t="shared" si="0"/>
        <v>3000</v>
      </c>
      <c r="J26" s="11">
        <v>3000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20200627</v>
      </c>
      <c r="Y26" s="12">
        <v>3</v>
      </c>
      <c r="Z26" s="6" t="s">
        <v>62</v>
      </c>
      <c r="AA26" s="12" t="str">
        <f t="shared" si="5"/>
        <v>이형준</v>
      </c>
      <c r="AB26" s="5" t="s">
        <v>82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29</v>
      </c>
      <c r="D27" s="7" t="s">
        <v>34</v>
      </c>
      <c r="E27" s="7" t="s">
        <v>71</v>
      </c>
      <c r="F27" s="7" t="s">
        <v>74</v>
      </c>
      <c r="G27" s="5" t="s">
        <v>98</v>
      </c>
      <c r="H27" s="5" t="s">
        <v>88</v>
      </c>
      <c r="I27" s="8">
        <f t="shared" si="0"/>
        <v>7000</v>
      </c>
      <c r="J27" s="11">
        <v>7000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20200629</v>
      </c>
      <c r="Y27" s="12">
        <v>3</v>
      </c>
      <c r="Z27" s="6" t="s">
        <v>59</v>
      </c>
      <c r="AA27" s="12" t="str">
        <f t="shared" si="5"/>
        <v>하선동</v>
      </c>
      <c r="AB27" s="5" t="s">
        <v>82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29</v>
      </c>
      <c r="D28" s="7" t="s">
        <v>34</v>
      </c>
      <c r="E28" s="7" t="s">
        <v>70</v>
      </c>
      <c r="F28" s="7" t="s">
        <v>73</v>
      </c>
      <c r="G28" s="5" t="s">
        <v>98</v>
      </c>
      <c r="H28" s="5" t="s">
        <v>88</v>
      </c>
      <c r="I28" s="8">
        <f t="shared" si="0"/>
        <v>11000</v>
      </c>
      <c r="J28" s="17">
        <v>11000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20200629</v>
      </c>
      <c r="Y28" s="12">
        <v>5</v>
      </c>
      <c r="Z28" s="6" t="s">
        <v>60</v>
      </c>
      <c r="AA28" s="12" t="str">
        <f t="shared" si="5"/>
        <v>하선동</v>
      </c>
      <c r="AB28" s="5" t="s">
        <v>82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29</v>
      </c>
      <c r="D29" s="7" t="s">
        <v>87</v>
      </c>
      <c r="E29" s="7" t="s">
        <v>81</v>
      </c>
      <c r="F29" s="7" t="s">
        <v>85</v>
      </c>
      <c r="G29" s="5" t="s">
        <v>93</v>
      </c>
      <c r="H29" s="5" t="s">
        <v>93</v>
      </c>
      <c r="I29" s="8">
        <f t="shared" si="0"/>
        <v>1182</v>
      </c>
      <c r="J29" s="11">
        <v>1182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20200629</v>
      </c>
      <c r="Y29" s="12">
        <v>14</v>
      </c>
      <c r="Z29" s="6" t="s">
        <v>60</v>
      </c>
      <c r="AA29" s="12" t="str">
        <f t="shared" si="5"/>
        <v>하선동</v>
      </c>
      <c r="AB29" s="5" t="s">
        <v>82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29</v>
      </c>
      <c r="D30" s="7" t="s">
        <v>36</v>
      </c>
      <c r="E30" s="7" t="s">
        <v>54</v>
      </c>
      <c r="F30" s="7" t="s">
        <v>89</v>
      </c>
      <c r="G30" s="5" t="s">
        <v>90</v>
      </c>
      <c r="H30" s="5" t="s">
        <v>88</v>
      </c>
      <c r="I30" s="8">
        <f t="shared" si="0"/>
        <v>1481</v>
      </c>
      <c r="J30" s="11">
        <v>1475</v>
      </c>
      <c r="K30" s="8">
        <f t="shared" ref="K30:K54" si="6">SUM(M30:W30)</f>
        <v>6</v>
      </c>
      <c r="L30" s="10">
        <f t="shared" si="2"/>
        <v>4.0513166779203242E-3</v>
      </c>
      <c r="M30" s="11"/>
      <c r="N30" s="11"/>
      <c r="O30" s="11"/>
      <c r="P30" s="11">
        <v>3</v>
      </c>
      <c r="Q30" s="11">
        <v>3</v>
      </c>
      <c r="R30" s="11"/>
      <c r="S30" s="11"/>
      <c r="T30" s="11"/>
      <c r="U30" s="11"/>
      <c r="V30" s="11"/>
      <c r="W30" s="11"/>
      <c r="X30" s="12">
        <v>20200629</v>
      </c>
      <c r="Y30" s="12">
        <v>6</v>
      </c>
      <c r="Z30" s="6" t="s">
        <v>62</v>
      </c>
      <c r="AA30" s="12" t="str">
        <f t="shared" si="5"/>
        <v>이형준</v>
      </c>
      <c r="AB30" s="5" t="s">
        <v>84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29</v>
      </c>
      <c r="D31" s="7" t="s">
        <v>34</v>
      </c>
      <c r="E31" s="7" t="s">
        <v>54</v>
      </c>
      <c r="F31" s="7" t="s">
        <v>83</v>
      </c>
      <c r="G31" s="5" t="s">
        <v>98</v>
      </c>
      <c r="H31" s="5" t="s">
        <v>88</v>
      </c>
      <c r="I31" s="8">
        <f t="shared" si="0"/>
        <v>5724</v>
      </c>
      <c r="J31" s="9">
        <v>5360</v>
      </c>
      <c r="K31" s="8">
        <f t="shared" si="6"/>
        <v>364</v>
      </c>
      <c r="L31" s="10">
        <f t="shared" si="2"/>
        <v>6.3591893780573019E-2</v>
      </c>
      <c r="M31" s="11">
        <v>348</v>
      </c>
      <c r="N31" s="11"/>
      <c r="O31" s="11"/>
      <c r="P31" s="11">
        <v>16</v>
      </c>
      <c r="Q31" s="11"/>
      <c r="R31" s="11"/>
      <c r="S31" s="11"/>
      <c r="T31" s="11"/>
      <c r="U31" s="11"/>
      <c r="V31" s="11"/>
      <c r="W31" s="11"/>
      <c r="X31" s="12">
        <v>20200629</v>
      </c>
      <c r="Y31" s="12">
        <v>8</v>
      </c>
      <c r="Z31" s="6" t="s">
        <v>62</v>
      </c>
      <c r="AA31" s="12" t="str">
        <f t="shared" si="5"/>
        <v>이형준</v>
      </c>
      <c r="AB31" s="5" t="s">
        <v>84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29</v>
      </c>
      <c r="D32" s="7" t="s">
        <v>34</v>
      </c>
      <c r="E32" s="7" t="s">
        <v>54</v>
      </c>
      <c r="F32" s="7" t="s">
        <v>75</v>
      </c>
      <c r="G32" s="5" t="s">
        <v>98</v>
      </c>
      <c r="H32" s="5" t="s">
        <v>88</v>
      </c>
      <c r="I32" s="8">
        <f t="shared" si="0"/>
        <v>1084</v>
      </c>
      <c r="J32" s="9">
        <v>1080</v>
      </c>
      <c r="K32" s="8">
        <f t="shared" si="6"/>
        <v>4</v>
      </c>
      <c r="L32" s="10">
        <f t="shared" si="2"/>
        <v>3.6900369003690036E-3</v>
      </c>
      <c r="M32" s="11"/>
      <c r="N32" s="11"/>
      <c r="O32" s="11"/>
      <c r="P32" s="11">
        <v>4</v>
      </c>
      <c r="Q32" s="11"/>
      <c r="R32" s="11"/>
      <c r="S32" s="11"/>
      <c r="T32" s="11"/>
      <c r="U32" s="11"/>
      <c r="V32" s="11"/>
      <c r="W32" s="11"/>
      <c r="X32" s="12">
        <v>20200629</v>
      </c>
      <c r="Y32" s="12">
        <v>15</v>
      </c>
      <c r="Z32" s="6" t="s">
        <v>62</v>
      </c>
      <c r="AA32" s="12" t="str">
        <f t="shared" si="5"/>
        <v>이형준</v>
      </c>
      <c r="AB32" s="5" t="s">
        <v>84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29</v>
      </c>
      <c r="D33" s="7" t="s">
        <v>34</v>
      </c>
      <c r="E33" s="7" t="s">
        <v>54</v>
      </c>
      <c r="F33" s="7" t="s">
        <v>75</v>
      </c>
      <c r="G33" s="5" t="s">
        <v>98</v>
      </c>
      <c r="H33" s="5" t="s">
        <v>88</v>
      </c>
      <c r="I33" s="8">
        <f t="shared" si="0"/>
        <v>7427</v>
      </c>
      <c r="J33" s="9">
        <v>7370</v>
      </c>
      <c r="K33" s="8">
        <f t="shared" si="6"/>
        <v>57</v>
      </c>
      <c r="L33" s="10">
        <f t="shared" si="2"/>
        <v>7.674700417395988E-3</v>
      </c>
      <c r="M33" s="11"/>
      <c r="N33" s="11"/>
      <c r="O33" s="11"/>
      <c r="P33" s="11">
        <v>57</v>
      </c>
      <c r="Q33" s="11"/>
      <c r="R33" s="11"/>
      <c r="S33" s="11"/>
      <c r="T33" s="11"/>
      <c r="U33" s="11"/>
      <c r="V33" s="11"/>
      <c r="W33" s="11"/>
      <c r="X33" s="12">
        <v>20200629</v>
      </c>
      <c r="Y33" s="12">
        <v>15</v>
      </c>
      <c r="Z33" s="6" t="s">
        <v>62</v>
      </c>
      <c r="AA33" s="12" t="str">
        <f t="shared" si="5"/>
        <v>이형준</v>
      </c>
      <c r="AB33" s="5" t="s">
        <v>86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29</v>
      </c>
      <c r="D34" s="7" t="s">
        <v>87</v>
      </c>
      <c r="E34" s="7" t="s">
        <v>81</v>
      </c>
      <c r="F34" s="7" t="s">
        <v>85</v>
      </c>
      <c r="G34" s="5"/>
      <c r="H34" s="5"/>
      <c r="I34" s="8">
        <f t="shared" si="0"/>
        <v>2400</v>
      </c>
      <c r="J34" s="9">
        <v>2400</v>
      </c>
      <c r="K34" s="8">
        <f t="shared" si="6"/>
        <v>0</v>
      </c>
      <c r="L34" s="10">
        <f t="shared" si="2"/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>
        <v>20200629</v>
      </c>
      <c r="Y34" s="12">
        <v>14</v>
      </c>
      <c r="Z34" s="6" t="s">
        <v>62</v>
      </c>
      <c r="AA34" s="12" t="str">
        <f t="shared" si="5"/>
        <v>이형준</v>
      </c>
      <c r="AB34" s="5" t="s">
        <v>86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29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29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6</v>
      </c>
      <c r="C37" s="6" t="str">
        <f t="shared" si="4"/>
        <v>29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6</v>
      </c>
      <c r="C38" s="6" t="str">
        <f t="shared" si="4"/>
        <v>29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29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29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29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29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29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29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29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29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29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29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29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29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29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29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29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29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84728</v>
      </c>
      <c r="J55" s="38">
        <f>SUM(J7:J54)</f>
        <v>83121</v>
      </c>
      <c r="K55" s="38">
        <f>SUM(K7:K54)</f>
        <v>1607</v>
      </c>
      <c r="L55" s="38" t="e">
        <f>SUM(L7:L54)</f>
        <v>#DIV/0!</v>
      </c>
      <c r="M55" s="38">
        <f t="shared" ref="M55:W55" si="7">SUM(M7:M54)</f>
        <v>1203</v>
      </c>
      <c r="N55" s="38">
        <f t="shared" si="7"/>
        <v>197</v>
      </c>
      <c r="O55" s="38">
        <f t="shared" si="7"/>
        <v>0</v>
      </c>
      <c r="P55" s="38">
        <f t="shared" si="7"/>
        <v>159</v>
      </c>
      <c r="Q55" s="38">
        <f t="shared" si="7"/>
        <v>6</v>
      </c>
      <c r="R55" s="38">
        <f t="shared" si="7"/>
        <v>0</v>
      </c>
      <c r="S55" s="38">
        <f t="shared" si="7"/>
        <v>14</v>
      </c>
      <c r="T55" s="38">
        <f t="shared" si="7"/>
        <v>17</v>
      </c>
      <c r="U55" s="38">
        <f t="shared" si="7"/>
        <v>0</v>
      </c>
      <c r="V55" s="38">
        <f t="shared" si="7"/>
        <v>0</v>
      </c>
      <c r="W55" s="38">
        <f t="shared" si="7"/>
        <v>11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V55:V56"/>
    <mergeCell ref="W55:W56"/>
    <mergeCell ref="Q55:Q56"/>
    <mergeCell ref="R55:R56"/>
    <mergeCell ref="S55:S56"/>
    <mergeCell ref="T55:T56"/>
    <mergeCell ref="U55:U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X55:AC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M55:M56"/>
    <mergeCell ref="N55:N56"/>
    <mergeCell ref="O55:O56"/>
    <mergeCell ref="P55:P56"/>
  </mergeCells>
  <phoneticPr fontId="4" type="noConversion"/>
  <conditionalFormatting sqref="A7:AC54">
    <cfRule type="expression" dxfId="21" priority="5">
      <formula>$L7&gt;0.15</formula>
    </cfRule>
    <cfRule type="expression" dxfId="20" priority="6">
      <formula>AND($L7&gt;0.08,$L7&lt;0.15)</formula>
    </cfRule>
  </conditionalFormatting>
  <dataValidations count="3">
    <dataValidation allowBlank="1" showInputMessage="1" showErrorMessage="1" prompt="수식 계산_x000a_수치 입력 금지" sqref="K7:K54" xr:uid="{CF5C437E-D9A2-4364-833D-42A8ACE41484}"/>
    <dataValidation type="whole" allowBlank="1" showInputMessage="1" showErrorMessage="1" errorTitle="입력값이 올바르지 않습니다." error="숫자만 쓰세요!" sqref="J29:J30 J25:J27 M7:W54" xr:uid="{8E8AC165-9D89-42D4-A4FB-7FC335979EE2}">
      <formula1>0</formula1>
      <formula2>20000</formula2>
    </dataValidation>
    <dataValidation type="list" allowBlank="1" showInputMessage="1" showErrorMessage="1" sqref="Z7:Z54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데이터!$B$4:$B$16</xm:f>
          </x14:formula1>
          <xm:sqref>D7:D54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AB7:AB54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449E-62E5-4804-8ECF-1CB4E5743CDC}">
  <dimension ref="A1:AC56"/>
  <sheetViews>
    <sheetView zoomScale="85" zoomScaleNormal="85" workbookViewId="0">
      <pane ySplit="6" topLeftCell="A7" activePane="bottomLeft" state="frozen"/>
      <selection activeCell="A4" sqref="A4:AA4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39" t="s">
        <v>51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 spans="1:29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</row>
    <row r="4" spans="1:29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3"/>
    </row>
    <row r="5" spans="1:29" s="2" customFormat="1" ht="17.25" thickTop="1" x14ac:dyDescent="0.3">
      <c r="A5" s="32" t="s">
        <v>1</v>
      </c>
      <c r="B5" s="54" t="str">
        <f>MID($A$1,2,1)</f>
        <v>월</v>
      </c>
      <c r="C5" s="54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7" t="s">
        <v>15</v>
      </c>
    </row>
    <row r="6" spans="1:29" s="2" customFormat="1" ht="17.25" thickBot="1" x14ac:dyDescent="0.35">
      <c r="A6" s="31"/>
      <c r="B6" s="55"/>
      <c r="C6" s="55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6"/>
      <c r="AB6" s="56"/>
      <c r="AC6" s="56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30</v>
      </c>
      <c r="D7" s="7" t="s">
        <v>34</v>
      </c>
      <c r="E7" s="7" t="s">
        <v>99</v>
      </c>
      <c r="F7" s="7" t="s">
        <v>102</v>
      </c>
      <c r="G7" s="5" t="s">
        <v>122</v>
      </c>
      <c r="H7" s="5" t="s">
        <v>123</v>
      </c>
      <c r="I7" s="8">
        <f t="shared" ref="I7:I54" si="0">J7+K7</f>
        <v>1212</v>
      </c>
      <c r="J7" s="9">
        <v>1210</v>
      </c>
      <c r="K7" s="8">
        <f t="shared" ref="K7:K29" si="1">SUM(M7:W7)</f>
        <v>2</v>
      </c>
      <c r="L7" s="10">
        <f t="shared" ref="L7:L54" si="2">K7/I7</f>
        <v>1.6501650165016502E-3</v>
      </c>
      <c r="M7" s="11"/>
      <c r="N7" s="11"/>
      <c r="O7" s="11"/>
      <c r="P7" s="11">
        <v>2</v>
      </c>
      <c r="Q7" s="11"/>
      <c r="R7" s="11"/>
      <c r="S7" s="11"/>
      <c r="T7" s="11"/>
      <c r="U7" s="11"/>
      <c r="V7" s="11"/>
      <c r="W7" s="11"/>
      <c r="X7" s="12">
        <v>20200629</v>
      </c>
      <c r="Y7" s="12">
        <v>15</v>
      </c>
      <c r="Z7" s="6" t="s">
        <v>107</v>
      </c>
      <c r="AA7" s="12" t="str">
        <f>IF($Z7="A","하선동",IF($Z7="B","이형준",""))</f>
        <v>이형준</v>
      </c>
      <c r="AB7" s="5" t="s">
        <v>58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30</v>
      </c>
      <c r="D8" s="7" t="s">
        <v>34</v>
      </c>
      <c r="E8" s="7" t="s">
        <v>99</v>
      </c>
      <c r="F8" s="7" t="s">
        <v>102</v>
      </c>
      <c r="G8" s="5" t="s">
        <v>122</v>
      </c>
      <c r="H8" s="5" t="s">
        <v>123</v>
      </c>
      <c r="I8" s="8">
        <f t="shared" si="0"/>
        <v>620</v>
      </c>
      <c r="J8" s="9">
        <v>620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20200630</v>
      </c>
      <c r="Y8" s="12">
        <v>15</v>
      </c>
      <c r="Z8" s="6" t="s">
        <v>108</v>
      </c>
      <c r="AA8" s="12" t="str">
        <f t="shared" ref="AA8:AA54" si="5">IF($Z8="A","하선동",IF($Z8="B","이형준",""))</f>
        <v>하선동</v>
      </c>
      <c r="AB8" s="5" t="s">
        <v>58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30</v>
      </c>
      <c r="D9" s="7" t="s">
        <v>87</v>
      </c>
      <c r="E9" s="7" t="s">
        <v>99</v>
      </c>
      <c r="F9" s="7" t="s">
        <v>103</v>
      </c>
      <c r="G9" s="5">
        <v>7301</v>
      </c>
      <c r="H9" s="5" t="s">
        <v>123</v>
      </c>
      <c r="I9" s="8">
        <f t="shared" si="0"/>
        <v>245</v>
      </c>
      <c r="J9" s="9">
        <v>240</v>
      </c>
      <c r="K9" s="8">
        <f t="shared" si="1"/>
        <v>5</v>
      </c>
      <c r="L9" s="10">
        <f t="shared" si="2"/>
        <v>2.0408163265306121E-2</v>
      </c>
      <c r="M9" s="11"/>
      <c r="N9" s="11"/>
      <c r="O9" s="11"/>
      <c r="P9" s="11">
        <v>5</v>
      </c>
      <c r="Q9" s="11"/>
      <c r="R9" s="11"/>
      <c r="S9" s="11"/>
      <c r="T9" s="11"/>
      <c r="U9" s="11"/>
      <c r="V9" s="11"/>
      <c r="W9" s="11"/>
      <c r="X9" s="12">
        <v>20200630</v>
      </c>
      <c r="Y9" s="6">
        <v>9</v>
      </c>
      <c r="Z9" s="6" t="s">
        <v>108</v>
      </c>
      <c r="AA9" s="12" t="str">
        <f t="shared" si="5"/>
        <v>하선동</v>
      </c>
      <c r="AB9" s="5" t="s">
        <v>58</v>
      </c>
      <c r="AC9" s="13" t="s">
        <v>109</v>
      </c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30</v>
      </c>
      <c r="D10" s="7" t="s">
        <v>32</v>
      </c>
      <c r="E10" s="7" t="s">
        <v>99</v>
      </c>
      <c r="F10" s="7" t="s">
        <v>104</v>
      </c>
      <c r="G10" s="5" t="s">
        <v>124</v>
      </c>
      <c r="H10" s="5" t="s">
        <v>123</v>
      </c>
      <c r="I10" s="8">
        <f t="shared" si="0"/>
        <v>200</v>
      </c>
      <c r="J10" s="9">
        <v>200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20200630</v>
      </c>
      <c r="Y10" s="12">
        <v>13</v>
      </c>
      <c r="Z10" s="6" t="s">
        <v>108</v>
      </c>
      <c r="AA10" s="12" t="str">
        <f t="shared" si="5"/>
        <v>하선동</v>
      </c>
      <c r="AB10" s="5" t="s">
        <v>58</v>
      </c>
      <c r="AC10" s="13" t="s">
        <v>106</v>
      </c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30</v>
      </c>
      <c r="D11" s="7" t="s">
        <v>32</v>
      </c>
      <c r="E11" s="7" t="s">
        <v>100</v>
      </c>
      <c r="F11" s="7" t="s">
        <v>105</v>
      </c>
      <c r="G11" s="5" t="s">
        <v>129</v>
      </c>
      <c r="H11" s="5" t="s">
        <v>123</v>
      </c>
      <c r="I11" s="8">
        <f t="shared" si="0"/>
        <v>1783</v>
      </c>
      <c r="J11" s="9">
        <v>1700</v>
      </c>
      <c r="K11" s="8">
        <f t="shared" si="1"/>
        <v>83</v>
      </c>
      <c r="L11" s="10">
        <f t="shared" si="2"/>
        <v>4.6550757150869322E-2</v>
      </c>
      <c r="M11" s="11">
        <v>13</v>
      </c>
      <c r="N11" s="11">
        <v>51</v>
      </c>
      <c r="O11" s="11"/>
      <c r="P11" s="11"/>
      <c r="Q11" s="11"/>
      <c r="R11" s="11"/>
      <c r="S11" s="11"/>
      <c r="T11" s="11">
        <v>19</v>
      </c>
      <c r="U11" s="11"/>
      <c r="V11" s="11"/>
      <c r="W11" s="11"/>
      <c r="X11" s="12">
        <v>20200622</v>
      </c>
      <c r="Y11" s="12">
        <v>7</v>
      </c>
      <c r="Z11" s="6" t="s">
        <v>108</v>
      </c>
      <c r="AA11" s="12" t="str">
        <f t="shared" si="5"/>
        <v>하선동</v>
      </c>
      <c r="AB11" s="5" t="s">
        <v>58</v>
      </c>
      <c r="AC11" s="13" t="s">
        <v>106</v>
      </c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30</v>
      </c>
      <c r="D12" s="7" t="s">
        <v>34</v>
      </c>
      <c r="E12" s="7" t="s">
        <v>101</v>
      </c>
      <c r="F12" s="7" t="s">
        <v>125</v>
      </c>
      <c r="G12" s="5" t="s">
        <v>122</v>
      </c>
      <c r="H12" s="5" t="s">
        <v>123</v>
      </c>
      <c r="I12" s="8">
        <f t="shared" si="0"/>
        <v>200</v>
      </c>
      <c r="J12" s="9">
        <v>200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20200630</v>
      </c>
      <c r="Y12" s="12">
        <v>13</v>
      </c>
      <c r="Z12" s="6" t="s">
        <v>108</v>
      </c>
      <c r="AA12" s="12" t="str">
        <f t="shared" si="5"/>
        <v>하선동</v>
      </c>
      <c r="AB12" s="5" t="s">
        <v>58</v>
      </c>
      <c r="AC12" s="13" t="s">
        <v>106</v>
      </c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30</v>
      </c>
      <c r="D13" s="7" t="s">
        <v>87</v>
      </c>
      <c r="E13" s="7" t="s">
        <v>115</v>
      </c>
      <c r="F13" s="7" t="s">
        <v>110</v>
      </c>
      <c r="G13" s="5" t="s">
        <v>126</v>
      </c>
      <c r="H13" s="5" t="s">
        <v>123</v>
      </c>
      <c r="I13" s="8">
        <f t="shared" si="0"/>
        <v>1560</v>
      </c>
      <c r="J13" s="16">
        <v>1520</v>
      </c>
      <c r="K13" s="8">
        <f t="shared" si="1"/>
        <v>40</v>
      </c>
      <c r="L13" s="10">
        <f t="shared" si="2"/>
        <v>2.564102564102564E-2</v>
      </c>
      <c r="M13" s="11">
        <v>38</v>
      </c>
      <c r="N13" s="11"/>
      <c r="O13" s="11"/>
      <c r="P13" s="11">
        <v>2</v>
      </c>
      <c r="Q13" s="11"/>
      <c r="R13" s="11"/>
      <c r="S13" s="11"/>
      <c r="T13" s="11"/>
      <c r="U13" s="11"/>
      <c r="V13" s="11"/>
      <c r="W13" s="11"/>
      <c r="X13" s="12">
        <v>20200630</v>
      </c>
      <c r="Y13" s="12">
        <v>4</v>
      </c>
      <c r="Z13" s="6" t="s">
        <v>61</v>
      </c>
      <c r="AA13" s="12" t="str">
        <f t="shared" si="5"/>
        <v>이형준</v>
      </c>
      <c r="AB13" s="5" t="s">
        <v>76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30</v>
      </c>
      <c r="D14" s="7" t="s">
        <v>87</v>
      </c>
      <c r="E14" s="7" t="s">
        <v>116</v>
      </c>
      <c r="F14" s="7" t="s">
        <v>111</v>
      </c>
      <c r="G14" s="5" t="s">
        <v>126</v>
      </c>
      <c r="H14" s="5" t="s">
        <v>123</v>
      </c>
      <c r="I14" s="8">
        <f t="shared" si="0"/>
        <v>1600</v>
      </c>
      <c r="J14" s="9">
        <v>1600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20200630</v>
      </c>
      <c r="Y14" s="12">
        <v>14</v>
      </c>
      <c r="Z14" s="6" t="s">
        <v>107</v>
      </c>
      <c r="AA14" s="12" t="str">
        <f t="shared" si="5"/>
        <v>이형준</v>
      </c>
      <c r="AB14" s="5" t="s">
        <v>76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30</v>
      </c>
      <c r="D15" s="7" t="s">
        <v>34</v>
      </c>
      <c r="E15" s="7" t="s">
        <v>117</v>
      </c>
      <c r="F15" s="7" t="s">
        <v>112</v>
      </c>
      <c r="G15" s="5" t="s">
        <v>122</v>
      </c>
      <c r="H15" s="5" t="s">
        <v>123</v>
      </c>
      <c r="I15" s="8">
        <f t="shared" si="0"/>
        <v>12003</v>
      </c>
      <c r="J15" s="9">
        <v>12000</v>
      </c>
      <c r="K15" s="8">
        <f t="shared" si="1"/>
        <v>3</v>
      </c>
      <c r="L15" s="10">
        <f t="shared" si="2"/>
        <v>2.4993751562109475E-4</v>
      </c>
      <c r="M15" s="11"/>
      <c r="N15" s="11"/>
      <c r="O15" s="11"/>
      <c r="P15" s="11"/>
      <c r="Q15" s="11"/>
      <c r="R15" s="11"/>
      <c r="S15" s="11"/>
      <c r="T15" s="11">
        <v>3</v>
      </c>
      <c r="U15" s="11"/>
      <c r="V15" s="11"/>
      <c r="W15" s="11"/>
      <c r="X15" s="12">
        <v>20200630</v>
      </c>
      <c r="Y15" s="12">
        <v>3</v>
      </c>
      <c r="Z15" s="6" t="s">
        <v>107</v>
      </c>
      <c r="AA15" s="12" t="str">
        <f t="shared" si="5"/>
        <v>이형준</v>
      </c>
      <c r="AB15" s="5" t="s">
        <v>76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30</v>
      </c>
      <c r="D16" s="7" t="s">
        <v>36</v>
      </c>
      <c r="E16" s="7" t="s">
        <v>118</v>
      </c>
      <c r="F16" s="7" t="s">
        <v>113</v>
      </c>
      <c r="G16" s="5" t="s">
        <v>127</v>
      </c>
      <c r="H16" s="5" t="s">
        <v>128</v>
      </c>
      <c r="I16" s="8">
        <f t="shared" si="0"/>
        <v>2899</v>
      </c>
      <c r="J16" s="9">
        <v>2870</v>
      </c>
      <c r="K16" s="8">
        <f t="shared" si="1"/>
        <v>29</v>
      </c>
      <c r="L16" s="10">
        <f t="shared" si="2"/>
        <v>1.0003449465332874E-2</v>
      </c>
      <c r="M16" s="11"/>
      <c r="N16" s="11">
        <v>2</v>
      </c>
      <c r="O16" s="11"/>
      <c r="P16" s="11"/>
      <c r="Q16" s="11"/>
      <c r="R16" s="11"/>
      <c r="S16" s="11">
        <v>23</v>
      </c>
      <c r="T16" s="11">
        <v>4</v>
      </c>
      <c r="U16" s="11"/>
      <c r="V16" s="11"/>
      <c r="W16" s="11"/>
      <c r="X16" s="12">
        <v>20200630</v>
      </c>
      <c r="Y16" s="12">
        <v>10</v>
      </c>
      <c r="Z16" s="6" t="s">
        <v>107</v>
      </c>
      <c r="AA16" s="12" t="str">
        <f t="shared" si="5"/>
        <v>이형준</v>
      </c>
      <c r="AB16" s="5" t="s">
        <v>76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30</v>
      </c>
      <c r="D17" s="7" t="s">
        <v>34</v>
      </c>
      <c r="E17" s="7" t="s">
        <v>101</v>
      </c>
      <c r="F17" s="7" t="s">
        <v>114</v>
      </c>
      <c r="G17" s="5" t="s">
        <v>122</v>
      </c>
      <c r="H17" s="5" t="s">
        <v>123</v>
      </c>
      <c r="I17" s="8">
        <f t="shared" si="0"/>
        <v>13000</v>
      </c>
      <c r="J17" s="9">
        <v>13000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20200630</v>
      </c>
      <c r="Y17" s="12">
        <v>5</v>
      </c>
      <c r="Z17" s="6" t="s">
        <v>107</v>
      </c>
      <c r="AA17" s="12" t="str">
        <f t="shared" si="5"/>
        <v>이형준</v>
      </c>
      <c r="AB17" s="5" t="s">
        <v>76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30</v>
      </c>
      <c r="D18" s="7" t="s">
        <v>34</v>
      </c>
      <c r="E18" s="7" t="s">
        <v>99</v>
      </c>
      <c r="F18" s="7" t="s">
        <v>102</v>
      </c>
      <c r="G18" s="5" t="s">
        <v>122</v>
      </c>
      <c r="H18" s="5" t="s">
        <v>123</v>
      </c>
      <c r="I18" s="8">
        <f t="shared" si="0"/>
        <v>8938</v>
      </c>
      <c r="J18" s="9">
        <v>8890</v>
      </c>
      <c r="K18" s="8">
        <f t="shared" si="1"/>
        <v>48</v>
      </c>
      <c r="L18" s="10">
        <f t="shared" si="2"/>
        <v>5.3703289326471251E-3</v>
      </c>
      <c r="M18" s="11"/>
      <c r="N18" s="11"/>
      <c r="O18" s="11"/>
      <c r="P18" s="11">
        <v>48</v>
      </c>
      <c r="Q18" s="11"/>
      <c r="R18" s="11"/>
      <c r="S18" s="11"/>
      <c r="T18" s="11"/>
      <c r="U18" s="11"/>
      <c r="V18" s="11"/>
      <c r="W18" s="11"/>
      <c r="X18" s="12">
        <v>20200630</v>
      </c>
      <c r="Y18" s="12">
        <v>15</v>
      </c>
      <c r="Z18" s="6" t="s">
        <v>59</v>
      </c>
      <c r="AA18" s="12" t="str">
        <f t="shared" si="5"/>
        <v>하선동</v>
      </c>
      <c r="AB18" s="5" t="s">
        <v>78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30</v>
      </c>
      <c r="D19" s="7" t="s">
        <v>36</v>
      </c>
      <c r="E19" s="7" t="s">
        <v>99</v>
      </c>
      <c r="F19" s="7" t="s">
        <v>119</v>
      </c>
      <c r="G19" s="5" t="s">
        <v>127</v>
      </c>
      <c r="H19" s="5" t="s">
        <v>123</v>
      </c>
      <c r="I19" s="8">
        <f t="shared" si="0"/>
        <v>2053</v>
      </c>
      <c r="J19" s="9">
        <v>2053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20200630</v>
      </c>
      <c r="Y19" s="12">
        <v>6</v>
      </c>
      <c r="Z19" s="6" t="s">
        <v>59</v>
      </c>
      <c r="AA19" s="12" t="str">
        <f t="shared" si="5"/>
        <v>하선동</v>
      </c>
      <c r="AB19" s="5" t="s">
        <v>78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30</v>
      </c>
      <c r="D20" s="7" t="s">
        <v>36</v>
      </c>
      <c r="E20" s="7" t="s">
        <v>118</v>
      </c>
      <c r="F20" s="7" t="s">
        <v>113</v>
      </c>
      <c r="G20" s="5" t="s">
        <v>127</v>
      </c>
      <c r="H20" s="5" t="s">
        <v>128</v>
      </c>
      <c r="I20" s="8">
        <f t="shared" si="0"/>
        <v>2643</v>
      </c>
      <c r="J20" s="9">
        <v>2618</v>
      </c>
      <c r="K20" s="8">
        <f t="shared" si="1"/>
        <v>25</v>
      </c>
      <c r="L20" s="10">
        <f t="shared" si="2"/>
        <v>9.4589481649640563E-3</v>
      </c>
      <c r="M20" s="11">
        <v>13</v>
      </c>
      <c r="N20" s="11"/>
      <c r="O20" s="11"/>
      <c r="P20" s="11"/>
      <c r="Q20" s="11"/>
      <c r="R20" s="11"/>
      <c r="S20" s="11">
        <v>12</v>
      </c>
      <c r="T20" s="11"/>
      <c r="U20" s="11"/>
      <c r="V20" s="11"/>
      <c r="W20" s="11"/>
      <c r="X20" s="12">
        <v>20200630</v>
      </c>
      <c r="Y20" s="12">
        <v>10</v>
      </c>
      <c r="Z20" s="6" t="s">
        <v>59</v>
      </c>
      <c r="AA20" s="12" t="str">
        <f t="shared" si="5"/>
        <v>하선동</v>
      </c>
      <c r="AB20" s="5" t="s">
        <v>78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30</v>
      </c>
      <c r="D21" s="7" t="s">
        <v>87</v>
      </c>
      <c r="E21" s="7" t="s">
        <v>115</v>
      </c>
      <c r="F21" s="7" t="s">
        <v>110</v>
      </c>
      <c r="G21" s="5" t="s">
        <v>126</v>
      </c>
      <c r="H21" s="5" t="s">
        <v>123</v>
      </c>
      <c r="I21" s="8">
        <f t="shared" si="0"/>
        <v>2758</v>
      </c>
      <c r="J21" s="9">
        <v>2605</v>
      </c>
      <c r="K21" s="8">
        <f t="shared" si="1"/>
        <v>153</v>
      </c>
      <c r="L21" s="10">
        <f t="shared" si="2"/>
        <v>5.547498187092096E-2</v>
      </c>
      <c r="M21" s="11">
        <v>125</v>
      </c>
      <c r="N21" s="11"/>
      <c r="O21" s="11"/>
      <c r="P21" s="11">
        <v>28</v>
      </c>
      <c r="Q21" s="11"/>
      <c r="R21" s="11"/>
      <c r="S21" s="11"/>
      <c r="T21" s="11"/>
      <c r="U21" s="11"/>
      <c r="V21" s="11"/>
      <c r="W21" s="11"/>
      <c r="X21" s="12">
        <v>20200630</v>
      </c>
      <c r="Y21" s="12">
        <v>4</v>
      </c>
      <c r="Z21" s="6" t="s">
        <v>108</v>
      </c>
      <c r="AA21" s="12" t="str">
        <f t="shared" si="5"/>
        <v>하선동</v>
      </c>
      <c r="AB21" s="5" t="s">
        <v>80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30</v>
      </c>
      <c r="D22" s="7" t="s">
        <v>34</v>
      </c>
      <c r="E22" s="7" t="s">
        <v>117</v>
      </c>
      <c r="F22" s="7" t="s">
        <v>112</v>
      </c>
      <c r="G22" s="5" t="s">
        <v>122</v>
      </c>
      <c r="H22" s="5" t="s">
        <v>123</v>
      </c>
      <c r="I22" s="8">
        <f t="shared" si="0"/>
        <v>7051</v>
      </c>
      <c r="J22" s="9">
        <v>7042</v>
      </c>
      <c r="K22" s="8">
        <f t="shared" si="1"/>
        <v>9</v>
      </c>
      <c r="L22" s="10">
        <f t="shared" si="2"/>
        <v>1.2764146929513545E-3</v>
      </c>
      <c r="M22" s="11">
        <v>8</v>
      </c>
      <c r="N22" s="11"/>
      <c r="O22" s="11"/>
      <c r="P22" s="11"/>
      <c r="Q22" s="11"/>
      <c r="R22" s="11"/>
      <c r="S22" s="11"/>
      <c r="T22" s="11">
        <v>1</v>
      </c>
      <c r="U22" s="11"/>
      <c r="V22" s="11"/>
      <c r="W22" s="11"/>
      <c r="X22" s="12">
        <v>20200630</v>
      </c>
      <c r="Y22" s="12">
        <v>3</v>
      </c>
      <c r="Z22" s="6" t="s">
        <v>108</v>
      </c>
      <c r="AA22" s="12" t="str">
        <f t="shared" si="5"/>
        <v>하선동</v>
      </c>
      <c r="AB22" s="5" t="s">
        <v>80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30</v>
      </c>
      <c r="D23" s="7" t="s">
        <v>34</v>
      </c>
      <c r="E23" s="7" t="s">
        <v>117</v>
      </c>
      <c r="F23" s="7" t="s">
        <v>112</v>
      </c>
      <c r="G23" s="5" t="s">
        <v>122</v>
      </c>
      <c r="H23" s="5" t="s">
        <v>123</v>
      </c>
      <c r="I23" s="8">
        <f t="shared" si="0"/>
        <v>2408</v>
      </c>
      <c r="J23" s="9">
        <v>1671</v>
      </c>
      <c r="K23" s="8">
        <f t="shared" si="1"/>
        <v>737</v>
      </c>
      <c r="L23" s="10">
        <f t="shared" si="2"/>
        <v>0.30606312292358806</v>
      </c>
      <c r="M23" s="11"/>
      <c r="N23" s="11">
        <v>737</v>
      </c>
      <c r="O23" s="11"/>
      <c r="P23" s="11"/>
      <c r="Q23" s="11"/>
      <c r="R23" s="11"/>
      <c r="S23" s="11"/>
      <c r="T23" s="11"/>
      <c r="U23" s="11"/>
      <c r="V23" s="11"/>
      <c r="W23" s="11"/>
      <c r="X23" s="12">
        <v>20200629</v>
      </c>
      <c r="Y23" s="12">
        <v>3</v>
      </c>
      <c r="Z23" s="6" t="s">
        <v>107</v>
      </c>
      <c r="AA23" s="12" t="str">
        <f t="shared" si="5"/>
        <v>이형준</v>
      </c>
      <c r="AB23" s="5" t="s">
        <v>82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30</v>
      </c>
      <c r="D24" s="7" t="s">
        <v>34</v>
      </c>
      <c r="E24" s="7" t="s">
        <v>117</v>
      </c>
      <c r="F24" s="7" t="s">
        <v>112</v>
      </c>
      <c r="G24" s="5" t="s">
        <v>122</v>
      </c>
      <c r="H24" s="5" t="s">
        <v>123</v>
      </c>
      <c r="I24" s="8">
        <f t="shared" si="0"/>
        <v>6329</v>
      </c>
      <c r="J24" s="9">
        <v>6329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20200630</v>
      </c>
      <c r="Y24" s="12">
        <v>3</v>
      </c>
      <c r="Z24" s="6" t="s">
        <v>108</v>
      </c>
      <c r="AA24" s="12" t="str">
        <f t="shared" si="5"/>
        <v>하선동</v>
      </c>
      <c r="AB24" s="5" t="s">
        <v>82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30</v>
      </c>
      <c r="D25" s="7" t="s">
        <v>34</v>
      </c>
      <c r="E25" s="7" t="s">
        <v>101</v>
      </c>
      <c r="F25" s="7" t="s">
        <v>114</v>
      </c>
      <c r="G25" s="5" t="s">
        <v>122</v>
      </c>
      <c r="H25" s="5" t="s">
        <v>123</v>
      </c>
      <c r="I25" s="8">
        <f t="shared" si="0"/>
        <v>12000</v>
      </c>
      <c r="J25" s="11">
        <v>12000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20200630</v>
      </c>
      <c r="Y25" s="12">
        <v>5</v>
      </c>
      <c r="Z25" s="6" t="s">
        <v>108</v>
      </c>
      <c r="AA25" s="12" t="str">
        <f t="shared" si="5"/>
        <v>하선동</v>
      </c>
      <c r="AB25" s="5" t="s">
        <v>82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30</v>
      </c>
      <c r="D26" s="7" t="s">
        <v>34</v>
      </c>
      <c r="E26" s="7" t="s">
        <v>99</v>
      </c>
      <c r="F26" s="7" t="s">
        <v>120</v>
      </c>
      <c r="G26" s="5" t="s">
        <v>122</v>
      </c>
      <c r="H26" s="5" t="s">
        <v>123</v>
      </c>
      <c r="I26" s="8">
        <f t="shared" si="0"/>
        <v>5361</v>
      </c>
      <c r="J26" s="11">
        <v>5162</v>
      </c>
      <c r="K26" s="8">
        <f t="shared" si="1"/>
        <v>199</v>
      </c>
      <c r="L26" s="10">
        <f t="shared" si="2"/>
        <v>3.7119940309643724E-2</v>
      </c>
      <c r="M26" s="11"/>
      <c r="N26" s="11">
        <v>1</v>
      </c>
      <c r="O26" s="11"/>
      <c r="P26" s="11">
        <v>5</v>
      </c>
      <c r="Q26" s="11"/>
      <c r="R26" s="11"/>
      <c r="S26" s="11"/>
      <c r="T26" s="11">
        <v>193</v>
      </c>
      <c r="U26" s="11"/>
      <c r="V26" s="11"/>
      <c r="W26" s="11"/>
      <c r="X26" s="12">
        <v>20200630</v>
      </c>
      <c r="Y26" s="12">
        <v>8</v>
      </c>
      <c r="Z26" s="6" t="s">
        <v>108</v>
      </c>
      <c r="AA26" s="12" t="str">
        <f t="shared" si="5"/>
        <v>하선동</v>
      </c>
      <c r="AB26" s="5" t="s">
        <v>82</v>
      </c>
      <c r="AC26" s="13" t="s">
        <v>121</v>
      </c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30</v>
      </c>
      <c r="D27" s="7" t="s">
        <v>87</v>
      </c>
      <c r="E27" s="7" t="s">
        <v>116</v>
      </c>
      <c r="F27" s="7" t="s">
        <v>111</v>
      </c>
      <c r="G27" s="5" t="s">
        <v>126</v>
      </c>
      <c r="H27" s="5" t="s">
        <v>123</v>
      </c>
      <c r="I27" s="8">
        <f t="shared" si="0"/>
        <v>3179</v>
      </c>
      <c r="J27" s="11">
        <v>3179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20200630</v>
      </c>
      <c r="Y27" s="12">
        <v>14</v>
      </c>
      <c r="Z27" s="6" t="s">
        <v>108</v>
      </c>
      <c r="AA27" s="12" t="str">
        <f t="shared" si="5"/>
        <v>하선동</v>
      </c>
      <c r="AB27" s="5" t="s">
        <v>82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30</v>
      </c>
      <c r="D28" s="7" t="s">
        <v>36</v>
      </c>
      <c r="E28" s="7" t="s">
        <v>99</v>
      </c>
      <c r="F28" s="7" t="s">
        <v>119</v>
      </c>
      <c r="G28" s="5" t="s">
        <v>127</v>
      </c>
      <c r="H28" s="5" t="s">
        <v>123</v>
      </c>
      <c r="I28" s="8">
        <f t="shared" si="0"/>
        <v>2935</v>
      </c>
      <c r="J28" s="17">
        <v>2930</v>
      </c>
      <c r="K28" s="8">
        <f t="shared" si="1"/>
        <v>5</v>
      </c>
      <c r="L28" s="10">
        <f t="shared" si="2"/>
        <v>1.7035775127768314E-3</v>
      </c>
      <c r="M28" s="11"/>
      <c r="N28" s="11"/>
      <c r="O28" s="11"/>
      <c r="P28" s="11">
        <v>4</v>
      </c>
      <c r="Q28" s="11">
        <v>1</v>
      </c>
      <c r="R28" s="11"/>
      <c r="S28" s="11"/>
      <c r="T28" s="11"/>
      <c r="U28" s="11"/>
      <c r="V28" s="11"/>
      <c r="W28" s="11"/>
      <c r="X28" s="12">
        <v>20200630</v>
      </c>
      <c r="Y28" s="12">
        <v>6</v>
      </c>
      <c r="Z28" s="6" t="s">
        <v>61</v>
      </c>
      <c r="AA28" s="12" t="str">
        <f t="shared" si="5"/>
        <v>이형준</v>
      </c>
      <c r="AB28" s="5" t="s">
        <v>84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30</v>
      </c>
      <c r="D29" s="7" t="s">
        <v>34</v>
      </c>
      <c r="E29" s="7" t="s">
        <v>99</v>
      </c>
      <c r="F29" s="7" t="s">
        <v>120</v>
      </c>
      <c r="G29" s="5" t="s">
        <v>122</v>
      </c>
      <c r="H29" s="5" t="s">
        <v>123</v>
      </c>
      <c r="I29" s="8">
        <f t="shared" si="0"/>
        <v>6138</v>
      </c>
      <c r="J29" s="11">
        <v>6110</v>
      </c>
      <c r="K29" s="8">
        <f t="shared" si="1"/>
        <v>28</v>
      </c>
      <c r="L29" s="10">
        <f t="shared" si="2"/>
        <v>4.5617464972303682E-3</v>
      </c>
      <c r="M29" s="11">
        <v>25</v>
      </c>
      <c r="N29" s="11"/>
      <c r="O29" s="11"/>
      <c r="P29" s="11">
        <v>3</v>
      </c>
      <c r="Q29" s="11"/>
      <c r="R29" s="11"/>
      <c r="S29" s="11"/>
      <c r="T29" s="11"/>
      <c r="U29" s="11"/>
      <c r="V29" s="11"/>
      <c r="W29" s="11"/>
      <c r="X29" s="12">
        <v>20200630</v>
      </c>
      <c r="Y29" s="12">
        <v>8</v>
      </c>
      <c r="Z29" s="6" t="s">
        <v>107</v>
      </c>
      <c r="AA29" s="12" t="str">
        <f t="shared" si="5"/>
        <v>이형준</v>
      </c>
      <c r="AB29" s="5" t="s">
        <v>84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30</v>
      </c>
      <c r="D30" s="7" t="s">
        <v>34</v>
      </c>
      <c r="E30" s="7" t="s">
        <v>99</v>
      </c>
      <c r="F30" s="7" t="s">
        <v>102</v>
      </c>
      <c r="G30" s="5" t="s">
        <v>122</v>
      </c>
      <c r="H30" s="5" t="s">
        <v>123</v>
      </c>
      <c r="I30" s="8">
        <f t="shared" si="0"/>
        <v>9581</v>
      </c>
      <c r="J30" s="11">
        <v>9460</v>
      </c>
      <c r="K30" s="8">
        <f t="shared" ref="K30:K54" si="6">SUM(M30:W30)</f>
        <v>121</v>
      </c>
      <c r="L30" s="10">
        <f t="shared" si="2"/>
        <v>1.2629161882893225E-2</v>
      </c>
      <c r="M30" s="11">
        <v>27</v>
      </c>
      <c r="N30" s="11"/>
      <c r="O30" s="11"/>
      <c r="P30" s="11">
        <v>94</v>
      </c>
      <c r="Q30" s="11"/>
      <c r="R30" s="11"/>
      <c r="S30" s="11"/>
      <c r="T30" s="11"/>
      <c r="U30" s="11"/>
      <c r="V30" s="11"/>
      <c r="W30" s="11"/>
      <c r="X30" s="12">
        <v>20200630</v>
      </c>
      <c r="Y30" s="12">
        <v>15</v>
      </c>
      <c r="Z30" s="6" t="s">
        <v>107</v>
      </c>
      <c r="AA30" s="12" t="str">
        <f t="shared" si="5"/>
        <v>이형준</v>
      </c>
      <c r="AB30" s="5" t="s">
        <v>86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30</v>
      </c>
      <c r="D31" s="7" t="s">
        <v>87</v>
      </c>
      <c r="E31" s="7" t="s">
        <v>116</v>
      </c>
      <c r="F31" s="7" t="s">
        <v>111</v>
      </c>
      <c r="G31" s="5" t="s">
        <v>126</v>
      </c>
      <c r="H31" s="5" t="s">
        <v>123</v>
      </c>
      <c r="I31" s="8">
        <f t="shared" si="0"/>
        <v>1900</v>
      </c>
      <c r="J31" s="9">
        <v>1900</v>
      </c>
      <c r="K31" s="8">
        <f t="shared" si="6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20200630</v>
      </c>
      <c r="Y31" s="12">
        <v>14</v>
      </c>
      <c r="Z31" s="6" t="s">
        <v>107</v>
      </c>
      <c r="AA31" s="12" t="str">
        <f t="shared" si="5"/>
        <v>이형준</v>
      </c>
      <c r="AB31" s="5" t="s">
        <v>86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30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30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19.149999999999999" hidden="1" customHeight="1" x14ac:dyDescent="0.3">
      <c r="A34" s="15">
        <v>30</v>
      </c>
      <c r="B34" s="6" t="str">
        <f t="shared" si="3"/>
        <v>6</v>
      </c>
      <c r="C34" s="6" t="str">
        <f t="shared" si="4"/>
        <v>30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hidden="1" customHeight="1" x14ac:dyDescent="0.3">
      <c r="A35" s="5">
        <v>31</v>
      </c>
      <c r="B35" s="6" t="str">
        <f t="shared" si="3"/>
        <v>6</v>
      </c>
      <c r="C35" s="6" t="str">
        <f t="shared" si="4"/>
        <v>30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hidden="1" customHeight="1" x14ac:dyDescent="0.3">
      <c r="A36" s="5">
        <v>32</v>
      </c>
      <c r="B36" s="6" t="str">
        <f t="shared" si="3"/>
        <v>6</v>
      </c>
      <c r="C36" s="6" t="str">
        <f t="shared" si="4"/>
        <v>30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6</v>
      </c>
      <c r="C37" s="6" t="str">
        <f t="shared" si="4"/>
        <v>30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6</v>
      </c>
      <c r="C38" s="6" t="str">
        <f t="shared" si="4"/>
        <v>30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30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30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30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30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30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30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30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30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30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30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30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30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30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30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30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30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108596</v>
      </c>
      <c r="J55" s="38">
        <f>SUM(J7:J54)</f>
        <v>107109</v>
      </c>
      <c r="K55" s="38">
        <f>SUM(K7:K54)</f>
        <v>1487</v>
      </c>
      <c r="L55" s="38" t="e">
        <f>SUM(L7:L54)</f>
        <v>#DIV/0!</v>
      </c>
      <c r="M55" s="38">
        <f t="shared" ref="M55:W55" si="7">SUM(M7:M54)</f>
        <v>249</v>
      </c>
      <c r="N55" s="38">
        <f t="shared" si="7"/>
        <v>791</v>
      </c>
      <c r="O55" s="38">
        <f t="shared" si="7"/>
        <v>0</v>
      </c>
      <c r="P55" s="38">
        <f t="shared" si="7"/>
        <v>191</v>
      </c>
      <c r="Q55" s="38">
        <f t="shared" si="7"/>
        <v>1</v>
      </c>
      <c r="R55" s="38">
        <f t="shared" si="7"/>
        <v>0</v>
      </c>
      <c r="S55" s="38">
        <f t="shared" si="7"/>
        <v>35</v>
      </c>
      <c r="T55" s="38">
        <f t="shared" si="7"/>
        <v>220</v>
      </c>
      <c r="U55" s="38">
        <f t="shared" si="7"/>
        <v>0</v>
      </c>
      <c r="V55" s="38">
        <f t="shared" si="7"/>
        <v>0</v>
      </c>
      <c r="W55" s="38">
        <f t="shared" si="7"/>
        <v>0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19" priority="1">
      <formula>$L7&gt;0.15</formula>
    </cfRule>
    <cfRule type="expression" dxfId="18" priority="2">
      <formula>AND($L7&gt;0.08,$L7&lt;0.15)</formula>
    </cfRule>
  </conditionalFormatting>
  <dataValidations count="3">
    <dataValidation type="list" allowBlank="1" showInputMessage="1" showErrorMessage="1" sqref="Z7:Z54" xr:uid="{84B523F9-E7CE-41E8-8762-EDE341AD545C}">
      <formula1>"A, B"</formula1>
    </dataValidation>
    <dataValidation type="whole" allowBlank="1" showInputMessage="1" showErrorMessage="1" errorTitle="입력값이 올바르지 않습니다." error="숫자만 쓰세요!" sqref="J29:J30 J25:J27 M7:W54" xr:uid="{858BBAE1-0539-4348-B6E5-4E05F3771F56}">
      <formula1>0</formula1>
      <formula2>20000</formula2>
    </dataValidation>
    <dataValidation allowBlank="1" showInputMessage="1" showErrorMessage="1" prompt="수식 계산_x000a_수치 입력 금지" sqref="K7:K54" xr:uid="{4CB4C485-6528-49B9-B4AF-2A43F2BC11C0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931BB7-52D5-4C69-ACC0-C04F822C73DE}">
          <x14:formula1>
            <xm:f>데이터!$C$4:$C$11</xm:f>
          </x14:formula1>
          <xm:sqref>AB7:AB54</xm:sqref>
        </x14:dataValidation>
        <x14:dataValidation type="list" allowBlank="1" showInputMessage="1" showErrorMessage="1" xr:uid="{AC840FA5-8618-419F-A526-6D77997AF144}">
          <x14:formula1>
            <xm:f>데이터!$B$4:$B$16</xm:f>
          </x14:formula1>
          <xm:sqref>D7:D54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BF4-9829-432C-9BC0-CB5A04B9957F}">
  <dimension ref="A1:AC56"/>
  <sheetViews>
    <sheetView zoomScale="85" zoomScaleNormal="85" workbookViewId="0">
      <pane ySplit="6" topLeftCell="A7" activePane="bottomLeft" state="frozen"/>
      <selection activeCell="B5" sqref="B5:B6"/>
      <selection pane="bottomLeft" activeCell="E5" sqref="E5:E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39" t="s">
        <v>53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 spans="1:29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</row>
    <row r="4" spans="1:29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3"/>
    </row>
    <row r="5" spans="1:29" s="2" customFormat="1" ht="17.25" thickTop="1" x14ac:dyDescent="0.3">
      <c r="A5" s="32" t="s">
        <v>1</v>
      </c>
      <c r="B5" s="54" t="str">
        <f>MID($A$1,2,1)</f>
        <v>월</v>
      </c>
      <c r="C5" s="54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7" t="s">
        <v>15</v>
      </c>
    </row>
    <row r="6" spans="1:29" s="2" customFormat="1" ht="17.25" thickBot="1" x14ac:dyDescent="0.35">
      <c r="A6" s="31"/>
      <c r="B6" s="55"/>
      <c r="C6" s="55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6"/>
      <c r="AB6" s="56"/>
      <c r="AC6" s="56"/>
    </row>
    <row r="7" spans="1:29" s="14" customFormat="1" ht="19.5" customHeight="1" thickTop="1" x14ac:dyDescent="0.3">
      <c r="A7" s="5">
        <v>1</v>
      </c>
      <c r="B7" s="6" t="str">
        <f>LEFT($A$1,1)</f>
        <v>7</v>
      </c>
      <c r="C7" s="6" t="str">
        <f>MID($A$1,4,2)</f>
        <v>01</v>
      </c>
      <c r="D7" s="7" t="s">
        <v>34</v>
      </c>
      <c r="E7" s="7" t="s">
        <v>130</v>
      </c>
      <c r="F7" s="7" t="s">
        <v>133</v>
      </c>
      <c r="G7" s="5" t="s">
        <v>156</v>
      </c>
      <c r="H7" s="5" t="s">
        <v>157</v>
      </c>
      <c r="I7" s="8">
        <f t="shared" ref="I7:I54" si="0">J7+K7</f>
        <v>1650</v>
      </c>
      <c r="J7" s="9">
        <v>1650</v>
      </c>
      <c r="K7" s="8">
        <f t="shared" ref="K7:K29" si="1">SUM(M7:W7)</f>
        <v>0</v>
      </c>
      <c r="L7" s="10">
        <f t="shared" ref="L7:L54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20200701</v>
      </c>
      <c r="Y7" s="12">
        <v>8</v>
      </c>
      <c r="Z7" s="6" t="s">
        <v>135</v>
      </c>
      <c r="AA7" s="12" t="str">
        <f>IF($Z7="A","하선동",IF($Z7="B","이형준",""))</f>
        <v>하선동</v>
      </c>
      <c r="AB7" s="5" t="s">
        <v>58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7</v>
      </c>
      <c r="C8" s="6" t="str">
        <f t="shared" ref="C8:C54" si="4">MID($A$1,4,2)</f>
        <v>01</v>
      </c>
      <c r="D8" s="7" t="s">
        <v>36</v>
      </c>
      <c r="E8" s="7" t="s">
        <v>130</v>
      </c>
      <c r="F8" s="7" t="s">
        <v>158</v>
      </c>
      <c r="G8" s="5" t="s">
        <v>160</v>
      </c>
      <c r="H8" s="5" t="s">
        <v>157</v>
      </c>
      <c r="I8" s="8">
        <f t="shared" si="0"/>
        <v>624</v>
      </c>
      <c r="J8" s="9">
        <v>620</v>
      </c>
      <c r="K8" s="8">
        <f t="shared" si="1"/>
        <v>4</v>
      </c>
      <c r="L8" s="10">
        <f t="shared" si="2"/>
        <v>6.41025641025641E-3</v>
      </c>
      <c r="M8" s="11"/>
      <c r="N8" s="11"/>
      <c r="O8" s="11"/>
      <c r="P8" s="11">
        <v>1</v>
      </c>
      <c r="Q8" s="11">
        <v>3</v>
      </c>
      <c r="R8" s="11"/>
      <c r="S8" s="11"/>
      <c r="T8" s="11"/>
      <c r="U8" s="11"/>
      <c r="V8" s="11"/>
      <c r="W8" s="11"/>
      <c r="X8" s="12">
        <v>20200701</v>
      </c>
      <c r="Y8" s="12">
        <v>4</v>
      </c>
      <c r="Z8" s="6" t="s">
        <v>135</v>
      </c>
      <c r="AA8" s="12" t="str">
        <f t="shared" ref="AA8:AA54" si="5">IF($Z8="A","하선동",IF($Z8="B","이형준",""))</f>
        <v>하선동</v>
      </c>
      <c r="AB8" s="5" t="s">
        <v>58</v>
      </c>
      <c r="AC8" s="13"/>
    </row>
    <row r="9" spans="1:29" s="14" customFormat="1" ht="19.5" customHeight="1" x14ac:dyDescent="0.3">
      <c r="A9" s="5">
        <v>3</v>
      </c>
      <c r="B9" s="6" t="str">
        <f t="shared" si="3"/>
        <v>7</v>
      </c>
      <c r="C9" s="6" t="str">
        <f t="shared" si="4"/>
        <v>01</v>
      </c>
      <c r="D9" s="7" t="s">
        <v>36</v>
      </c>
      <c r="E9" s="7" t="s">
        <v>131</v>
      </c>
      <c r="F9" s="7" t="s">
        <v>159</v>
      </c>
      <c r="G9" s="5" t="s">
        <v>156</v>
      </c>
      <c r="H9" s="5" t="s">
        <v>157</v>
      </c>
      <c r="I9" s="8">
        <f t="shared" si="0"/>
        <v>460</v>
      </c>
      <c r="J9" s="9">
        <v>460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20200701</v>
      </c>
      <c r="Y9" s="6">
        <v>4</v>
      </c>
      <c r="Z9" s="6" t="s">
        <v>135</v>
      </c>
      <c r="AA9" s="12" t="str">
        <f t="shared" si="5"/>
        <v>하선동</v>
      </c>
      <c r="AB9" s="5" t="s">
        <v>58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7</v>
      </c>
      <c r="C10" s="6" t="str">
        <f t="shared" si="4"/>
        <v>01</v>
      </c>
      <c r="D10" s="7" t="s">
        <v>32</v>
      </c>
      <c r="E10" s="7" t="s">
        <v>132</v>
      </c>
      <c r="F10" s="7" t="s">
        <v>134</v>
      </c>
      <c r="G10" s="5" t="s">
        <v>161</v>
      </c>
      <c r="H10" s="5" t="s">
        <v>157</v>
      </c>
      <c r="I10" s="8">
        <f t="shared" si="0"/>
        <v>200</v>
      </c>
      <c r="J10" s="9">
        <v>200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20200630</v>
      </c>
      <c r="Y10" s="12">
        <v>13</v>
      </c>
      <c r="Z10" s="6" t="s">
        <v>135</v>
      </c>
      <c r="AA10" s="12" t="str">
        <f t="shared" si="5"/>
        <v>하선동</v>
      </c>
      <c r="AB10" s="5" t="s">
        <v>58</v>
      </c>
      <c r="AC10" s="13" t="s">
        <v>136</v>
      </c>
    </row>
    <row r="11" spans="1:29" s="14" customFormat="1" ht="19.5" customHeight="1" x14ac:dyDescent="0.3">
      <c r="A11" s="5">
        <v>5</v>
      </c>
      <c r="B11" s="6" t="str">
        <f t="shared" si="3"/>
        <v>7</v>
      </c>
      <c r="C11" s="6" t="str">
        <f t="shared" si="4"/>
        <v>01</v>
      </c>
      <c r="D11" s="7" t="s">
        <v>87</v>
      </c>
      <c r="E11" s="7" t="s">
        <v>138</v>
      </c>
      <c r="F11" s="7" t="s">
        <v>139</v>
      </c>
      <c r="G11" s="5" t="s">
        <v>162</v>
      </c>
      <c r="H11" s="5" t="s">
        <v>157</v>
      </c>
      <c r="I11" s="8">
        <f t="shared" si="0"/>
        <v>630</v>
      </c>
      <c r="J11" s="9">
        <v>630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20200701</v>
      </c>
      <c r="Y11" s="12">
        <v>13</v>
      </c>
      <c r="Z11" s="6" t="s">
        <v>135</v>
      </c>
      <c r="AA11" s="12" t="str">
        <f t="shared" si="5"/>
        <v>하선동</v>
      </c>
      <c r="AB11" s="5" t="s">
        <v>76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7</v>
      </c>
      <c r="C12" s="6" t="str">
        <f t="shared" si="4"/>
        <v>01</v>
      </c>
      <c r="D12" s="7" t="s">
        <v>87</v>
      </c>
      <c r="E12" s="7" t="s">
        <v>137</v>
      </c>
      <c r="F12" s="7" t="s">
        <v>140</v>
      </c>
      <c r="G12" s="5">
        <v>8301</v>
      </c>
      <c r="H12" s="5">
        <v>8301</v>
      </c>
      <c r="I12" s="8">
        <f t="shared" si="0"/>
        <v>1996</v>
      </c>
      <c r="J12" s="9">
        <v>1980</v>
      </c>
      <c r="K12" s="8">
        <f t="shared" si="1"/>
        <v>16</v>
      </c>
      <c r="L12" s="10">
        <f t="shared" si="2"/>
        <v>8.0160320641282558E-3</v>
      </c>
      <c r="M12" s="11"/>
      <c r="N12" s="11"/>
      <c r="O12" s="11"/>
      <c r="P12" s="11"/>
      <c r="Q12" s="11"/>
      <c r="R12" s="11"/>
      <c r="S12" s="11">
        <v>16</v>
      </c>
      <c r="T12" s="11"/>
      <c r="U12" s="11"/>
      <c r="V12" s="11"/>
      <c r="W12" s="11"/>
      <c r="X12" s="12">
        <v>20200701</v>
      </c>
      <c r="Y12" s="12">
        <v>2</v>
      </c>
      <c r="Z12" s="6" t="s">
        <v>143</v>
      </c>
      <c r="AA12" s="12" t="str">
        <f t="shared" si="5"/>
        <v>이형준</v>
      </c>
      <c r="AB12" s="5" t="s">
        <v>76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7</v>
      </c>
      <c r="C13" s="6" t="str">
        <f t="shared" si="4"/>
        <v>01</v>
      </c>
      <c r="D13" s="7" t="s">
        <v>36</v>
      </c>
      <c r="E13" s="7" t="s">
        <v>137</v>
      </c>
      <c r="F13" s="7" t="s">
        <v>141</v>
      </c>
      <c r="G13" s="5" t="s">
        <v>160</v>
      </c>
      <c r="H13" s="5" t="s">
        <v>163</v>
      </c>
      <c r="I13" s="8">
        <f t="shared" si="0"/>
        <v>3093</v>
      </c>
      <c r="J13" s="16">
        <v>3060</v>
      </c>
      <c r="K13" s="8">
        <f t="shared" si="1"/>
        <v>33</v>
      </c>
      <c r="L13" s="10">
        <f t="shared" si="2"/>
        <v>1.066925315227934E-2</v>
      </c>
      <c r="M13" s="11"/>
      <c r="N13" s="11"/>
      <c r="O13" s="11"/>
      <c r="P13" s="11"/>
      <c r="Q13" s="11"/>
      <c r="R13" s="11"/>
      <c r="S13" s="11">
        <v>23</v>
      </c>
      <c r="T13" s="11">
        <v>10</v>
      </c>
      <c r="U13" s="11"/>
      <c r="V13" s="11"/>
      <c r="W13" s="11"/>
      <c r="X13" s="12">
        <v>20200701</v>
      </c>
      <c r="Y13" s="12">
        <v>10</v>
      </c>
      <c r="Z13" s="6" t="s">
        <v>143</v>
      </c>
      <c r="AA13" s="12" t="str">
        <f t="shared" si="5"/>
        <v>이형준</v>
      </c>
      <c r="AB13" s="5" t="s">
        <v>76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7</v>
      </c>
      <c r="C14" s="6" t="str">
        <f t="shared" si="4"/>
        <v>01</v>
      </c>
      <c r="D14" s="7" t="s">
        <v>34</v>
      </c>
      <c r="E14" s="7" t="s">
        <v>130</v>
      </c>
      <c r="F14" s="7" t="s">
        <v>142</v>
      </c>
      <c r="G14" s="5" t="s">
        <v>156</v>
      </c>
      <c r="H14" s="5" t="s">
        <v>157</v>
      </c>
      <c r="I14" s="8">
        <f t="shared" si="0"/>
        <v>7333</v>
      </c>
      <c r="J14" s="9">
        <v>7260</v>
      </c>
      <c r="K14" s="8">
        <f t="shared" si="1"/>
        <v>73</v>
      </c>
      <c r="L14" s="10">
        <f t="shared" si="2"/>
        <v>9.9549979544524755E-3</v>
      </c>
      <c r="M14" s="11"/>
      <c r="N14" s="11">
        <v>5</v>
      </c>
      <c r="O14" s="11"/>
      <c r="P14" s="11">
        <v>68</v>
      </c>
      <c r="Q14" s="11"/>
      <c r="R14" s="11"/>
      <c r="S14" s="11"/>
      <c r="T14" s="11"/>
      <c r="U14" s="11"/>
      <c r="V14" s="11"/>
      <c r="W14" s="11"/>
      <c r="X14" s="12">
        <v>20200701</v>
      </c>
      <c r="Y14" s="12">
        <v>15</v>
      </c>
      <c r="Z14" s="6" t="s">
        <v>143</v>
      </c>
      <c r="AA14" s="12" t="str">
        <f t="shared" si="5"/>
        <v>이형준</v>
      </c>
      <c r="AB14" s="5" t="s">
        <v>76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7</v>
      </c>
      <c r="C15" s="6" t="str">
        <f t="shared" si="4"/>
        <v>01</v>
      </c>
      <c r="D15" s="7" t="s">
        <v>34</v>
      </c>
      <c r="E15" s="7" t="s">
        <v>130</v>
      </c>
      <c r="F15" s="7" t="s">
        <v>133</v>
      </c>
      <c r="G15" s="5" t="s">
        <v>156</v>
      </c>
      <c r="H15" s="5" t="s">
        <v>157</v>
      </c>
      <c r="I15" s="8">
        <f t="shared" si="0"/>
        <v>626</v>
      </c>
      <c r="J15" s="9">
        <v>625</v>
      </c>
      <c r="K15" s="8">
        <f t="shared" si="1"/>
        <v>1</v>
      </c>
      <c r="L15" s="10">
        <f t="shared" si="2"/>
        <v>1.5974440894568689E-3</v>
      </c>
      <c r="M15" s="11"/>
      <c r="N15" s="11"/>
      <c r="O15" s="11"/>
      <c r="P15" s="11">
        <v>1</v>
      </c>
      <c r="Q15" s="11"/>
      <c r="R15" s="11"/>
      <c r="S15" s="11"/>
      <c r="T15" s="11"/>
      <c r="U15" s="11"/>
      <c r="V15" s="11"/>
      <c r="W15" s="11"/>
      <c r="X15" s="12">
        <v>20200701</v>
      </c>
      <c r="Y15" s="12">
        <v>8</v>
      </c>
      <c r="Z15" s="6" t="s">
        <v>143</v>
      </c>
      <c r="AA15" s="12" t="str">
        <f t="shared" si="5"/>
        <v>이형준</v>
      </c>
      <c r="AB15" s="5" t="s">
        <v>76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7</v>
      </c>
      <c r="C16" s="6" t="str">
        <f t="shared" si="4"/>
        <v>01</v>
      </c>
      <c r="D16" s="7" t="s">
        <v>34</v>
      </c>
      <c r="E16" s="7" t="s">
        <v>130</v>
      </c>
      <c r="F16" s="7" t="s">
        <v>142</v>
      </c>
      <c r="G16" s="5" t="s">
        <v>156</v>
      </c>
      <c r="H16" s="5" t="s">
        <v>157</v>
      </c>
      <c r="I16" s="8">
        <f t="shared" si="0"/>
        <v>8255</v>
      </c>
      <c r="J16" s="9">
        <v>8210</v>
      </c>
      <c r="K16" s="8">
        <f t="shared" si="1"/>
        <v>45</v>
      </c>
      <c r="L16" s="10">
        <f t="shared" si="2"/>
        <v>5.4512416717141131E-3</v>
      </c>
      <c r="M16" s="11"/>
      <c r="N16" s="11"/>
      <c r="O16" s="11"/>
      <c r="P16" s="11">
        <v>45</v>
      </c>
      <c r="Q16" s="11"/>
      <c r="R16" s="11"/>
      <c r="S16" s="11"/>
      <c r="T16" s="11"/>
      <c r="U16" s="11"/>
      <c r="V16" s="11"/>
      <c r="W16" s="11"/>
      <c r="X16" s="12">
        <v>20200701</v>
      </c>
      <c r="Y16" s="12">
        <v>15</v>
      </c>
      <c r="Z16" s="6" t="s">
        <v>135</v>
      </c>
      <c r="AA16" s="12" t="str">
        <f t="shared" si="5"/>
        <v>하선동</v>
      </c>
      <c r="AB16" s="5" t="s">
        <v>78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7</v>
      </c>
      <c r="C17" s="6" t="str">
        <f t="shared" si="4"/>
        <v>01</v>
      </c>
      <c r="D17" s="7" t="s">
        <v>36</v>
      </c>
      <c r="E17" s="7" t="s">
        <v>137</v>
      </c>
      <c r="F17" s="7" t="s">
        <v>141</v>
      </c>
      <c r="G17" s="5" t="s">
        <v>160</v>
      </c>
      <c r="H17" s="5" t="s">
        <v>163</v>
      </c>
      <c r="I17" s="8">
        <f t="shared" si="0"/>
        <v>2138</v>
      </c>
      <c r="J17" s="9">
        <v>2127</v>
      </c>
      <c r="K17" s="8">
        <f t="shared" si="1"/>
        <v>11</v>
      </c>
      <c r="L17" s="10">
        <f t="shared" si="2"/>
        <v>5.144995322731525E-3</v>
      </c>
      <c r="M17" s="11"/>
      <c r="N17" s="11"/>
      <c r="O17" s="11"/>
      <c r="P17" s="11"/>
      <c r="Q17" s="11">
        <v>8</v>
      </c>
      <c r="R17" s="11"/>
      <c r="S17" s="11">
        <v>3</v>
      </c>
      <c r="T17" s="11"/>
      <c r="U17" s="11"/>
      <c r="V17" s="11"/>
      <c r="W17" s="11"/>
      <c r="X17" s="12">
        <v>20200701</v>
      </c>
      <c r="Y17" s="12">
        <v>10</v>
      </c>
      <c r="Z17" s="6" t="s">
        <v>135</v>
      </c>
      <c r="AA17" s="12" t="str">
        <f t="shared" si="5"/>
        <v>하선동</v>
      </c>
      <c r="AB17" s="5" t="s">
        <v>78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7</v>
      </c>
      <c r="C18" s="6" t="str">
        <f t="shared" si="4"/>
        <v>01</v>
      </c>
      <c r="D18" s="7" t="s">
        <v>87</v>
      </c>
      <c r="E18" s="7" t="s">
        <v>130</v>
      </c>
      <c r="F18" s="7" t="s">
        <v>164</v>
      </c>
      <c r="G18" s="5" t="s">
        <v>165</v>
      </c>
      <c r="H18" s="5" t="s">
        <v>157</v>
      </c>
      <c r="I18" s="8">
        <f t="shared" si="0"/>
        <v>130</v>
      </c>
      <c r="J18" s="9">
        <v>117</v>
      </c>
      <c r="K18" s="8">
        <f t="shared" si="1"/>
        <v>13</v>
      </c>
      <c r="L18" s="10">
        <f t="shared" si="2"/>
        <v>0.1</v>
      </c>
      <c r="M18" s="11"/>
      <c r="N18" s="11"/>
      <c r="O18" s="11"/>
      <c r="P18" s="11">
        <v>12</v>
      </c>
      <c r="Q18" s="11">
        <v>1</v>
      </c>
      <c r="R18" s="11"/>
      <c r="S18" s="11"/>
      <c r="T18" s="11"/>
      <c r="U18" s="11"/>
      <c r="V18" s="11"/>
      <c r="W18" s="11"/>
      <c r="X18" s="12">
        <v>20200625</v>
      </c>
      <c r="Y18" s="12">
        <v>14</v>
      </c>
      <c r="Z18" s="6" t="s">
        <v>135</v>
      </c>
      <c r="AA18" s="12" t="str">
        <f t="shared" si="5"/>
        <v>하선동</v>
      </c>
      <c r="AB18" s="5" t="s">
        <v>78</v>
      </c>
      <c r="AC18" s="13" t="s">
        <v>144</v>
      </c>
    </row>
    <row r="19" spans="1:29" s="14" customFormat="1" ht="19.5" customHeight="1" x14ac:dyDescent="0.3">
      <c r="A19" s="5">
        <v>15</v>
      </c>
      <c r="B19" s="6" t="str">
        <f t="shared" si="3"/>
        <v>7</v>
      </c>
      <c r="C19" s="6" t="str">
        <f t="shared" si="4"/>
        <v>01</v>
      </c>
      <c r="D19" s="7" t="s">
        <v>34</v>
      </c>
      <c r="E19" s="7" t="s">
        <v>132</v>
      </c>
      <c r="F19" s="7" t="s">
        <v>146</v>
      </c>
      <c r="G19" s="5" t="s">
        <v>156</v>
      </c>
      <c r="H19" s="5" t="s">
        <v>157</v>
      </c>
      <c r="I19" s="8">
        <f t="shared" si="0"/>
        <v>4031</v>
      </c>
      <c r="J19" s="9">
        <v>4024</v>
      </c>
      <c r="K19" s="8">
        <f t="shared" si="1"/>
        <v>7</v>
      </c>
      <c r="L19" s="10">
        <f t="shared" si="2"/>
        <v>1.7365418010419251E-3</v>
      </c>
      <c r="M19" s="11">
        <v>7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20200701</v>
      </c>
      <c r="Y19" s="12">
        <v>3</v>
      </c>
      <c r="Z19" s="6" t="s">
        <v>135</v>
      </c>
      <c r="AA19" s="12" t="str">
        <f t="shared" si="5"/>
        <v>하선동</v>
      </c>
      <c r="AB19" s="5" t="s">
        <v>80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7</v>
      </c>
      <c r="C20" s="6" t="str">
        <f t="shared" si="4"/>
        <v>01</v>
      </c>
      <c r="D20" s="7" t="s">
        <v>36</v>
      </c>
      <c r="E20" s="7" t="s">
        <v>130</v>
      </c>
      <c r="F20" s="7" t="s">
        <v>147</v>
      </c>
      <c r="G20" s="5" t="s">
        <v>160</v>
      </c>
      <c r="H20" s="5" t="s">
        <v>157</v>
      </c>
      <c r="I20" s="8">
        <f t="shared" si="0"/>
        <v>2438</v>
      </c>
      <c r="J20" s="9">
        <v>2436</v>
      </c>
      <c r="K20" s="8">
        <f t="shared" si="1"/>
        <v>2</v>
      </c>
      <c r="L20" s="10">
        <f t="shared" si="2"/>
        <v>8.2034454470877774E-4</v>
      </c>
      <c r="M20" s="11">
        <v>1</v>
      </c>
      <c r="N20" s="11"/>
      <c r="O20" s="11"/>
      <c r="P20" s="11">
        <v>1</v>
      </c>
      <c r="Q20" s="11"/>
      <c r="R20" s="11"/>
      <c r="S20" s="11"/>
      <c r="T20" s="11"/>
      <c r="U20" s="11"/>
      <c r="V20" s="11"/>
      <c r="W20" s="11"/>
      <c r="X20" s="12">
        <v>20200701</v>
      </c>
      <c r="Y20" s="12">
        <v>6</v>
      </c>
      <c r="Z20" s="6" t="s">
        <v>135</v>
      </c>
      <c r="AA20" s="12" t="str">
        <f t="shared" si="5"/>
        <v>하선동</v>
      </c>
      <c r="AB20" s="5" t="s">
        <v>80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7</v>
      </c>
      <c r="C21" s="6" t="str">
        <f t="shared" si="4"/>
        <v>01</v>
      </c>
      <c r="D21" s="7" t="s">
        <v>87</v>
      </c>
      <c r="E21" s="7" t="s">
        <v>145</v>
      </c>
      <c r="F21" s="7" t="s">
        <v>148</v>
      </c>
      <c r="G21" s="5">
        <v>7301</v>
      </c>
      <c r="H21" s="5" t="s">
        <v>157</v>
      </c>
      <c r="I21" s="8">
        <f t="shared" si="0"/>
        <v>1034</v>
      </c>
      <c r="J21" s="9">
        <v>1034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20200701</v>
      </c>
      <c r="Y21" s="12">
        <v>13</v>
      </c>
      <c r="Z21" s="6" t="s">
        <v>135</v>
      </c>
      <c r="AA21" s="12" t="str">
        <f t="shared" si="5"/>
        <v>하선동</v>
      </c>
      <c r="AB21" s="5" t="s">
        <v>80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7</v>
      </c>
      <c r="C22" s="6" t="str">
        <f t="shared" si="4"/>
        <v>01</v>
      </c>
      <c r="D22" s="7" t="s">
        <v>34</v>
      </c>
      <c r="E22" s="7" t="s">
        <v>130</v>
      </c>
      <c r="F22" s="7" t="s">
        <v>133</v>
      </c>
      <c r="G22" s="5" t="s">
        <v>156</v>
      </c>
      <c r="H22" s="5" t="s">
        <v>157</v>
      </c>
      <c r="I22" s="8">
        <f t="shared" si="0"/>
        <v>194</v>
      </c>
      <c r="J22" s="9">
        <v>156</v>
      </c>
      <c r="K22" s="8">
        <f t="shared" si="1"/>
        <v>38</v>
      </c>
      <c r="L22" s="10">
        <f t="shared" si="2"/>
        <v>0.19587628865979381</v>
      </c>
      <c r="M22" s="11">
        <v>38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20200630</v>
      </c>
      <c r="Y22" s="12">
        <v>8</v>
      </c>
      <c r="Z22" s="6" t="s">
        <v>61</v>
      </c>
      <c r="AA22" s="12" t="str">
        <f t="shared" si="5"/>
        <v>이형준</v>
      </c>
      <c r="AB22" s="5" t="s">
        <v>82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7</v>
      </c>
      <c r="C23" s="6" t="str">
        <f t="shared" si="4"/>
        <v>01</v>
      </c>
      <c r="D23" s="7" t="s">
        <v>34</v>
      </c>
      <c r="E23" s="7" t="s">
        <v>130</v>
      </c>
      <c r="F23" s="7" t="s">
        <v>133</v>
      </c>
      <c r="G23" s="5" t="s">
        <v>156</v>
      </c>
      <c r="H23" s="5" t="s">
        <v>157</v>
      </c>
      <c r="I23" s="8">
        <f t="shared" si="0"/>
        <v>2386</v>
      </c>
      <c r="J23" s="9">
        <v>2383</v>
      </c>
      <c r="K23" s="8">
        <f t="shared" si="1"/>
        <v>3</v>
      </c>
      <c r="L23" s="10">
        <f t="shared" si="2"/>
        <v>1.2573344509639564E-3</v>
      </c>
      <c r="M23" s="11"/>
      <c r="N23" s="11"/>
      <c r="O23" s="11"/>
      <c r="P23" s="11">
        <v>3</v>
      </c>
      <c r="Q23" s="11"/>
      <c r="R23" s="11"/>
      <c r="S23" s="11"/>
      <c r="T23" s="11"/>
      <c r="U23" s="11"/>
      <c r="V23" s="11"/>
      <c r="W23" s="11"/>
      <c r="X23" s="12">
        <v>20200701</v>
      </c>
      <c r="Y23" s="12">
        <v>8</v>
      </c>
      <c r="Z23" s="6" t="s">
        <v>135</v>
      </c>
      <c r="AA23" s="12" t="str">
        <f t="shared" si="5"/>
        <v>하선동</v>
      </c>
      <c r="AB23" s="5" t="s">
        <v>82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7</v>
      </c>
      <c r="C24" s="6" t="str">
        <f t="shared" si="4"/>
        <v>01</v>
      </c>
      <c r="D24" s="7" t="s">
        <v>34</v>
      </c>
      <c r="E24" s="7" t="s">
        <v>145</v>
      </c>
      <c r="F24" s="7" t="s">
        <v>150</v>
      </c>
      <c r="G24" s="5" t="s">
        <v>156</v>
      </c>
      <c r="H24" s="5" t="s">
        <v>157</v>
      </c>
      <c r="I24" s="8">
        <f t="shared" si="0"/>
        <v>10000</v>
      </c>
      <c r="J24" s="9">
        <v>10000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20200701</v>
      </c>
      <c r="Y24" s="12">
        <v>5</v>
      </c>
      <c r="Z24" s="6" t="s">
        <v>135</v>
      </c>
      <c r="AA24" s="12" t="str">
        <f t="shared" si="5"/>
        <v>하선동</v>
      </c>
      <c r="AB24" s="5" t="s">
        <v>82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7</v>
      </c>
      <c r="C25" s="6" t="str">
        <f t="shared" si="4"/>
        <v>01</v>
      </c>
      <c r="D25" s="7" t="s">
        <v>34</v>
      </c>
      <c r="E25" s="7" t="s">
        <v>132</v>
      </c>
      <c r="F25" s="7" t="s">
        <v>146</v>
      </c>
      <c r="G25" s="5" t="s">
        <v>156</v>
      </c>
      <c r="H25" s="5" t="s">
        <v>157</v>
      </c>
      <c r="I25" s="8">
        <f t="shared" si="0"/>
        <v>4000</v>
      </c>
      <c r="J25" s="11">
        <v>4000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20200701</v>
      </c>
      <c r="Y25" s="12">
        <v>3</v>
      </c>
      <c r="Z25" s="6" t="s">
        <v>135</v>
      </c>
      <c r="AA25" s="12" t="str">
        <f t="shared" si="5"/>
        <v>하선동</v>
      </c>
      <c r="AB25" s="5" t="s">
        <v>82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7</v>
      </c>
      <c r="C26" s="6" t="str">
        <f t="shared" si="4"/>
        <v>01</v>
      </c>
      <c r="D26" s="7" t="s">
        <v>87</v>
      </c>
      <c r="E26" s="7" t="s">
        <v>149</v>
      </c>
      <c r="F26" s="7" t="s">
        <v>151</v>
      </c>
      <c r="G26" s="5" t="s">
        <v>161</v>
      </c>
      <c r="H26" s="5" t="s">
        <v>157</v>
      </c>
      <c r="I26" s="8">
        <f t="shared" si="0"/>
        <v>2800</v>
      </c>
      <c r="J26" s="11">
        <v>2800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20200701</v>
      </c>
      <c r="Y26" s="12">
        <v>14</v>
      </c>
      <c r="Z26" s="6" t="s">
        <v>135</v>
      </c>
      <c r="AA26" s="12" t="str">
        <f t="shared" si="5"/>
        <v>하선동</v>
      </c>
      <c r="AB26" s="5" t="s">
        <v>82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7</v>
      </c>
      <c r="C27" s="6" t="str">
        <f t="shared" si="4"/>
        <v>01</v>
      </c>
      <c r="D27" s="7" t="s">
        <v>87</v>
      </c>
      <c r="E27" s="7" t="s">
        <v>137</v>
      </c>
      <c r="F27" s="7" t="s">
        <v>167</v>
      </c>
      <c r="G27" s="5">
        <v>8301</v>
      </c>
      <c r="H27" s="5">
        <v>8301</v>
      </c>
      <c r="I27" s="8">
        <f t="shared" si="0"/>
        <v>1139</v>
      </c>
      <c r="J27" s="11">
        <v>1118</v>
      </c>
      <c r="K27" s="8">
        <f t="shared" si="1"/>
        <v>21</v>
      </c>
      <c r="L27" s="10">
        <f t="shared" si="2"/>
        <v>1.8437225636523266E-2</v>
      </c>
      <c r="M27" s="11">
        <v>4</v>
      </c>
      <c r="N27" s="11"/>
      <c r="O27" s="11"/>
      <c r="P27" s="11">
        <v>1</v>
      </c>
      <c r="Q27" s="11"/>
      <c r="R27" s="11"/>
      <c r="S27" s="11">
        <v>13</v>
      </c>
      <c r="T27" s="11">
        <v>3</v>
      </c>
      <c r="U27" s="11"/>
      <c r="V27" s="11"/>
      <c r="W27" s="11"/>
      <c r="X27" s="12">
        <v>20200701</v>
      </c>
      <c r="Y27" s="12">
        <v>12</v>
      </c>
      <c r="Z27" s="6" t="s">
        <v>135</v>
      </c>
      <c r="AA27" s="12" t="str">
        <f t="shared" si="5"/>
        <v>하선동</v>
      </c>
      <c r="AB27" s="5" t="s">
        <v>82</v>
      </c>
      <c r="AC27" s="13" t="s">
        <v>152</v>
      </c>
    </row>
    <row r="28" spans="1:29" s="14" customFormat="1" ht="19.149999999999999" customHeight="1" x14ac:dyDescent="0.3">
      <c r="A28" s="5">
        <v>24</v>
      </c>
      <c r="B28" s="6" t="str">
        <f t="shared" si="3"/>
        <v>7</v>
      </c>
      <c r="C28" s="6" t="str">
        <f t="shared" si="4"/>
        <v>01</v>
      </c>
      <c r="D28" s="7" t="s">
        <v>34</v>
      </c>
      <c r="E28" s="7" t="s">
        <v>130</v>
      </c>
      <c r="F28" s="7" t="s">
        <v>142</v>
      </c>
      <c r="G28" s="5" t="s">
        <v>156</v>
      </c>
      <c r="H28" s="5" t="s">
        <v>157</v>
      </c>
      <c r="I28" s="8">
        <f t="shared" si="0"/>
        <v>1827</v>
      </c>
      <c r="J28" s="17">
        <v>1807</v>
      </c>
      <c r="K28" s="8">
        <f t="shared" si="1"/>
        <v>20</v>
      </c>
      <c r="L28" s="10">
        <f t="shared" si="2"/>
        <v>1.0946907498631636E-2</v>
      </c>
      <c r="M28" s="11"/>
      <c r="N28" s="11">
        <v>2</v>
      </c>
      <c r="O28" s="11"/>
      <c r="P28" s="11">
        <v>18</v>
      </c>
      <c r="Q28" s="11"/>
      <c r="R28" s="11"/>
      <c r="S28" s="11"/>
      <c r="T28" s="11"/>
      <c r="U28" s="11"/>
      <c r="V28" s="11"/>
      <c r="W28" s="11"/>
      <c r="X28" s="12">
        <v>20200701</v>
      </c>
      <c r="Y28" s="12">
        <v>15</v>
      </c>
      <c r="Z28" s="6" t="s">
        <v>135</v>
      </c>
      <c r="AA28" s="12" t="str">
        <f t="shared" si="5"/>
        <v>하선동</v>
      </c>
      <c r="AB28" s="5" t="s">
        <v>82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7</v>
      </c>
      <c r="C29" s="6" t="str">
        <f t="shared" si="4"/>
        <v>01</v>
      </c>
      <c r="D29" s="7" t="s">
        <v>36</v>
      </c>
      <c r="E29" s="7" t="s">
        <v>130</v>
      </c>
      <c r="F29" s="7" t="s">
        <v>147</v>
      </c>
      <c r="G29" s="5" t="s">
        <v>160</v>
      </c>
      <c r="H29" s="5" t="s">
        <v>157</v>
      </c>
      <c r="I29" s="8">
        <f t="shared" si="0"/>
        <v>1867</v>
      </c>
      <c r="J29" s="11">
        <v>1865</v>
      </c>
      <c r="K29" s="8">
        <f t="shared" si="1"/>
        <v>2</v>
      </c>
      <c r="L29" s="10">
        <f t="shared" si="2"/>
        <v>1.0712372790573112E-3</v>
      </c>
      <c r="M29" s="11"/>
      <c r="N29" s="11"/>
      <c r="O29" s="11"/>
      <c r="P29" s="11">
        <v>2</v>
      </c>
      <c r="Q29" s="11"/>
      <c r="R29" s="11"/>
      <c r="S29" s="11"/>
      <c r="T29" s="11"/>
      <c r="U29" s="11"/>
      <c r="V29" s="11"/>
      <c r="W29" s="11"/>
      <c r="X29" s="12">
        <v>20200701</v>
      </c>
      <c r="Y29" s="12">
        <v>6</v>
      </c>
      <c r="Z29" s="6" t="s">
        <v>143</v>
      </c>
      <c r="AA29" s="12" t="str">
        <f t="shared" si="5"/>
        <v>이형준</v>
      </c>
      <c r="AB29" s="5" t="s">
        <v>84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7</v>
      </c>
      <c r="C30" s="6" t="str">
        <f t="shared" si="4"/>
        <v>01</v>
      </c>
      <c r="D30" s="7" t="s">
        <v>34</v>
      </c>
      <c r="E30" s="7" t="s">
        <v>130</v>
      </c>
      <c r="F30" s="7" t="s">
        <v>133</v>
      </c>
      <c r="G30" s="5" t="s">
        <v>156</v>
      </c>
      <c r="H30" s="5" t="s">
        <v>157</v>
      </c>
      <c r="I30" s="8">
        <f t="shared" si="0"/>
        <v>4863</v>
      </c>
      <c r="J30" s="11">
        <v>4860</v>
      </c>
      <c r="K30" s="8">
        <f t="shared" ref="K30:K54" si="6">SUM(M30:W30)</f>
        <v>3</v>
      </c>
      <c r="L30" s="10">
        <f t="shared" si="2"/>
        <v>6.1690314620604567E-4</v>
      </c>
      <c r="M30" s="11"/>
      <c r="N30" s="11"/>
      <c r="O30" s="11"/>
      <c r="P30" s="11"/>
      <c r="Q30" s="11">
        <v>3</v>
      </c>
      <c r="R30" s="11"/>
      <c r="S30" s="11"/>
      <c r="T30" s="11"/>
      <c r="U30" s="11"/>
      <c r="V30" s="11"/>
      <c r="W30" s="11"/>
      <c r="X30" s="12">
        <v>20200701</v>
      </c>
      <c r="Y30" s="12">
        <v>8</v>
      </c>
      <c r="Z30" s="6" t="s">
        <v>143</v>
      </c>
      <c r="AA30" s="12" t="str">
        <f t="shared" si="5"/>
        <v>이형준</v>
      </c>
      <c r="AB30" s="5" t="s">
        <v>84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7</v>
      </c>
      <c r="C31" s="6" t="str">
        <f t="shared" si="4"/>
        <v>01</v>
      </c>
      <c r="D31" s="7" t="s">
        <v>36</v>
      </c>
      <c r="E31" s="7" t="s">
        <v>131</v>
      </c>
      <c r="F31" s="7" t="s">
        <v>153</v>
      </c>
      <c r="G31" s="5"/>
      <c r="H31" s="5"/>
      <c r="I31" s="8">
        <f t="shared" si="0"/>
        <v>1227</v>
      </c>
      <c r="J31" s="9">
        <v>1210</v>
      </c>
      <c r="K31" s="8">
        <f t="shared" si="6"/>
        <v>17</v>
      </c>
      <c r="L31" s="10">
        <f t="shared" si="2"/>
        <v>1.3854930725346373E-2</v>
      </c>
      <c r="M31" s="11"/>
      <c r="N31" s="11"/>
      <c r="O31" s="11"/>
      <c r="P31" s="11">
        <v>13</v>
      </c>
      <c r="Q31" s="11">
        <v>2</v>
      </c>
      <c r="R31" s="11"/>
      <c r="S31" s="11">
        <v>2</v>
      </c>
      <c r="T31" s="11"/>
      <c r="U31" s="11"/>
      <c r="V31" s="11"/>
      <c r="W31" s="11"/>
      <c r="X31" s="12">
        <v>20200701</v>
      </c>
      <c r="Y31" s="12"/>
      <c r="Z31" s="6"/>
      <c r="AA31" s="12" t="str">
        <f t="shared" si="5"/>
        <v/>
      </c>
      <c r="AB31" s="5" t="s">
        <v>84</v>
      </c>
      <c r="AC31" s="18" t="s">
        <v>154</v>
      </c>
    </row>
    <row r="32" spans="1:29" s="14" customFormat="1" ht="19.149999999999999" customHeight="1" x14ac:dyDescent="0.3">
      <c r="A32" s="5">
        <v>28</v>
      </c>
      <c r="B32" s="6" t="str">
        <f t="shared" si="3"/>
        <v>7</v>
      </c>
      <c r="C32" s="6" t="str">
        <f t="shared" si="4"/>
        <v>01</v>
      </c>
      <c r="D32" s="7" t="s">
        <v>34</v>
      </c>
      <c r="E32" s="7" t="s">
        <v>130</v>
      </c>
      <c r="F32" s="7" t="s">
        <v>142</v>
      </c>
      <c r="G32" s="5" t="s">
        <v>156</v>
      </c>
      <c r="H32" s="5" t="s">
        <v>157</v>
      </c>
      <c r="I32" s="8">
        <f t="shared" si="0"/>
        <v>641</v>
      </c>
      <c r="J32" s="9">
        <v>630</v>
      </c>
      <c r="K32" s="8">
        <f t="shared" si="6"/>
        <v>11</v>
      </c>
      <c r="L32" s="10">
        <f t="shared" si="2"/>
        <v>1.7160686427457099E-2</v>
      </c>
      <c r="M32" s="11"/>
      <c r="N32" s="11"/>
      <c r="O32" s="11"/>
      <c r="P32" s="11">
        <v>11</v>
      </c>
      <c r="Q32" s="11"/>
      <c r="R32" s="11"/>
      <c r="S32" s="11"/>
      <c r="T32" s="11"/>
      <c r="U32" s="11"/>
      <c r="V32" s="11"/>
      <c r="W32" s="11"/>
      <c r="X32" s="12">
        <v>20200701</v>
      </c>
      <c r="Y32" s="12">
        <v>15</v>
      </c>
      <c r="Z32" s="6" t="s">
        <v>135</v>
      </c>
      <c r="AA32" s="12" t="str">
        <f t="shared" si="5"/>
        <v>하선동</v>
      </c>
      <c r="AB32" s="5" t="s">
        <v>86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7</v>
      </c>
      <c r="C33" s="6" t="str">
        <f t="shared" si="4"/>
        <v>01</v>
      </c>
      <c r="D33" s="7" t="s">
        <v>34</v>
      </c>
      <c r="E33" s="7" t="s">
        <v>130</v>
      </c>
      <c r="F33" s="7" t="s">
        <v>142</v>
      </c>
      <c r="G33" s="5" t="s">
        <v>156</v>
      </c>
      <c r="H33" s="5" t="s">
        <v>157</v>
      </c>
      <c r="I33" s="8">
        <f t="shared" si="0"/>
        <v>4865</v>
      </c>
      <c r="J33" s="9">
        <v>4800</v>
      </c>
      <c r="K33" s="8">
        <f t="shared" si="6"/>
        <v>65</v>
      </c>
      <c r="L33" s="10">
        <f t="shared" si="2"/>
        <v>1.3360739979445015E-2</v>
      </c>
      <c r="M33" s="11"/>
      <c r="N33" s="11"/>
      <c r="O33" s="11"/>
      <c r="P33" s="11">
        <v>65</v>
      </c>
      <c r="Q33" s="11"/>
      <c r="R33" s="11"/>
      <c r="S33" s="11"/>
      <c r="T33" s="11"/>
      <c r="U33" s="11"/>
      <c r="V33" s="11"/>
      <c r="W33" s="11"/>
      <c r="X33" s="12">
        <v>20200701</v>
      </c>
      <c r="Y33" s="12">
        <v>15</v>
      </c>
      <c r="Z33" s="6" t="s">
        <v>143</v>
      </c>
      <c r="AA33" s="12" t="str">
        <f t="shared" si="5"/>
        <v>이형준</v>
      </c>
      <c r="AB33" s="5" t="s">
        <v>86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7</v>
      </c>
      <c r="C34" s="6" t="str">
        <f t="shared" si="4"/>
        <v>01</v>
      </c>
      <c r="D34" s="7" t="s">
        <v>36</v>
      </c>
      <c r="E34" s="7" t="s">
        <v>130</v>
      </c>
      <c r="F34" s="7" t="s">
        <v>155</v>
      </c>
      <c r="G34" s="5" t="s">
        <v>166</v>
      </c>
      <c r="H34" s="5" t="s">
        <v>157</v>
      </c>
      <c r="I34" s="8">
        <f t="shared" si="0"/>
        <v>2888</v>
      </c>
      <c r="J34" s="9">
        <v>2610</v>
      </c>
      <c r="K34" s="8">
        <f t="shared" si="6"/>
        <v>278</v>
      </c>
      <c r="L34" s="10">
        <f t="shared" si="2"/>
        <v>9.6260387811634346E-2</v>
      </c>
      <c r="M34" s="11">
        <v>88</v>
      </c>
      <c r="N34" s="11"/>
      <c r="O34" s="11"/>
      <c r="P34" s="11">
        <v>190</v>
      </c>
      <c r="Q34" s="11"/>
      <c r="R34" s="11"/>
      <c r="S34" s="11"/>
      <c r="T34" s="11"/>
      <c r="U34" s="11"/>
      <c r="V34" s="11"/>
      <c r="W34" s="11"/>
      <c r="X34" s="12">
        <v>20200701</v>
      </c>
      <c r="Y34" s="12">
        <v>7</v>
      </c>
      <c r="Z34" s="6" t="s">
        <v>143</v>
      </c>
      <c r="AA34" s="12" t="str">
        <f t="shared" si="5"/>
        <v>이형준</v>
      </c>
      <c r="AB34" s="5" t="s">
        <v>86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7</v>
      </c>
      <c r="C35" s="6" t="str">
        <f t="shared" si="4"/>
        <v>01</v>
      </c>
      <c r="D35" s="7" t="s">
        <v>87</v>
      </c>
      <c r="E35" s="7" t="s">
        <v>149</v>
      </c>
      <c r="F35" s="7" t="s">
        <v>151</v>
      </c>
      <c r="G35" s="5" t="s">
        <v>161</v>
      </c>
      <c r="H35" s="5" t="s">
        <v>157</v>
      </c>
      <c r="I35" s="8">
        <f t="shared" si="0"/>
        <v>2650</v>
      </c>
      <c r="J35" s="9">
        <v>2650</v>
      </c>
      <c r="K35" s="8">
        <f t="shared" si="6"/>
        <v>0</v>
      </c>
      <c r="L35" s="10">
        <f t="shared" si="2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>
        <v>20200701</v>
      </c>
      <c r="Y35" s="12">
        <v>14</v>
      </c>
      <c r="Z35" s="6" t="s">
        <v>143</v>
      </c>
      <c r="AA35" s="12" t="str">
        <f t="shared" si="5"/>
        <v>이형준</v>
      </c>
      <c r="AB35" s="5" t="s">
        <v>86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7</v>
      </c>
      <c r="C36" s="6" t="str">
        <f t="shared" si="4"/>
        <v>01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7</v>
      </c>
      <c r="C37" s="6" t="str">
        <f t="shared" si="4"/>
        <v>01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7</v>
      </c>
      <c r="C38" s="6" t="str">
        <f t="shared" si="4"/>
        <v>01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7</v>
      </c>
      <c r="C39" s="6" t="str">
        <f t="shared" si="4"/>
        <v>01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7</v>
      </c>
      <c r="C40" s="6" t="str">
        <f t="shared" si="4"/>
        <v>01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7</v>
      </c>
      <c r="C41" s="6" t="str">
        <f t="shared" si="4"/>
        <v>01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7</v>
      </c>
      <c r="C42" s="6" t="str">
        <f t="shared" si="4"/>
        <v>01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7</v>
      </c>
      <c r="C43" s="6" t="str">
        <f t="shared" si="4"/>
        <v>01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7</v>
      </c>
      <c r="C44" s="6" t="str">
        <f t="shared" si="4"/>
        <v>01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7</v>
      </c>
      <c r="C45" s="6" t="str">
        <f t="shared" si="4"/>
        <v>01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7</v>
      </c>
      <c r="C46" s="6" t="str">
        <f t="shared" si="4"/>
        <v>01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7</v>
      </c>
      <c r="C47" s="6" t="str">
        <f t="shared" si="4"/>
        <v>01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7</v>
      </c>
      <c r="C48" s="6" t="str">
        <f t="shared" si="4"/>
        <v>01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7</v>
      </c>
      <c r="C49" s="6" t="str">
        <f t="shared" si="4"/>
        <v>01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7</v>
      </c>
      <c r="C50" s="6" t="str">
        <f t="shared" si="4"/>
        <v>01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7</v>
      </c>
      <c r="C51" s="6" t="str">
        <f t="shared" si="4"/>
        <v>01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7</v>
      </c>
      <c r="C52" s="6" t="str">
        <f t="shared" si="4"/>
        <v>01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7</v>
      </c>
      <c r="C53" s="6" t="str">
        <f t="shared" si="4"/>
        <v>01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7</v>
      </c>
      <c r="C54" s="6" t="str">
        <f t="shared" si="4"/>
        <v>01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 t="shared" ref="I55:W55" si="7">SUM(I7:I54)</f>
        <v>75985</v>
      </c>
      <c r="J55" s="38">
        <f t="shared" si="7"/>
        <v>75322</v>
      </c>
      <c r="K55" s="38">
        <f t="shared" si="7"/>
        <v>663</v>
      </c>
      <c r="L55" s="38" t="e">
        <f t="shared" si="7"/>
        <v>#DIV/0!</v>
      </c>
      <c r="M55" s="38">
        <f t="shared" si="7"/>
        <v>138</v>
      </c>
      <c r="N55" s="38">
        <f t="shared" si="7"/>
        <v>7</v>
      </c>
      <c r="O55" s="38">
        <f t="shared" si="7"/>
        <v>0</v>
      </c>
      <c r="P55" s="38">
        <f t="shared" si="7"/>
        <v>431</v>
      </c>
      <c r="Q55" s="38">
        <f t="shared" si="7"/>
        <v>17</v>
      </c>
      <c r="R55" s="38">
        <f t="shared" si="7"/>
        <v>0</v>
      </c>
      <c r="S55" s="38">
        <f t="shared" si="7"/>
        <v>57</v>
      </c>
      <c r="T55" s="38">
        <f t="shared" si="7"/>
        <v>13</v>
      </c>
      <c r="U55" s="38">
        <f t="shared" si="7"/>
        <v>0</v>
      </c>
      <c r="V55" s="38">
        <f t="shared" si="7"/>
        <v>0</v>
      </c>
      <c r="W55" s="38">
        <f t="shared" si="7"/>
        <v>0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17" priority="1">
      <formula>$L7&gt;0.15</formula>
    </cfRule>
    <cfRule type="expression" dxfId="16" priority="2">
      <formula>AND($L7&gt;0.08,$L7&lt;0.15)</formula>
    </cfRule>
  </conditionalFormatting>
  <dataValidations count="3">
    <dataValidation type="list" allowBlank="1" showInputMessage="1" showErrorMessage="1" sqref="Z7:Z54" xr:uid="{75FEC616-1CEA-4154-B5CD-61C4400BEFAA}">
      <formula1>"A, B"</formula1>
    </dataValidation>
    <dataValidation type="whole" allowBlank="1" showInputMessage="1" showErrorMessage="1" errorTitle="입력값이 올바르지 않습니다." error="숫자만 쓰세요!" sqref="J29:J30 J25:J27 M7:W54" xr:uid="{2DFDC647-2101-4B0B-8693-40A6C33C3D43}">
      <formula1>0</formula1>
      <formula2>20000</formula2>
    </dataValidation>
    <dataValidation allowBlank="1" showInputMessage="1" showErrorMessage="1" prompt="수식 계산_x000a_수치 입력 금지" sqref="K7:K54" xr:uid="{D1E4E52C-E374-4E15-9B82-4E03FE392D13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92A1F1-8586-4D01-91A3-D3C732F46157}">
          <x14:formula1>
            <xm:f>데이터!$C$4:$C$11</xm:f>
          </x14:formula1>
          <xm:sqref>AB7:AB54</xm:sqref>
        </x14:dataValidation>
        <x14:dataValidation type="list" allowBlank="1" showInputMessage="1" showErrorMessage="1" xr:uid="{AD6F1FD2-BF1D-4AE2-9AAD-9A739246E096}">
          <x14:formula1>
            <xm:f>데이터!$B$4:$B$16</xm:f>
          </x14:formula1>
          <xm:sqref>D7:D54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2E49-EB39-4DD8-938D-39934592BEE7}">
  <dimension ref="A1:AC56"/>
  <sheetViews>
    <sheetView zoomScale="85" zoomScaleNormal="85" workbookViewId="0">
      <pane ySplit="6" topLeftCell="A7" activePane="bottomLeft" state="frozen"/>
      <selection activeCell="A4" sqref="A4:AA4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39" t="s">
        <v>52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 spans="1:29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</row>
    <row r="4" spans="1:29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3"/>
    </row>
    <row r="5" spans="1:29" s="2" customFormat="1" ht="17.25" thickTop="1" x14ac:dyDescent="0.3">
      <c r="A5" s="32" t="s">
        <v>1</v>
      </c>
      <c r="B5" s="54" t="str">
        <f>MID($A$1,2,1)</f>
        <v>월</v>
      </c>
      <c r="C5" s="54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7" t="s">
        <v>15</v>
      </c>
    </row>
    <row r="6" spans="1:29" s="2" customFormat="1" ht="17.25" thickBot="1" x14ac:dyDescent="0.35">
      <c r="A6" s="31"/>
      <c r="B6" s="55"/>
      <c r="C6" s="55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6"/>
      <c r="AB6" s="56"/>
      <c r="AC6" s="56"/>
    </row>
    <row r="7" spans="1:29" s="14" customFormat="1" ht="19.5" customHeight="1" thickTop="1" x14ac:dyDescent="0.3">
      <c r="A7" s="5">
        <v>1</v>
      </c>
      <c r="B7" s="6" t="str">
        <f>LEFT($A$1,1)</f>
        <v>7</v>
      </c>
      <c r="C7" s="6" t="str">
        <f>MID($A$1,4,2)</f>
        <v>02</v>
      </c>
      <c r="D7" s="7" t="s">
        <v>36</v>
      </c>
      <c r="E7" s="7" t="s">
        <v>131</v>
      </c>
      <c r="F7" s="7" t="s">
        <v>153</v>
      </c>
      <c r="G7" s="5"/>
      <c r="H7" s="5"/>
      <c r="I7" s="8">
        <f t="shared" ref="I7:I54" si="0">J7+K7</f>
        <v>1695</v>
      </c>
      <c r="J7" s="9">
        <v>1530</v>
      </c>
      <c r="K7" s="8">
        <f t="shared" ref="K7:K29" si="1">SUM(M7:W7)</f>
        <v>165</v>
      </c>
      <c r="L7" s="10">
        <f t="shared" ref="L7:L54" si="2">K7/I7</f>
        <v>9.7345132743362831E-2</v>
      </c>
      <c r="M7" s="11">
        <v>121</v>
      </c>
      <c r="N7" s="11">
        <v>11</v>
      </c>
      <c r="O7" s="11"/>
      <c r="P7" s="11">
        <v>20</v>
      </c>
      <c r="Q7" s="11">
        <v>13</v>
      </c>
      <c r="R7" s="11"/>
      <c r="S7" s="11"/>
      <c r="T7" s="11"/>
      <c r="U7" s="11"/>
      <c r="V7" s="11"/>
      <c r="W7" s="11"/>
      <c r="X7" s="12">
        <v>20200626</v>
      </c>
      <c r="Y7" s="12"/>
      <c r="Z7" s="6"/>
      <c r="AA7" s="12" t="str">
        <f>IF($Z7="A","하선동",IF($Z7="B","이형준",""))</f>
        <v/>
      </c>
      <c r="AB7" s="5" t="s">
        <v>58</v>
      </c>
      <c r="AC7" s="13" t="s">
        <v>168</v>
      </c>
    </row>
    <row r="8" spans="1:29" s="14" customFormat="1" ht="19.5" customHeight="1" x14ac:dyDescent="0.3">
      <c r="A8" s="15">
        <v>2</v>
      </c>
      <c r="B8" s="6" t="str">
        <f t="shared" ref="B8:B54" si="3">LEFT($A$1,1)</f>
        <v>7</v>
      </c>
      <c r="C8" s="6" t="str">
        <f t="shared" ref="C8:C54" si="4">MID($A$1,4,2)</f>
        <v>02</v>
      </c>
      <c r="D8" s="7" t="s">
        <v>34</v>
      </c>
      <c r="E8" s="7" t="s">
        <v>169</v>
      </c>
      <c r="F8" s="7" t="s">
        <v>171</v>
      </c>
      <c r="G8" s="5" t="s">
        <v>192</v>
      </c>
      <c r="H8" s="5" t="s">
        <v>193</v>
      </c>
      <c r="I8" s="8">
        <f t="shared" si="0"/>
        <v>1747</v>
      </c>
      <c r="J8" s="9">
        <v>1740</v>
      </c>
      <c r="K8" s="8">
        <f t="shared" si="1"/>
        <v>7</v>
      </c>
      <c r="L8" s="10">
        <f t="shared" si="2"/>
        <v>4.0068689181453924E-3</v>
      </c>
      <c r="M8" s="11"/>
      <c r="N8" s="11"/>
      <c r="O8" s="11"/>
      <c r="P8" s="11">
        <v>7</v>
      </c>
      <c r="Q8" s="11"/>
      <c r="R8" s="11"/>
      <c r="S8" s="11"/>
      <c r="T8" s="11"/>
      <c r="U8" s="11"/>
      <c r="V8" s="11"/>
      <c r="W8" s="11"/>
      <c r="X8" s="12">
        <v>20200702</v>
      </c>
      <c r="Y8" s="12">
        <v>15</v>
      </c>
      <c r="Z8" s="6" t="s">
        <v>59</v>
      </c>
      <c r="AA8" s="12" t="str">
        <f t="shared" ref="AA8:AA54" si="5">IF($Z8="A","하선동",IF($Z8="B","이형준",""))</f>
        <v>하선동</v>
      </c>
      <c r="AB8" s="5" t="s">
        <v>58</v>
      </c>
      <c r="AC8" s="13"/>
    </row>
    <row r="9" spans="1:29" s="14" customFormat="1" ht="19.5" customHeight="1" x14ac:dyDescent="0.3">
      <c r="A9" s="5">
        <v>3</v>
      </c>
      <c r="B9" s="6" t="str">
        <f t="shared" si="3"/>
        <v>7</v>
      </c>
      <c r="C9" s="6" t="str">
        <f t="shared" si="4"/>
        <v>02</v>
      </c>
      <c r="D9" s="7" t="s">
        <v>34</v>
      </c>
      <c r="E9" s="7" t="s">
        <v>170</v>
      </c>
      <c r="F9" s="7" t="s">
        <v>172</v>
      </c>
      <c r="G9" s="5" t="s">
        <v>192</v>
      </c>
      <c r="H9" s="5" t="s">
        <v>193</v>
      </c>
      <c r="I9" s="8">
        <f t="shared" si="0"/>
        <v>200</v>
      </c>
      <c r="J9" s="9">
        <v>200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20200702</v>
      </c>
      <c r="Y9" s="6">
        <v>4</v>
      </c>
      <c r="Z9" s="6" t="s">
        <v>174</v>
      </c>
      <c r="AA9" s="12" t="str">
        <f t="shared" si="5"/>
        <v>하선동</v>
      </c>
      <c r="AB9" s="5" t="s">
        <v>58</v>
      </c>
      <c r="AC9" s="13" t="s">
        <v>173</v>
      </c>
    </row>
    <row r="10" spans="1:29" s="14" customFormat="1" ht="19.5" customHeight="1" x14ac:dyDescent="0.3">
      <c r="A10" s="15">
        <v>4</v>
      </c>
      <c r="B10" s="6" t="str">
        <f t="shared" si="3"/>
        <v>7</v>
      </c>
      <c r="C10" s="6" t="str">
        <f t="shared" si="4"/>
        <v>02</v>
      </c>
      <c r="D10" s="7" t="s">
        <v>34</v>
      </c>
      <c r="E10" s="7" t="s">
        <v>170</v>
      </c>
      <c r="F10" s="7" t="s">
        <v>172</v>
      </c>
      <c r="G10" s="5" t="s">
        <v>192</v>
      </c>
      <c r="H10" s="5" t="s">
        <v>193</v>
      </c>
      <c r="I10" s="8">
        <f t="shared" si="0"/>
        <v>14000</v>
      </c>
      <c r="J10" s="9">
        <v>14000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20200702</v>
      </c>
      <c r="Y10" s="12">
        <v>5</v>
      </c>
      <c r="Z10" s="6" t="s">
        <v>179</v>
      </c>
      <c r="AA10" s="12" t="str">
        <f t="shared" si="5"/>
        <v>이형준</v>
      </c>
      <c r="AB10" s="5" t="s">
        <v>76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7</v>
      </c>
      <c r="C11" s="6" t="str">
        <f t="shared" si="4"/>
        <v>02</v>
      </c>
      <c r="D11" s="7" t="s">
        <v>34</v>
      </c>
      <c r="E11" s="7" t="s">
        <v>175</v>
      </c>
      <c r="F11" s="7" t="s">
        <v>177</v>
      </c>
      <c r="G11" s="5" t="s">
        <v>192</v>
      </c>
      <c r="H11" s="5" t="s">
        <v>193</v>
      </c>
      <c r="I11" s="8">
        <f t="shared" si="0"/>
        <v>10002</v>
      </c>
      <c r="J11" s="9">
        <v>10000</v>
      </c>
      <c r="K11" s="8">
        <f t="shared" si="1"/>
        <v>2</v>
      </c>
      <c r="L11" s="10">
        <f t="shared" si="2"/>
        <v>1.9996000799840031E-4</v>
      </c>
      <c r="M11" s="11"/>
      <c r="N11" s="11">
        <v>2</v>
      </c>
      <c r="O11" s="11"/>
      <c r="P11" s="11"/>
      <c r="Q11" s="11"/>
      <c r="R11" s="11"/>
      <c r="S11" s="11"/>
      <c r="T11" s="11"/>
      <c r="U11" s="11"/>
      <c r="V11" s="11"/>
      <c r="W11" s="11"/>
      <c r="X11" s="12">
        <v>20200702</v>
      </c>
      <c r="Y11" s="12">
        <v>3</v>
      </c>
      <c r="Z11" s="6" t="s">
        <v>179</v>
      </c>
      <c r="AA11" s="12" t="str">
        <f t="shared" si="5"/>
        <v>이형준</v>
      </c>
      <c r="AB11" s="5" t="s">
        <v>76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7</v>
      </c>
      <c r="C12" s="6" t="str">
        <f t="shared" si="4"/>
        <v>02</v>
      </c>
      <c r="D12" s="7" t="s">
        <v>87</v>
      </c>
      <c r="E12" s="7" t="s">
        <v>176</v>
      </c>
      <c r="F12" s="7" t="s">
        <v>178</v>
      </c>
      <c r="G12" s="5">
        <v>8301</v>
      </c>
      <c r="H12" s="5">
        <v>8301</v>
      </c>
      <c r="I12" s="8">
        <f t="shared" si="0"/>
        <v>5549</v>
      </c>
      <c r="J12" s="9">
        <v>5530</v>
      </c>
      <c r="K12" s="8">
        <f t="shared" si="1"/>
        <v>19</v>
      </c>
      <c r="L12" s="10">
        <f t="shared" si="2"/>
        <v>3.4240403676338081E-3</v>
      </c>
      <c r="M12" s="11"/>
      <c r="N12" s="11"/>
      <c r="O12" s="11"/>
      <c r="P12" s="11">
        <v>8</v>
      </c>
      <c r="Q12" s="11"/>
      <c r="R12" s="11"/>
      <c r="S12" s="11">
        <v>11</v>
      </c>
      <c r="T12" s="11"/>
      <c r="U12" s="11"/>
      <c r="V12" s="11"/>
      <c r="W12" s="11"/>
      <c r="X12" s="12">
        <v>20200702</v>
      </c>
      <c r="Y12" s="12">
        <v>2</v>
      </c>
      <c r="Z12" s="6" t="s">
        <v>179</v>
      </c>
      <c r="AA12" s="12" t="str">
        <f t="shared" si="5"/>
        <v>이형준</v>
      </c>
      <c r="AB12" s="5" t="s">
        <v>76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7</v>
      </c>
      <c r="C13" s="6" t="str">
        <f t="shared" si="4"/>
        <v>02</v>
      </c>
      <c r="D13" s="7" t="s">
        <v>34</v>
      </c>
      <c r="E13" s="7" t="s">
        <v>169</v>
      </c>
      <c r="F13" s="7" t="s">
        <v>171</v>
      </c>
      <c r="G13" s="5" t="s">
        <v>192</v>
      </c>
      <c r="H13" s="5" t="s">
        <v>193</v>
      </c>
      <c r="I13" s="8">
        <f t="shared" si="0"/>
        <v>5800</v>
      </c>
      <c r="J13" s="16">
        <v>5733</v>
      </c>
      <c r="K13" s="8">
        <f t="shared" si="1"/>
        <v>67</v>
      </c>
      <c r="L13" s="10">
        <f t="shared" si="2"/>
        <v>1.1551724137931034E-2</v>
      </c>
      <c r="M13" s="11"/>
      <c r="N13" s="11"/>
      <c r="O13" s="11"/>
      <c r="P13" s="11">
        <v>67</v>
      </c>
      <c r="Q13" s="11"/>
      <c r="R13" s="11"/>
      <c r="S13" s="11"/>
      <c r="T13" s="11"/>
      <c r="U13" s="11"/>
      <c r="V13" s="11"/>
      <c r="W13" s="11"/>
      <c r="X13" s="12">
        <v>20200702</v>
      </c>
      <c r="Y13" s="12">
        <v>15</v>
      </c>
      <c r="Z13" s="6" t="s">
        <v>59</v>
      </c>
      <c r="AA13" s="12" t="str">
        <f t="shared" si="5"/>
        <v>하선동</v>
      </c>
      <c r="AB13" s="5" t="s">
        <v>78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7</v>
      </c>
      <c r="C14" s="6" t="str">
        <f t="shared" si="4"/>
        <v>02</v>
      </c>
      <c r="D14" s="7" t="s">
        <v>36</v>
      </c>
      <c r="E14" s="7" t="s">
        <v>176</v>
      </c>
      <c r="F14" s="7" t="s">
        <v>180</v>
      </c>
      <c r="G14" s="5" t="s">
        <v>194</v>
      </c>
      <c r="H14" s="5" t="s">
        <v>195</v>
      </c>
      <c r="I14" s="8">
        <f t="shared" si="0"/>
        <v>1126</v>
      </c>
      <c r="J14" s="9">
        <v>1123</v>
      </c>
      <c r="K14" s="8">
        <f t="shared" si="1"/>
        <v>3</v>
      </c>
      <c r="L14" s="10">
        <f t="shared" si="2"/>
        <v>2.6642984014209592E-3</v>
      </c>
      <c r="M14" s="11"/>
      <c r="N14" s="11"/>
      <c r="O14" s="11"/>
      <c r="P14" s="11"/>
      <c r="Q14" s="11"/>
      <c r="R14" s="11"/>
      <c r="S14" s="11">
        <v>3</v>
      </c>
      <c r="T14" s="11"/>
      <c r="U14" s="11"/>
      <c r="V14" s="11"/>
      <c r="W14" s="11"/>
      <c r="X14" s="12">
        <v>20200702</v>
      </c>
      <c r="Y14" s="12">
        <v>10</v>
      </c>
      <c r="Z14" s="6" t="s">
        <v>174</v>
      </c>
      <c r="AA14" s="12" t="str">
        <f t="shared" si="5"/>
        <v>하선동</v>
      </c>
      <c r="AB14" s="5" t="s">
        <v>78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7</v>
      </c>
      <c r="C15" s="6" t="str">
        <f t="shared" si="4"/>
        <v>02</v>
      </c>
      <c r="D15" s="7" t="s">
        <v>36</v>
      </c>
      <c r="E15" s="7" t="s">
        <v>169</v>
      </c>
      <c r="F15" s="7" t="s">
        <v>181</v>
      </c>
      <c r="G15" s="5" t="s">
        <v>194</v>
      </c>
      <c r="H15" s="5" t="s">
        <v>193</v>
      </c>
      <c r="I15" s="8">
        <f t="shared" si="0"/>
        <v>924</v>
      </c>
      <c r="J15" s="9">
        <v>924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20200701</v>
      </c>
      <c r="Y15" s="12">
        <v>6</v>
      </c>
      <c r="Z15" s="6" t="s">
        <v>179</v>
      </c>
      <c r="AA15" s="12" t="str">
        <f t="shared" si="5"/>
        <v>이형준</v>
      </c>
      <c r="AB15" s="5" t="s">
        <v>80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7</v>
      </c>
      <c r="C16" s="6" t="str">
        <f t="shared" si="4"/>
        <v>02</v>
      </c>
      <c r="D16" s="7" t="s">
        <v>36</v>
      </c>
      <c r="E16" s="7" t="s">
        <v>169</v>
      </c>
      <c r="F16" s="7" t="s">
        <v>181</v>
      </c>
      <c r="G16" s="5" t="s">
        <v>194</v>
      </c>
      <c r="H16" s="5" t="s">
        <v>193</v>
      </c>
      <c r="I16" s="8">
        <f t="shared" si="0"/>
        <v>1731</v>
      </c>
      <c r="J16" s="9">
        <v>1731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20200702</v>
      </c>
      <c r="Y16" s="12">
        <v>6</v>
      </c>
      <c r="Z16" s="6" t="s">
        <v>174</v>
      </c>
      <c r="AA16" s="12" t="str">
        <f t="shared" si="5"/>
        <v>하선동</v>
      </c>
      <c r="AB16" s="5" t="s">
        <v>80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7</v>
      </c>
      <c r="C17" s="6" t="str">
        <f t="shared" si="4"/>
        <v>02</v>
      </c>
      <c r="D17" s="7" t="s">
        <v>87</v>
      </c>
      <c r="E17" s="7" t="s">
        <v>176</v>
      </c>
      <c r="F17" s="7" t="s">
        <v>178</v>
      </c>
      <c r="G17" s="5">
        <v>8301</v>
      </c>
      <c r="H17" s="5">
        <v>8301</v>
      </c>
      <c r="I17" s="8">
        <f t="shared" si="0"/>
        <v>3439</v>
      </c>
      <c r="J17" s="9">
        <v>3417</v>
      </c>
      <c r="K17" s="8">
        <f t="shared" si="1"/>
        <v>22</v>
      </c>
      <c r="L17" s="10">
        <f t="shared" si="2"/>
        <v>6.3972084908403603E-3</v>
      </c>
      <c r="M17" s="11"/>
      <c r="N17" s="11"/>
      <c r="O17" s="11"/>
      <c r="P17" s="11">
        <v>7</v>
      </c>
      <c r="Q17" s="11"/>
      <c r="R17" s="11"/>
      <c r="S17" s="11">
        <v>15</v>
      </c>
      <c r="T17" s="11"/>
      <c r="U17" s="11"/>
      <c r="V17" s="11"/>
      <c r="W17" s="11"/>
      <c r="X17" s="12">
        <v>20200702</v>
      </c>
      <c r="Y17" s="12">
        <v>2</v>
      </c>
      <c r="Z17" s="6" t="s">
        <v>174</v>
      </c>
      <c r="AA17" s="12" t="str">
        <f t="shared" si="5"/>
        <v>하선동</v>
      </c>
      <c r="AB17" s="5" t="s">
        <v>80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7</v>
      </c>
      <c r="C18" s="6" t="str">
        <f t="shared" si="4"/>
        <v>02</v>
      </c>
      <c r="D18" s="7" t="s">
        <v>34</v>
      </c>
      <c r="E18" s="7" t="s">
        <v>175</v>
      </c>
      <c r="F18" s="7" t="s">
        <v>177</v>
      </c>
      <c r="G18" s="5" t="s">
        <v>192</v>
      </c>
      <c r="H18" s="5" t="s">
        <v>193</v>
      </c>
      <c r="I18" s="8">
        <f t="shared" si="0"/>
        <v>3018</v>
      </c>
      <c r="J18" s="9">
        <v>3018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20200702</v>
      </c>
      <c r="Y18" s="12">
        <v>3</v>
      </c>
      <c r="Z18" s="6" t="s">
        <v>174</v>
      </c>
      <c r="AA18" s="12" t="str">
        <f t="shared" si="5"/>
        <v>하선동</v>
      </c>
      <c r="AB18" s="5" t="s">
        <v>80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7</v>
      </c>
      <c r="C19" s="6" t="str">
        <f t="shared" si="4"/>
        <v>02</v>
      </c>
      <c r="D19" s="7" t="s">
        <v>34</v>
      </c>
      <c r="E19" s="7" t="s">
        <v>170</v>
      </c>
      <c r="F19" s="7" t="s">
        <v>172</v>
      </c>
      <c r="G19" s="5" t="s">
        <v>192</v>
      </c>
      <c r="H19" s="5" t="s">
        <v>193</v>
      </c>
      <c r="I19" s="8">
        <f t="shared" si="0"/>
        <v>14960</v>
      </c>
      <c r="J19" s="9">
        <v>14960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20200701</v>
      </c>
      <c r="Y19" s="12">
        <v>5</v>
      </c>
      <c r="Z19" s="6" t="s">
        <v>188</v>
      </c>
      <c r="AA19" s="12" t="str">
        <f t="shared" si="5"/>
        <v>이형준</v>
      </c>
      <c r="AB19" s="5" t="s">
        <v>82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7</v>
      </c>
      <c r="C20" s="6" t="str">
        <f t="shared" si="4"/>
        <v>02</v>
      </c>
      <c r="D20" s="7" t="s">
        <v>34</v>
      </c>
      <c r="E20" s="7" t="s">
        <v>170</v>
      </c>
      <c r="F20" s="7" t="s">
        <v>172</v>
      </c>
      <c r="G20" s="5" t="s">
        <v>192</v>
      </c>
      <c r="H20" s="5" t="s">
        <v>193</v>
      </c>
      <c r="I20" s="8">
        <f t="shared" si="0"/>
        <v>9040</v>
      </c>
      <c r="J20" s="9">
        <v>9040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20200702</v>
      </c>
      <c r="Y20" s="12">
        <v>5</v>
      </c>
      <c r="Z20" s="6" t="s">
        <v>189</v>
      </c>
      <c r="AA20" s="12" t="str">
        <f t="shared" si="5"/>
        <v>하선동</v>
      </c>
      <c r="AB20" s="5" t="s">
        <v>82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7</v>
      </c>
      <c r="C21" s="6" t="str">
        <f t="shared" si="4"/>
        <v>02</v>
      </c>
      <c r="D21" s="7" t="s">
        <v>34</v>
      </c>
      <c r="E21" s="7" t="s">
        <v>169</v>
      </c>
      <c r="F21" s="7" t="s">
        <v>182</v>
      </c>
      <c r="G21" s="5" t="s">
        <v>192</v>
      </c>
      <c r="H21" s="5" t="s">
        <v>193</v>
      </c>
      <c r="I21" s="8">
        <f t="shared" si="0"/>
        <v>6363</v>
      </c>
      <c r="J21" s="9">
        <v>6356</v>
      </c>
      <c r="K21" s="8">
        <f t="shared" si="1"/>
        <v>7</v>
      </c>
      <c r="L21" s="10">
        <f t="shared" si="2"/>
        <v>1.1001100110011001E-3</v>
      </c>
      <c r="M21" s="11"/>
      <c r="N21" s="11">
        <v>5</v>
      </c>
      <c r="O21" s="11"/>
      <c r="P21" s="11">
        <v>2</v>
      </c>
      <c r="Q21" s="11"/>
      <c r="R21" s="11"/>
      <c r="S21" s="11"/>
      <c r="T21" s="11"/>
      <c r="U21" s="11"/>
      <c r="V21" s="11"/>
      <c r="W21" s="11"/>
      <c r="X21" s="12">
        <v>20200702</v>
      </c>
      <c r="Y21" s="12">
        <v>8</v>
      </c>
      <c r="Z21" s="6" t="s">
        <v>189</v>
      </c>
      <c r="AA21" s="12" t="str">
        <f t="shared" si="5"/>
        <v>하선동</v>
      </c>
      <c r="AB21" s="5" t="s">
        <v>82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7</v>
      </c>
      <c r="C22" s="6" t="str">
        <f t="shared" si="4"/>
        <v>02</v>
      </c>
      <c r="D22" s="7" t="s">
        <v>87</v>
      </c>
      <c r="E22" s="7" t="s">
        <v>183</v>
      </c>
      <c r="F22" s="7" t="s">
        <v>185</v>
      </c>
      <c r="G22" s="5" t="s">
        <v>196</v>
      </c>
      <c r="H22" s="5" t="s">
        <v>193</v>
      </c>
      <c r="I22" s="8">
        <f t="shared" si="0"/>
        <v>2339</v>
      </c>
      <c r="J22" s="9">
        <v>2339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20200702</v>
      </c>
      <c r="Y22" s="12">
        <v>14</v>
      </c>
      <c r="Z22" s="6" t="s">
        <v>189</v>
      </c>
      <c r="AA22" s="12" t="str">
        <f t="shared" si="5"/>
        <v>하선동</v>
      </c>
      <c r="AB22" s="5" t="s">
        <v>82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7</v>
      </c>
      <c r="C23" s="6" t="str">
        <f t="shared" si="4"/>
        <v>02</v>
      </c>
      <c r="D23" s="7" t="s">
        <v>34</v>
      </c>
      <c r="E23" s="7" t="s">
        <v>184</v>
      </c>
      <c r="F23" s="7" t="s">
        <v>186</v>
      </c>
      <c r="G23" s="5" t="s">
        <v>192</v>
      </c>
      <c r="H23" s="5" t="s">
        <v>193</v>
      </c>
      <c r="I23" s="8">
        <f t="shared" si="0"/>
        <v>3477</v>
      </c>
      <c r="J23" s="9">
        <v>3477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20200702</v>
      </c>
      <c r="Y23" s="12">
        <v>15</v>
      </c>
      <c r="Z23" s="6" t="s">
        <v>189</v>
      </c>
      <c r="AA23" s="12" t="str">
        <f t="shared" si="5"/>
        <v>하선동</v>
      </c>
      <c r="AB23" s="5" t="s">
        <v>82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7</v>
      </c>
      <c r="C24" s="6" t="str">
        <f t="shared" si="4"/>
        <v>02</v>
      </c>
      <c r="D24" s="7" t="s">
        <v>36</v>
      </c>
      <c r="E24" s="7" t="s">
        <v>184</v>
      </c>
      <c r="F24" s="7" t="s">
        <v>187</v>
      </c>
      <c r="G24" s="5" t="s">
        <v>197</v>
      </c>
      <c r="H24" s="5" t="s">
        <v>193</v>
      </c>
      <c r="I24" s="8">
        <f t="shared" si="0"/>
        <v>692</v>
      </c>
      <c r="J24" s="9">
        <v>436</v>
      </c>
      <c r="K24" s="8">
        <f t="shared" si="1"/>
        <v>256</v>
      </c>
      <c r="L24" s="10">
        <f t="shared" si="2"/>
        <v>0.36994219653179189</v>
      </c>
      <c r="M24" s="11">
        <v>15</v>
      </c>
      <c r="N24" s="11"/>
      <c r="O24" s="11"/>
      <c r="P24" s="11">
        <v>62</v>
      </c>
      <c r="Q24" s="11">
        <v>3</v>
      </c>
      <c r="R24" s="11"/>
      <c r="S24" s="11"/>
      <c r="T24" s="11">
        <v>117</v>
      </c>
      <c r="U24" s="11"/>
      <c r="V24" s="11">
        <v>59</v>
      </c>
      <c r="W24" s="11"/>
      <c r="X24" s="12">
        <v>20200702</v>
      </c>
      <c r="Y24" s="12">
        <v>7</v>
      </c>
      <c r="Z24" s="6" t="s">
        <v>189</v>
      </c>
      <c r="AA24" s="12" t="str">
        <f t="shared" si="5"/>
        <v>하선동</v>
      </c>
      <c r="AB24" s="5" t="s">
        <v>82</v>
      </c>
      <c r="AC24" s="13" t="s">
        <v>190</v>
      </c>
    </row>
    <row r="25" spans="1:29" s="14" customFormat="1" ht="19.149999999999999" customHeight="1" x14ac:dyDescent="0.3">
      <c r="A25" s="5">
        <v>21</v>
      </c>
      <c r="B25" s="6" t="str">
        <f t="shared" si="3"/>
        <v>7</v>
      </c>
      <c r="C25" s="6" t="str">
        <f t="shared" si="4"/>
        <v>02</v>
      </c>
      <c r="D25" s="7" t="s">
        <v>36</v>
      </c>
      <c r="E25" s="7" t="s">
        <v>54</v>
      </c>
      <c r="F25" s="7" t="s">
        <v>89</v>
      </c>
      <c r="G25" s="5" t="s">
        <v>194</v>
      </c>
      <c r="H25" s="5" t="s">
        <v>193</v>
      </c>
      <c r="I25" s="8">
        <f t="shared" si="0"/>
        <v>533</v>
      </c>
      <c r="J25" s="11">
        <v>510</v>
      </c>
      <c r="K25" s="8">
        <f t="shared" si="1"/>
        <v>23</v>
      </c>
      <c r="L25" s="10">
        <f t="shared" si="2"/>
        <v>4.3151969981238276E-2</v>
      </c>
      <c r="M25" s="11">
        <v>20</v>
      </c>
      <c r="N25" s="11"/>
      <c r="O25" s="11"/>
      <c r="P25" s="11"/>
      <c r="Q25" s="11">
        <v>3</v>
      </c>
      <c r="R25" s="11"/>
      <c r="S25" s="11"/>
      <c r="T25" s="11"/>
      <c r="U25" s="11"/>
      <c r="V25" s="11"/>
      <c r="W25" s="11"/>
      <c r="X25" s="12">
        <v>20200702</v>
      </c>
      <c r="Y25" s="12">
        <v>6</v>
      </c>
      <c r="Z25" s="6" t="s">
        <v>59</v>
      </c>
      <c r="AA25" s="12" t="str">
        <f t="shared" si="5"/>
        <v>하선동</v>
      </c>
      <c r="AB25" s="5" t="s">
        <v>84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7</v>
      </c>
      <c r="C26" s="6" t="str">
        <f t="shared" si="4"/>
        <v>02</v>
      </c>
      <c r="D26" s="7" t="s">
        <v>36</v>
      </c>
      <c r="E26" s="7" t="s">
        <v>54</v>
      </c>
      <c r="F26" s="7" t="s">
        <v>89</v>
      </c>
      <c r="G26" s="5" t="s">
        <v>194</v>
      </c>
      <c r="H26" s="5" t="s">
        <v>193</v>
      </c>
      <c r="I26" s="8">
        <f t="shared" si="0"/>
        <v>2452</v>
      </c>
      <c r="J26" s="11">
        <v>2440</v>
      </c>
      <c r="K26" s="8">
        <f t="shared" si="1"/>
        <v>12</v>
      </c>
      <c r="L26" s="10">
        <f t="shared" si="2"/>
        <v>4.8939641109298528E-3</v>
      </c>
      <c r="M26" s="11">
        <v>10</v>
      </c>
      <c r="N26" s="11"/>
      <c r="O26" s="11"/>
      <c r="P26" s="11">
        <v>1</v>
      </c>
      <c r="Q26" s="11">
        <v>1</v>
      </c>
      <c r="R26" s="11"/>
      <c r="S26" s="11"/>
      <c r="T26" s="11"/>
      <c r="U26" s="11"/>
      <c r="V26" s="11"/>
      <c r="W26" s="11"/>
      <c r="X26" s="12">
        <v>20200702</v>
      </c>
      <c r="Y26" s="12">
        <v>6</v>
      </c>
      <c r="Z26" s="6" t="s">
        <v>191</v>
      </c>
      <c r="AA26" s="12" t="str">
        <f t="shared" si="5"/>
        <v>이형준</v>
      </c>
      <c r="AB26" s="5" t="s">
        <v>84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7</v>
      </c>
      <c r="C27" s="6" t="str">
        <f t="shared" si="4"/>
        <v>02</v>
      </c>
      <c r="D27" s="7" t="s">
        <v>34</v>
      </c>
      <c r="E27" s="7" t="s">
        <v>54</v>
      </c>
      <c r="F27" s="7" t="s">
        <v>83</v>
      </c>
      <c r="G27" s="5" t="s">
        <v>192</v>
      </c>
      <c r="H27" s="5" t="s">
        <v>193</v>
      </c>
      <c r="I27" s="8">
        <f t="shared" si="0"/>
        <v>6033</v>
      </c>
      <c r="J27" s="11">
        <v>6030</v>
      </c>
      <c r="K27" s="8">
        <f t="shared" si="1"/>
        <v>3</v>
      </c>
      <c r="L27" s="10">
        <f t="shared" si="2"/>
        <v>4.9726504226752855E-4</v>
      </c>
      <c r="M27" s="11"/>
      <c r="N27" s="11"/>
      <c r="O27" s="11"/>
      <c r="P27" s="11">
        <v>2</v>
      </c>
      <c r="Q27" s="11">
        <v>1</v>
      </c>
      <c r="R27" s="11"/>
      <c r="S27" s="11"/>
      <c r="T27" s="11"/>
      <c r="U27" s="11"/>
      <c r="V27" s="11"/>
      <c r="W27" s="11"/>
      <c r="X27" s="12">
        <v>20200702</v>
      </c>
      <c r="Y27" s="12">
        <v>8</v>
      </c>
      <c r="Z27" s="6" t="s">
        <v>191</v>
      </c>
      <c r="AA27" s="12" t="str">
        <f t="shared" si="5"/>
        <v>이형준</v>
      </c>
      <c r="AB27" s="5" t="s">
        <v>84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7</v>
      </c>
      <c r="C28" s="6" t="str">
        <f t="shared" si="4"/>
        <v>02</v>
      </c>
      <c r="D28" s="7" t="s">
        <v>87</v>
      </c>
      <c r="E28" s="7" t="s">
        <v>81</v>
      </c>
      <c r="F28" s="7" t="s">
        <v>85</v>
      </c>
      <c r="G28" s="5" t="s">
        <v>196</v>
      </c>
      <c r="H28" s="5" t="s">
        <v>193</v>
      </c>
      <c r="I28" s="8">
        <f t="shared" si="0"/>
        <v>2820</v>
      </c>
      <c r="J28" s="17">
        <v>2820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20200702</v>
      </c>
      <c r="Y28" s="12">
        <v>14</v>
      </c>
      <c r="Z28" s="6" t="s">
        <v>191</v>
      </c>
      <c r="AA28" s="12" t="str">
        <f t="shared" si="5"/>
        <v>이형준</v>
      </c>
      <c r="AB28" s="5" t="s">
        <v>84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7</v>
      </c>
      <c r="C29" s="6" t="str">
        <f t="shared" si="4"/>
        <v>02</v>
      </c>
      <c r="D29" s="7" t="s">
        <v>34</v>
      </c>
      <c r="E29" s="7" t="s">
        <v>54</v>
      </c>
      <c r="F29" s="7" t="s">
        <v>75</v>
      </c>
      <c r="G29" s="5" t="s">
        <v>192</v>
      </c>
      <c r="H29" s="5" t="s">
        <v>193</v>
      </c>
      <c r="I29" s="8">
        <f t="shared" si="0"/>
        <v>11739</v>
      </c>
      <c r="J29" s="11">
        <v>11500</v>
      </c>
      <c r="K29" s="8">
        <f t="shared" si="1"/>
        <v>239</v>
      </c>
      <c r="L29" s="10">
        <f t="shared" si="2"/>
        <v>2.0359485475764546E-2</v>
      </c>
      <c r="M29" s="11"/>
      <c r="N29" s="11"/>
      <c r="O29" s="11"/>
      <c r="P29" s="11">
        <v>210</v>
      </c>
      <c r="Q29" s="11"/>
      <c r="R29" s="11"/>
      <c r="S29" s="11"/>
      <c r="T29" s="11"/>
      <c r="U29" s="11">
        <v>29</v>
      </c>
      <c r="V29" s="11"/>
      <c r="W29" s="11"/>
      <c r="X29" s="12">
        <v>20200702</v>
      </c>
      <c r="Y29" s="12">
        <v>15</v>
      </c>
      <c r="Z29" s="6" t="s">
        <v>191</v>
      </c>
      <c r="AA29" s="12" t="str">
        <f t="shared" si="5"/>
        <v>이형준</v>
      </c>
      <c r="AB29" s="5" t="s">
        <v>86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7</v>
      </c>
      <c r="C30" s="6" t="str">
        <f t="shared" si="4"/>
        <v>02</v>
      </c>
      <c r="D30" s="7" t="s">
        <v>36</v>
      </c>
      <c r="E30" s="7" t="s">
        <v>54</v>
      </c>
      <c r="F30" s="7" t="s">
        <v>155</v>
      </c>
      <c r="G30" s="5" t="s">
        <v>197</v>
      </c>
      <c r="H30" s="5" t="s">
        <v>193</v>
      </c>
      <c r="I30" s="8">
        <f t="shared" si="0"/>
        <v>510</v>
      </c>
      <c r="J30" s="11">
        <v>510</v>
      </c>
      <c r="K30" s="8">
        <f t="shared" ref="K30:K54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20200702</v>
      </c>
      <c r="Y30" s="12">
        <v>7</v>
      </c>
      <c r="Z30" s="6" t="s">
        <v>191</v>
      </c>
      <c r="AA30" s="12" t="str">
        <f t="shared" si="5"/>
        <v>이형준</v>
      </c>
      <c r="AB30" s="5" t="s">
        <v>86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7</v>
      </c>
      <c r="C31" s="6" t="str">
        <f t="shared" si="4"/>
        <v>02</v>
      </c>
      <c r="D31" s="7" t="s">
        <v>34</v>
      </c>
      <c r="E31" s="7" t="s">
        <v>71</v>
      </c>
      <c r="F31" s="7" t="s">
        <v>74</v>
      </c>
      <c r="G31" s="5" t="s">
        <v>192</v>
      </c>
      <c r="H31" s="5" t="s">
        <v>193</v>
      </c>
      <c r="I31" s="8">
        <f t="shared" si="0"/>
        <v>2000</v>
      </c>
      <c r="J31" s="9">
        <v>2000</v>
      </c>
      <c r="K31" s="8">
        <f t="shared" si="6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20200702</v>
      </c>
      <c r="Y31" s="12">
        <v>3</v>
      </c>
      <c r="Z31" s="6" t="s">
        <v>191</v>
      </c>
      <c r="AA31" s="12" t="str">
        <f t="shared" si="5"/>
        <v>이형준</v>
      </c>
      <c r="AB31" s="5" t="s">
        <v>86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7</v>
      </c>
      <c r="C32" s="6" t="str">
        <f t="shared" si="4"/>
        <v>02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7</v>
      </c>
      <c r="C33" s="6" t="str">
        <f t="shared" si="4"/>
        <v>02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19.149999999999999" hidden="1" customHeight="1" x14ac:dyDescent="0.3">
      <c r="A34" s="15">
        <v>30</v>
      </c>
      <c r="B34" s="6" t="str">
        <f t="shared" si="3"/>
        <v>7</v>
      </c>
      <c r="C34" s="6" t="str">
        <f t="shared" si="4"/>
        <v>02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hidden="1" customHeight="1" x14ac:dyDescent="0.3">
      <c r="A35" s="5">
        <v>31</v>
      </c>
      <c r="B35" s="6" t="str">
        <f t="shared" si="3"/>
        <v>7</v>
      </c>
      <c r="C35" s="6" t="str">
        <f t="shared" si="4"/>
        <v>02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hidden="1" customHeight="1" x14ac:dyDescent="0.3">
      <c r="A36" s="5">
        <v>32</v>
      </c>
      <c r="B36" s="6" t="str">
        <f t="shared" si="3"/>
        <v>7</v>
      </c>
      <c r="C36" s="6" t="str">
        <f t="shared" si="4"/>
        <v>02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7</v>
      </c>
      <c r="C37" s="6" t="str">
        <f t="shared" si="4"/>
        <v>02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7</v>
      </c>
      <c r="C38" s="6" t="str">
        <f t="shared" si="4"/>
        <v>02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7</v>
      </c>
      <c r="C39" s="6" t="str">
        <f t="shared" si="4"/>
        <v>02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7</v>
      </c>
      <c r="C40" s="6" t="str">
        <f t="shared" si="4"/>
        <v>02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7</v>
      </c>
      <c r="C41" s="6" t="str">
        <f t="shared" si="4"/>
        <v>02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7</v>
      </c>
      <c r="C42" s="6" t="str">
        <f t="shared" si="4"/>
        <v>02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7</v>
      </c>
      <c r="C43" s="6" t="str">
        <f t="shared" si="4"/>
        <v>02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7</v>
      </c>
      <c r="C44" s="6" t="str">
        <f t="shared" si="4"/>
        <v>02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7</v>
      </c>
      <c r="C45" s="6" t="str">
        <f t="shared" si="4"/>
        <v>02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7</v>
      </c>
      <c r="C46" s="6" t="str">
        <f t="shared" si="4"/>
        <v>02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7</v>
      </c>
      <c r="C47" s="6" t="str">
        <f t="shared" si="4"/>
        <v>02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7</v>
      </c>
      <c r="C48" s="6" t="str">
        <f t="shared" si="4"/>
        <v>02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7</v>
      </c>
      <c r="C49" s="6" t="str">
        <f t="shared" si="4"/>
        <v>02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7</v>
      </c>
      <c r="C50" s="6" t="str">
        <f t="shared" si="4"/>
        <v>02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7</v>
      </c>
      <c r="C51" s="6" t="str">
        <f t="shared" si="4"/>
        <v>02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7</v>
      </c>
      <c r="C52" s="6" t="str">
        <f t="shared" si="4"/>
        <v>02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7</v>
      </c>
      <c r="C53" s="6" t="str">
        <f t="shared" si="4"/>
        <v>02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7</v>
      </c>
      <c r="C54" s="6" t="str">
        <f t="shared" si="4"/>
        <v>02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112189</v>
      </c>
      <c r="J55" s="38">
        <f>SUM(J7:J54)</f>
        <v>111364</v>
      </c>
      <c r="K55" s="38">
        <f>SUM(K7:K54)</f>
        <v>825</v>
      </c>
      <c r="L55" s="38" t="e">
        <f>SUM(L7:L54)</f>
        <v>#DIV/0!</v>
      </c>
      <c r="M55" s="38">
        <f t="shared" ref="M55:W55" si="7">SUM(M7:M54)</f>
        <v>166</v>
      </c>
      <c r="N55" s="38">
        <f t="shared" si="7"/>
        <v>18</v>
      </c>
      <c r="O55" s="38">
        <f t="shared" si="7"/>
        <v>0</v>
      </c>
      <c r="P55" s="38">
        <f t="shared" si="7"/>
        <v>386</v>
      </c>
      <c r="Q55" s="38">
        <f t="shared" si="7"/>
        <v>21</v>
      </c>
      <c r="R55" s="38">
        <f t="shared" si="7"/>
        <v>0</v>
      </c>
      <c r="S55" s="38">
        <f t="shared" si="7"/>
        <v>29</v>
      </c>
      <c r="T55" s="38">
        <f t="shared" si="7"/>
        <v>117</v>
      </c>
      <c r="U55" s="38">
        <f t="shared" si="7"/>
        <v>29</v>
      </c>
      <c r="V55" s="38">
        <f t="shared" si="7"/>
        <v>59</v>
      </c>
      <c r="W55" s="38">
        <f t="shared" si="7"/>
        <v>0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C7 G7:AC7 A14:C16 A24:C26 A30:C30 A8:AC13 A31:AC54 E14:AC16 A17:AC23 A27:AC29 E24:AC26 E30:AC30">
    <cfRule type="expression" dxfId="15" priority="11">
      <formula>$L7&gt;0.15</formula>
    </cfRule>
    <cfRule type="expression" dxfId="14" priority="12">
      <formula>AND($L7&gt;0.08,$L7&lt;0.15)</formula>
    </cfRule>
  </conditionalFormatting>
  <conditionalFormatting sqref="D7:F7">
    <cfRule type="expression" dxfId="13" priority="9">
      <formula>$L7&gt;0.15</formula>
    </cfRule>
    <cfRule type="expression" dxfId="12" priority="10">
      <formula>AND($L7&gt;0.08,$L7&lt;0.15)</formula>
    </cfRule>
  </conditionalFormatting>
  <conditionalFormatting sqref="D14:D16">
    <cfRule type="expression" dxfId="11" priority="7">
      <formula>$L14&gt;0.15</formula>
    </cfRule>
    <cfRule type="expression" dxfId="10" priority="8">
      <formula>AND($L14&gt;0.08,$L14&lt;0.15)</formula>
    </cfRule>
  </conditionalFormatting>
  <conditionalFormatting sqref="D24">
    <cfRule type="expression" dxfId="9" priority="5">
      <formula>$L24&gt;0.15</formula>
    </cfRule>
    <cfRule type="expression" dxfId="8" priority="6">
      <formula>AND($L24&gt;0.08,$L24&lt;0.15)</formula>
    </cfRule>
  </conditionalFormatting>
  <conditionalFormatting sqref="D25:D26">
    <cfRule type="expression" dxfId="7" priority="3">
      <formula>$L25&gt;0.15</formula>
    </cfRule>
    <cfRule type="expression" dxfId="6" priority="4">
      <formula>AND($L25&gt;0.08,$L25&lt;0.15)</formula>
    </cfRule>
  </conditionalFormatting>
  <conditionalFormatting sqref="D30">
    <cfRule type="expression" dxfId="5" priority="1">
      <formula>$L30&gt;0.15</formula>
    </cfRule>
    <cfRule type="expression" dxfId="4" priority="2">
      <formula>AND($L30&gt;0.08,$L30&lt;0.15)</formula>
    </cfRule>
  </conditionalFormatting>
  <dataValidations count="3">
    <dataValidation allowBlank="1" showInputMessage="1" showErrorMessage="1" prompt="수식 계산_x000a_수치 입력 금지" sqref="K7:K54" xr:uid="{FDFD059C-ADDF-4ACB-B0B0-AD5CDD5BA94A}"/>
    <dataValidation type="whole" allowBlank="1" showInputMessage="1" showErrorMessage="1" errorTitle="입력값이 올바르지 않습니다." error="숫자만 쓰세요!" sqref="J29:J30 J25:J27 M7:W54" xr:uid="{6297571B-A151-4C63-9A0F-E426916EEDDF}">
      <formula1>0</formula1>
      <formula2>20000</formula2>
    </dataValidation>
    <dataValidation type="list" allowBlank="1" showInputMessage="1" showErrorMessage="1" sqref="Z7:Z54" xr:uid="{1A887565-EDC1-419C-BF02-4AFC3804006B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E32D55-A366-48CE-B30C-C1997A9B003A}">
          <x14:formula1>
            <xm:f>데이터!$B$4:$B$16</xm:f>
          </x14:formula1>
          <xm:sqref>D7:D54</xm:sqref>
        </x14:dataValidation>
        <x14:dataValidation type="list" allowBlank="1" showInputMessage="1" showErrorMessage="1" xr:uid="{51DB0914-04B0-4FD1-9A84-FB9E161136FD}">
          <x14:formula1>
            <xm:f>데이터!$C$4:$C$11</xm:f>
          </x14:formula1>
          <xm:sqref>AB7:AB54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669C-17CB-439D-8DD6-8D3C2E0FF89B}">
  <dimension ref="A1:AC56"/>
  <sheetViews>
    <sheetView tabSelected="1" zoomScale="85" zoomScaleNormal="85" workbookViewId="0">
      <pane ySplit="6" topLeftCell="A7" activePane="bottomLeft" state="frozen"/>
      <selection activeCell="B5" sqref="B5:B6"/>
      <selection pane="bottomLeft" activeCell="E9" sqref="E9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39" t="s">
        <v>223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 spans="1:29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</row>
    <row r="4" spans="1:29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3"/>
    </row>
    <row r="5" spans="1:29" s="2" customFormat="1" ht="17.25" thickTop="1" x14ac:dyDescent="0.3">
      <c r="A5" s="32" t="s">
        <v>1</v>
      </c>
      <c r="B5" s="54" t="str">
        <f>MID($A$1,2,1)</f>
        <v>월</v>
      </c>
      <c r="C5" s="54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7" t="s">
        <v>15</v>
      </c>
    </row>
    <row r="6" spans="1:29" s="2" customFormat="1" ht="17.25" thickBot="1" x14ac:dyDescent="0.35">
      <c r="A6" s="31"/>
      <c r="B6" s="55"/>
      <c r="C6" s="55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6"/>
      <c r="AB6" s="56"/>
      <c r="AC6" s="56"/>
    </row>
    <row r="7" spans="1:29" s="14" customFormat="1" ht="19.5" customHeight="1" thickTop="1" x14ac:dyDescent="0.3">
      <c r="A7" s="5">
        <v>1</v>
      </c>
      <c r="B7" s="6" t="str">
        <f>LEFT($A$1,1)</f>
        <v>7</v>
      </c>
      <c r="C7" s="6" t="str">
        <f>MID($A$1,4,2)</f>
        <v>03</v>
      </c>
      <c r="D7" s="7" t="s">
        <v>36</v>
      </c>
      <c r="E7" s="7" t="s">
        <v>198</v>
      </c>
      <c r="F7" s="7" t="s">
        <v>201</v>
      </c>
      <c r="G7" s="5" t="s">
        <v>229</v>
      </c>
      <c r="H7" s="5" t="s">
        <v>230</v>
      </c>
      <c r="I7" s="8">
        <f t="shared" ref="I7:I54" si="0">J7+K7</f>
        <v>405</v>
      </c>
      <c r="J7" s="9">
        <v>370</v>
      </c>
      <c r="K7" s="8">
        <f t="shared" ref="K7:K29" si="1">SUM(M7:W7)</f>
        <v>35</v>
      </c>
      <c r="L7" s="10">
        <f t="shared" ref="L7:L54" si="2">K7/I7</f>
        <v>8.6419753086419748E-2</v>
      </c>
      <c r="M7" s="11"/>
      <c r="N7" s="11"/>
      <c r="O7" s="11"/>
      <c r="P7" s="11"/>
      <c r="Q7" s="11">
        <v>33</v>
      </c>
      <c r="R7" s="11"/>
      <c r="S7" s="11">
        <v>2</v>
      </c>
      <c r="T7" s="11"/>
      <c r="U7" s="11"/>
      <c r="V7" s="11"/>
      <c r="W7" s="11"/>
      <c r="X7" s="12">
        <v>20200702</v>
      </c>
      <c r="Y7" s="12">
        <v>12</v>
      </c>
      <c r="Z7" s="6" t="s">
        <v>208</v>
      </c>
      <c r="AA7" s="12" t="str">
        <f>IF($Z7="A","하선동",IF($Z7="B","이형준",""))</f>
        <v>하선동</v>
      </c>
      <c r="AB7" s="5" t="s">
        <v>58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7</v>
      </c>
      <c r="C8" s="6" t="str">
        <f t="shared" ref="C8:C54" si="4">MID($A$1,4,2)</f>
        <v>03</v>
      </c>
      <c r="D8" s="7" t="s">
        <v>34</v>
      </c>
      <c r="E8" s="7" t="s">
        <v>273</v>
      </c>
      <c r="F8" s="7" t="s">
        <v>202</v>
      </c>
      <c r="G8" s="5" t="s">
        <v>225</v>
      </c>
      <c r="H8" s="5" t="s">
        <v>226</v>
      </c>
      <c r="I8" s="8">
        <f t="shared" si="0"/>
        <v>1240</v>
      </c>
      <c r="J8" s="9">
        <v>1240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20200703</v>
      </c>
      <c r="Y8" s="12">
        <v>9</v>
      </c>
      <c r="Z8" s="6" t="s">
        <v>208</v>
      </c>
      <c r="AA8" s="12" t="str">
        <f t="shared" ref="AA8:AA54" si="5">IF($Z8="A","하선동",IF($Z8="B","이형준",""))</f>
        <v>하선동</v>
      </c>
      <c r="AB8" s="5" t="s">
        <v>58</v>
      </c>
      <c r="AC8" s="13"/>
    </row>
    <row r="9" spans="1:29" s="14" customFormat="1" ht="19.5" customHeight="1" x14ac:dyDescent="0.3">
      <c r="A9" s="5">
        <v>3</v>
      </c>
      <c r="B9" s="6" t="str">
        <f t="shared" si="3"/>
        <v>7</v>
      </c>
      <c r="C9" s="6" t="str">
        <f t="shared" si="4"/>
        <v>03</v>
      </c>
      <c r="D9" s="7" t="s">
        <v>87</v>
      </c>
      <c r="E9" s="7" t="s">
        <v>199</v>
      </c>
      <c r="F9" s="7" t="s">
        <v>203</v>
      </c>
      <c r="G9" s="5" t="s">
        <v>228</v>
      </c>
      <c r="H9" s="5" t="s">
        <v>226</v>
      </c>
      <c r="I9" s="8">
        <f t="shared" si="0"/>
        <v>88</v>
      </c>
      <c r="J9" s="9">
        <v>88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20200703</v>
      </c>
      <c r="Y9" s="6">
        <v>14</v>
      </c>
      <c r="Z9" s="6" t="s">
        <v>208</v>
      </c>
      <c r="AA9" s="12" t="str">
        <f t="shared" si="5"/>
        <v>하선동</v>
      </c>
      <c r="AB9" s="5" t="s">
        <v>58</v>
      </c>
      <c r="AC9" s="13" t="s">
        <v>206</v>
      </c>
    </row>
    <row r="10" spans="1:29" s="14" customFormat="1" ht="19.5" customHeight="1" x14ac:dyDescent="0.3">
      <c r="A10" s="15">
        <v>4</v>
      </c>
      <c r="B10" s="6" t="str">
        <f t="shared" si="3"/>
        <v>7</v>
      </c>
      <c r="C10" s="6" t="str">
        <f t="shared" si="4"/>
        <v>03</v>
      </c>
      <c r="D10" s="7" t="s">
        <v>32</v>
      </c>
      <c r="E10" s="7" t="s">
        <v>199</v>
      </c>
      <c r="F10" s="7" t="s">
        <v>233</v>
      </c>
      <c r="G10" s="5" t="s">
        <v>234</v>
      </c>
      <c r="H10" s="5" t="s">
        <v>226</v>
      </c>
      <c r="I10" s="8">
        <f t="shared" si="0"/>
        <v>200</v>
      </c>
      <c r="J10" s="9">
        <v>200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20200703</v>
      </c>
      <c r="Y10" s="12">
        <v>4</v>
      </c>
      <c r="Z10" s="6" t="s">
        <v>208</v>
      </c>
      <c r="AA10" s="12" t="str">
        <f t="shared" si="5"/>
        <v>하선동</v>
      </c>
      <c r="AB10" s="5" t="s">
        <v>58</v>
      </c>
      <c r="AC10" s="13" t="s">
        <v>207</v>
      </c>
    </row>
    <row r="11" spans="1:29" s="14" customFormat="1" ht="19.5" customHeight="1" x14ac:dyDescent="0.3">
      <c r="A11" s="5">
        <v>5</v>
      </c>
      <c r="B11" s="6" t="str">
        <f t="shared" si="3"/>
        <v>7</v>
      </c>
      <c r="C11" s="6" t="str">
        <f t="shared" si="4"/>
        <v>03</v>
      </c>
      <c r="D11" s="7" t="s">
        <v>34</v>
      </c>
      <c r="E11" s="7" t="s">
        <v>199</v>
      </c>
      <c r="F11" s="7" t="s">
        <v>204</v>
      </c>
      <c r="G11" s="5" t="s">
        <v>225</v>
      </c>
      <c r="H11" s="5" t="s">
        <v>226</v>
      </c>
      <c r="I11" s="8">
        <f t="shared" si="0"/>
        <v>200</v>
      </c>
      <c r="J11" s="9">
        <v>200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20200703</v>
      </c>
      <c r="Y11" s="12">
        <v>4</v>
      </c>
      <c r="Z11" s="6" t="s">
        <v>208</v>
      </c>
      <c r="AA11" s="12" t="str">
        <f t="shared" si="5"/>
        <v>하선동</v>
      </c>
      <c r="AB11" s="5" t="s">
        <v>58</v>
      </c>
      <c r="AC11" s="13" t="s">
        <v>207</v>
      </c>
    </row>
    <row r="12" spans="1:29" s="14" customFormat="1" ht="19.5" customHeight="1" x14ac:dyDescent="0.3">
      <c r="A12" s="5">
        <v>6</v>
      </c>
      <c r="B12" s="6" t="str">
        <f t="shared" si="3"/>
        <v>7</v>
      </c>
      <c r="C12" s="6" t="str">
        <f t="shared" si="4"/>
        <v>03</v>
      </c>
      <c r="D12" s="7" t="s">
        <v>34</v>
      </c>
      <c r="E12" s="7" t="s">
        <v>200</v>
      </c>
      <c r="F12" s="7" t="s">
        <v>205</v>
      </c>
      <c r="G12" s="5" t="s">
        <v>225</v>
      </c>
      <c r="H12" s="5" t="s">
        <v>226</v>
      </c>
      <c r="I12" s="8">
        <f t="shared" si="0"/>
        <v>200</v>
      </c>
      <c r="J12" s="9">
        <v>200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20200703</v>
      </c>
      <c r="Y12" s="12">
        <v>13</v>
      </c>
      <c r="Z12" s="6" t="s">
        <v>208</v>
      </c>
      <c r="AA12" s="12" t="str">
        <f t="shared" si="5"/>
        <v>하선동</v>
      </c>
      <c r="AB12" s="5" t="s">
        <v>58</v>
      </c>
      <c r="AC12" s="13" t="s">
        <v>207</v>
      </c>
    </row>
    <row r="13" spans="1:29" s="14" customFormat="1" ht="19.5" customHeight="1" x14ac:dyDescent="0.3">
      <c r="A13" s="15">
        <v>7</v>
      </c>
      <c r="B13" s="6" t="str">
        <f t="shared" si="3"/>
        <v>7</v>
      </c>
      <c r="C13" s="6" t="str">
        <f t="shared" si="4"/>
        <v>03</v>
      </c>
      <c r="D13" s="7" t="s">
        <v>87</v>
      </c>
      <c r="E13" s="7" t="s">
        <v>199</v>
      </c>
      <c r="F13" s="7" t="s">
        <v>209</v>
      </c>
      <c r="G13" s="5" t="s">
        <v>232</v>
      </c>
      <c r="H13" s="5" t="s">
        <v>226</v>
      </c>
      <c r="I13" s="8">
        <f t="shared" si="0"/>
        <v>1168</v>
      </c>
      <c r="J13" s="16">
        <v>1074</v>
      </c>
      <c r="K13" s="8">
        <f t="shared" si="1"/>
        <v>94</v>
      </c>
      <c r="L13" s="10">
        <f t="shared" si="2"/>
        <v>8.0479452054794523E-2</v>
      </c>
      <c r="M13" s="11">
        <v>89</v>
      </c>
      <c r="N13" s="11"/>
      <c r="O13" s="11"/>
      <c r="P13" s="11">
        <v>5</v>
      </c>
      <c r="Q13" s="11"/>
      <c r="R13" s="11"/>
      <c r="S13" s="11"/>
      <c r="T13" s="11"/>
      <c r="U13" s="11"/>
      <c r="V13" s="11"/>
      <c r="W13" s="11"/>
      <c r="X13" s="12">
        <v>20200703</v>
      </c>
      <c r="Y13" s="12">
        <v>7</v>
      </c>
      <c r="Z13" s="6" t="s">
        <v>211</v>
      </c>
      <c r="AA13" s="12" t="str">
        <f t="shared" si="5"/>
        <v>이형준</v>
      </c>
      <c r="AB13" s="5" t="s">
        <v>76</v>
      </c>
      <c r="AC13" s="13" t="s">
        <v>206</v>
      </c>
    </row>
    <row r="14" spans="1:29" s="14" customFormat="1" ht="19.5" customHeight="1" x14ac:dyDescent="0.3">
      <c r="A14" s="5">
        <v>10</v>
      </c>
      <c r="B14" s="6" t="str">
        <f t="shared" si="3"/>
        <v>7</v>
      </c>
      <c r="C14" s="6" t="str">
        <f t="shared" si="4"/>
        <v>03</v>
      </c>
      <c r="D14" s="7" t="s">
        <v>87</v>
      </c>
      <c r="E14" s="7" t="s">
        <v>198</v>
      </c>
      <c r="F14" s="7" t="s">
        <v>210</v>
      </c>
      <c r="G14" s="5">
        <v>8301</v>
      </c>
      <c r="H14" s="5">
        <v>8301</v>
      </c>
      <c r="I14" s="8">
        <f t="shared" si="0"/>
        <v>3022</v>
      </c>
      <c r="J14" s="9">
        <v>3000</v>
      </c>
      <c r="K14" s="8">
        <f t="shared" si="1"/>
        <v>22</v>
      </c>
      <c r="L14" s="10">
        <f t="shared" si="2"/>
        <v>7.2799470549305099E-3</v>
      </c>
      <c r="M14" s="11"/>
      <c r="N14" s="11"/>
      <c r="O14" s="11"/>
      <c r="P14" s="11">
        <v>3</v>
      </c>
      <c r="Q14" s="11">
        <v>11</v>
      </c>
      <c r="R14" s="11"/>
      <c r="S14" s="11">
        <v>8</v>
      </c>
      <c r="T14" s="11"/>
      <c r="U14" s="11"/>
      <c r="V14" s="11"/>
      <c r="W14" s="11"/>
      <c r="X14" s="12">
        <v>20200703</v>
      </c>
      <c r="Y14" s="12">
        <v>2</v>
      </c>
      <c r="Z14" s="6" t="s">
        <v>211</v>
      </c>
      <c r="AA14" s="12" t="str">
        <f t="shared" si="5"/>
        <v>이형준</v>
      </c>
      <c r="AB14" s="5" t="s">
        <v>76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7</v>
      </c>
      <c r="C15" s="6" t="str">
        <f t="shared" si="4"/>
        <v>03</v>
      </c>
      <c r="D15" s="7" t="s">
        <v>87</v>
      </c>
      <c r="E15" s="7" t="s">
        <v>198</v>
      </c>
      <c r="F15" s="7" t="s">
        <v>210</v>
      </c>
      <c r="G15" s="5">
        <v>8301</v>
      </c>
      <c r="H15" s="5">
        <v>8301</v>
      </c>
      <c r="I15" s="8">
        <f t="shared" si="0"/>
        <v>1998</v>
      </c>
      <c r="J15" s="9">
        <v>1933</v>
      </c>
      <c r="K15" s="8">
        <f t="shared" si="1"/>
        <v>65</v>
      </c>
      <c r="L15" s="10">
        <f t="shared" si="2"/>
        <v>3.2532532532532535E-2</v>
      </c>
      <c r="M15" s="11"/>
      <c r="N15" s="11"/>
      <c r="O15" s="11"/>
      <c r="P15" s="11">
        <v>1</v>
      </c>
      <c r="Q15" s="11">
        <v>58</v>
      </c>
      <c r="R15" s="11"/>
      <c r="S15" s="11">
        <v>6</v>
      </c>
      <c r="T15" s="11"/>
      <c r="U15" s="11"/>
      <c r="V15" s="11"/>
      <c r="W15" s="11"/>
      <c r="X15" s="12">
        <v>20200702</v>
      </c>
      <c r="Y15" s="12">
        <v>2</v>
      </c>
      <c r="Z15" s="6" t="s">
        <v>211</v>
      </c>
      <c r="AA15" s="12" t="str">
        <f t="shared" si="5"/>
        <v>이형준</v>
      </c>
      <c r="AB15" s="5" t="s">
        <v>80</v>
      </c>
      <c r="AC15" s="13" t="s">
        <v>217</v>
      </c>
    </row>
    <row r="16" spans="1:29" s="14" customFormat="1" ht="19.5" customHeight="1" x14ac:dyDescent="0.3">
      <c r="A16" s="15">
        <v>12</v>
      </c>
      <c r="B16" s="6" t="str">
        <f t="shared" si="3"/>
        <v>7</v>
      </c>
      <c r="C16" s="6" t="str">
        <f t="shared" si="4"/>
        <v>03</v>
      </c>
      <c r="D16" s="7" t="s">
        <v>87</v>
      </c>
      <c r="E16" s="7" t="s">
        <v>198</v>
      </c>
      <c r="F16" s="7" t="s">
        <v>210</v>
      </c>
      <c r="G16" s="5">
        <v>8301</v>
      </c>
      <c r="H16" s="5">
        <v>8301</v>
      </c>
      <c r="I16" s="8">
        <f t="shared" si="0"/>
        <v>588</v>
      </c>
      <c r="J16" s="9">
        <v>545</v>
      </c>
      <c r="K16" s="8">
        <f t="shared" si="1"/>
        <v>43</v>
      </c>
      <c r="L16" s="10">
        <f t="shared" si="2"/>
        <v>7.312925170068027E-2</v>
      </c>
      <c r="M16" s="11"/>
      <c r="N16" s="11"/>
      <c r="O16" s="11"/>
      <c r="P16" s="11">
        <v>1</v>
      </c>
      <c r="Q16" s="11">
        <v>41</v>
      </c>
      <c r="R16" s="11"/>
      <c r="S16" s="11">
        <v>1</v>
      </c>
      <c r="T16" s="11"/>
      <c r="U16" s="11"/>
      <c r="V16" s="11"/>
      <c r="W16" s="11"/>
      <c r="X16" s="12">
        <v>20200703</v>
      </c>
      <c r="Y16" s="12">
        <v>2</v>
      </c>
      <c r="Z16" s="6" t="s">
        <v>208</v>
      </c>
      <c r="AA16" s="12" t="str">
        <f t="shared" si="5"/>
        <v>하선동</v>
      </c>
      <c r="AB16" s="5" t="s">
        <v>80</v>
      </c>
      <c r="AC16" s="13" t="s">
        <v>217</v>
      </c>
    </row>
    <row r="17" spans="1:29" s="14" customFormat="1" ht="19.5" customHeight="1" x14ac:dyDescent="0.3">
      <c r="A17" s="5">
        <v>13</v>
      </c>
      <c r="B17" s="6" t="str">
        <f t="shared" si="3"/>
        <v>7</v>
      </c>
      <c r="C17" s="6" t="str">
        <f t="shared" si="4"/>
        <v>03</v>
      </c>
      <c r="D17" s="7" t="s">
        <v>36</v>
      </c>
      <c r="E17" s="7" t="s">
        <v>199</v>
      </c>
      <c r="F17" s="7" t="s">
        <v>214</v>
      </c>
      <c r="G17" s="5" t="s">
        <v>229</v>
      </c>
      <c r="H17" s="5" t="s">
        <v>226</v>
      </c>
      <c r="I17" s="8">
        <f t="shared" si="0"/>
        <v>2319</v>
      </c>
      <c r="J17" s="9">
        <v>2318</v>
      </c>
      <c r="K17" s="8">
        <f t="shared" si="1"/>
        <v>1</v>
      </c>
      <c r="L17" s="10">
        <f t="shared" si="2"/>
        <v>4.3122035360068997E-4</v>
      </c>
      <c r="M17" s="11">
        <v>1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20200703</v>
      </c>
      <c r="Y17" s="12">
        <v>6</v>
      </c>
      <c r="Z17" s="6" t="s">
        <v>208</v>
      </c>
      <c r="AA17" s="12" t="str">
        <f t="shared" si="5"/>
        <v>하선동</v>
      </c>
      <c r="AB17" s="5" t="s">
        <v>80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7</v>
      </c>
      <c r="C18" s="6" t="str">
        <f t="shared" si="4"/>
        <v>03</v>
      </c>
      <c r="D18" s="7" t="s">
        <v>87</v>
      </c>
      <c r="E18" s="7" t="s">
        <v>212</v>
      </c>
      <c r="F18" s="7" t="s">
        <v>215</v>
      </c>
      <c r="G18" s="5" t="s">
        <v>227</v>
      </c>
      <c r="H18" s="5" t="s">
        <v>226</v>
      </c>
      <c r="I18" s="8">
        <f t="shared" si="0"/>
        <v>1772</v>
      </c>
      <c r="J18" s="9">
        <v>1772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20200703</v>
      </c>
      <c r="Y18" s="12">
        <v>14</v>
      </c>
      <c r="Z18" s="6" t="s">
        <v>208</v>
      </c>
      <c r="AA18" s="12" t="str">
        <f t="shared" si="5"/>
        <v>하선동</v>
      </c>
      <c r="AB18" s="5" t="s">
        <v>80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7</v>
      </c>
      <c r="C19" s="6" t="str">
        <f t="shared" si="4"/>
        <v>03</v>
      </c>
      <c r="D19" s="7" t="s">
        <v>87</v>
      </c>
      <c r="E19" s="7" t="s">
        <v>213</v>
      </c>
      <c r="F19" s="7" t="s">
        <v>216</v>
      </c>
      <c r="G19" s="5">
        <v>7301</v>
      </c>
      <c r="H19" s="5" t="s">
        <v>226</v>
      </c>
      <c r="I19" s="8">
        <f t="shared" si="0"/>
        <v>238</v>
      </c>
      <c r="J19" s="9">
        <v>238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20200703</v>
      </c>
      <c r="Y19" s="12">
        <v>13</v>
      </c>
      <c r="Z19" s="6" t="s">
        <v>208</v>
      </c>
      <c r="AA19" s="12" t="str">
        <f t="shared" si="5"/>
        <v>하선동</v>
      </c>
      <c r="AB19" s="5" t="s">
        <v>80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7</v>
      </c>
      <c r="C20" s="6" t="str">
        <f t="shared" si="4"/>
        <v>03</v>
      </c>
      <c r="D20" s="7" t="s">
        <v>34</v>
      </c>
      <c r="E20" s="7" t="s">
        <v>199</v>
      </c>
      <c r="F20" s="7" t="s">
        <v>218</v>
      </c>
      <c r="G20" s="5" t="s">
        <v>225</v>
      </c>
      <c r="H20" s="5" t="s">
        <v>226</v>
      </c>
      <c r="I20" s="8">
        <f t="shared" si="0"/>
        <v>3505</v>
      </c>
      <c r="J20" s="9">
        <v>2657</v>
      </c>
      <c r="K20" s="8">
        <f t="shared" si="1"/>
        <v>848</v>
      </c>
      <c r="L20" s="10">
        <f t="shared" si="2"/>
        <v>0.24194008559201141</v>
      </c>
      <c r="M20" s="11"/>
      <c r="N20" s="11">
        <v>1</v>
      </c>
      <c r="O20" s="11"/>
      <c r="P20" s="11">
        <v>2</v>
      </c>
      <c r="Q20" s="11"/>
      <c r="R20" s="11"/>
      <c r="S20" s="11"/>
      <c r="T20" s="11"/>
      <c r="U20" s="11">
        <v>845</v>
      </c>
      <c r="V20" s="11"/>
      <c r="W20" s="11"/>
      <c r="X20" s="12">
        <v>20200703</v>
      </c>
      <c r="Y20" s="12">
        <v>8</v>
      </c>
      <c r="Z20" s="6" t="s">
        <v>208</v>
      </c>
      <c r="AA20" s="12" t="str">
        <f t="shared" si="5"/>
        <v>하선동</v>
      </c>
      <c r="AB20" s="5" t="s">
        <v>82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7</v>
      </c>
      <c r="C21" s="6" t="str">
        <f t="shared" si="4"/>
        <v>03</v>
      </c>
      <c r="D21" s="7" t="s">
        <v>34</v>
      </c>
      <c r="E21" s="7" t="s">
        <v>199</v>
      </c>
      <c r="F21" s="7" t="s">
        <v>219</v>
      </c>
      <c r="G21" s="5" t="s">
        <v>225</v>
      </c>
      <c r="H21" s="5" t="s">
        <v>226</v>
      </c>
      <c r="I21" s="8">
        <f t="shared" si="0"/>
        <v>12308</v>
      </c>
      <c r="J21" s="9">
        <v>12000</v>
      </c>
      <c r="K21" s="8">
        <f t="shared" si="1"/>
        <v>308</v>
      </c>
      <c r="L21" s="10">
        <f t="shared" si="2"/>
        <v>2.5024374390640234E-2</v>
      </c>
      <c r="M21" s="11"/>
      <c r="N21" s="11">
        <v>16</v>
      </c>
      <c r="O21" s="11"/>
      <c r="P21" s="11">
        <v>91</v>
      </c>
      <c r="Q21" s="11"/>
      <c r="R21" s="11"/>
      <c r="S21" s="11"/>
      <c r="T21" s="11"/>
      <c r="U21" s="11">
        <v>201</v>
      </c>
      <c r="V21" s="11"/>
      <c r="W21" s="11"/>
      <c r="X21" s="12">
        <v>20200703</v>
      </c>
      <c r="Y21" s="12">
        <v>15</v>
      </c>
      <c r="Z21" s="6" t="s">
        <v>208</v>
      </c>
      <c r="AA21" s="12" t="str">
        <f t="shared" si="5"/>
        <v>하선동</v>
      </c>
      <c r="AB21" s="5" t="s">
        <v>82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7</v>
      </c>
      <c r="C22" s="6" t="str">
        <f t="shared" si="4"/>
        <v>03</v>
      </c>
      <c r="D22" s="7" t="s">
        <v>34</v>
      </c>
      <c r="E22" s="7" t="s">
        <v>213</v>
      </c>
      <c r="F22" s="7" t="s">
        <v>220</v>
      </c>
      <c r="G22" s="5" t="s">
        <v>225</v>
      </c>
      <c r="H22" s="5" t="s">
        <v>226</v>
      </c>
      <c r="I22" s="8">
        <f t="shared" si="0"/>
        <v>3000</v>
      </c>
      <c r="J22" s="9">
        <v>3000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20200703</v>
      </c>
      <c r="Y22" s="12">
        <v>5</v>
      </c>
      <c r="Z22" s="6" t="s">
        <v>208</v>
      </c>
      <c r="AA22" s="12" t="str">
        <f t="shared" si="5"/>
        <v>하선동</v>
      </c>
      <c r="AB22" s="5" t="s">
        <v>82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7</v>
      </c>
      <c r="C23" s="6" t="str">
        <f t="shared" si="4"/>
        <v>03</v>
      </c>
      <c r="D23" s="7" t="s">
        <v>34</v>
      </c>
      <c r="E23" s="7" t="s">
        <v>200</v>
      </c>
      <c r="F23" s="7" t="s">
        <v>221</v>
      </c>
      <c r="G23" s="5" t="s">
        <v>225</v>
      </c>
      <c r="H23" s="5" t="s">
        <v>226</v>
      </c>
      <c r="I23" s="8">
        <f t="shared" si="0"/>
        <v>7923</v>
      </c>
      <c r="J23" s="9">
        <v>7923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20200703</v>
      </c>
      <c r="Y23" s="12">
        <v>3</v>
      </c>
      <c r="Z23" s="6" t="s">
        <v>208</v>
      </c>
      <c r="AA23" s="12" t="str">
        <f t="shared" si="5"/>
        <v>하선동</v>
      </c>
      <c r="AB23" s="5" t="s">
        <v>82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7</v>
      </c>
      <c r="C24" s="6" t="str">
        <f t="shared" si="4"/>
        <v>03</v>
      </c>
      <c r="D24" s="7" t="s">
        <v>87</v>
      </c>
      <c r="E24" s="7" t="s">
        <v>212</v>
      </c>
      <c r="F24" s="7" t="s">
        <v>215</v>
      </c>
      <c r="G24" s="5" t="s">
        <v>227</v>
      </c>
      <c r="H24" s="5" t="s">
        <v>226</v>
      </c>
      <c r="I24" s="8">
        <f t="shared" si="0"/>
        <v>950</v>
      </c>
      <c r="J24" s="9">
        <v>950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20200703</v>
      </c>
      <c r="Y24" s="12">
        <v>14</v>
      </c>
      <c r="Z24" s="6" t="s">
        <v>208</v>
      </c>
      <c r="AA24" s="12" t="str">
        <f t="shared" si="5"/>
        <v>하선동</v>
      </c>
      <c r="AB24" s="5" t="s">
        <v>82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7</v>
      </c>
      <c r="C25" s="6" t="str">
        <f t="shared" si="4"/>
        <v>03</v>
      </c>
      <c r="D25" s="7" t="s">
        <v>36</v>
      </c>
      <c r="E25" s="7" t="s">
        <v>199</v>
      </c>
      <c r="F25" s="7" t="s">
        <v>214</v>
      </c>
      <c r="G25" s="5" t="s">
        <v>229</v>
      </c>
      <c r="H25" s="5" t="s">
        <v>226</v>
      </c>
      <c r="I25" s="8">
        <f t="shared" si="0"/>
        <v>421</v>
      </c>
      <c r="J25" s="11">
        <v>420</v>
      </c>
      <c r="K25" s="8">
        <f t="shared" si="1"/>
        <v>1</v>
      </c>
      <c r="L25" s="10">
        <f t="shared" si="2"/>
        <v>2.3752969121140144E-3</v>
      </c>
      <c r="M25" s="11"/>
      <c r="N25" s="11"/>
      <c r="O25" s="11"/>
      <c r="P25" s="11">
        <v>1</v>
      </c>
      <c r="Q25" s="11"/>
      <c r="R25" s="11"/>
      <c r="S25" s="11"/>
      <c r="T25" s="11"/>
      <c r="U25" s="11"/>
      <c r="V25" s="11"/>
      <c r="W25" s="11"/>
      <c r="X25" s="12">
        <v>20200703</v>
      </c>
      <c r="Y25" s="12">
        <v>6</v>
      </c>
      <c r="Z25" s="6" t="s">
        <v>208</v>
      </c>
      <c r="AA25" s="12" t="str">
        <f t="shared" si="5"/>
        <v>하선동</v>
      </c>
      <c r="AB25" s="5" t="s">
        <v>84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7</v>
      </c>
      <c r="C26" s="6" t="str">
        <f t="shared" si="4"/>
        <v>03</v>
      </c>
      <c r="D26" s="7" t="s">
        <v>36</v>
      </c>
      <c r="E26" s="7" t="s">
        <v>199</v>
      </c>
      <c r="F26" s="7" t="s">
        <v>214</v>
      </c>
      <c r="G26" s="5" t="s">
        <v>229</v>
      </c>
      <c r="H26" s="5" t="s">
        <v>226</v>
      </c>
      <c r="I26" s="8">
        <f t="shared" si="0"/>
        <v>2082</v>
      </c>
      <c r="J26" s="11">
        <v>2081</v>
      </c>
      <c r="K26" s="8">
        <f t="shared" si="1"/>
        <v>1</v>
      </c>
      <c r="L26" s="10">
        <f t="shared" si="2"/>
        <v>4.8030739673390969E-4</v>
      </c>
      <c r="M26" s="11"/>
      <c r="N26" s="11"/>
      <c r="O26" s="11"/>
      <c r="P26" s="11">
        <v>1</v>
      </c>
      <c r="Q26" s="11"/>
      <c r="R26" s="11"/>
      <c r="S26" s="11"/>
      <c r="T26" s="11"/>
      <c r="U26" s="11"/>
      <c r="V26" s="11"/>
      <c r="W26" s="11"/>
      <c r="X26" s="12">
        <v>20200703</v>
      </c>
      <c r="Y26" s="12">
        <v>6</v>
      </c>
      <c r="Z26" s="6" t="s">
        <v>211</v>
      </c>
      <c r="AA26" s="12" t="str">
        <f t="shared" si="5"/>
        <v>이형준</v>
      </c>
      <c r="AB26" s="5" t="s">
        <v>84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7</v>
      </c>
      <c r="C27" s="6" t="str">
        <f t="shared" si="4"/>
        <v>03</v>
      </c>
      <c r="D27" s="7" t="s">
        <v>87</v>
      </c>
      <c r="E27" s="7" t="s">
        <v>199</v>
      </c>
      <c r="F27" s="7" t="s">
        <v>222</v>
      </c>
      <c r="G27" s="5" t="s">
        <v>231</v>
      </c>
      <c r="H27" s="5" t="s">
        <v>226</v>
      </c>
      <c r="I27" s="8">
        <f t="shared" si="0"/>
        <v>335</v>
      </c>
      <c r="J27" s="11">
        <v>330</v>
      </c>
      <c r="K27" s="8">
        <f t="shared" si="1"/>
        <v>5</v>
      </c>
      <c r="L27" s="10">
        <f t="shared" si="2"/>
        <v>1.4925373134328358E-2</v>
      </c>
      <c r="M27" s="11"/>
      <c r="N27" s="11"/>
      <c r="O27" s="11"/>
      <c r="P27" s="11">
        <v>3</v>
      </c>
      <c r="Q27" s="11">
        <v>1</v>
      </c>
      <c r="R27" s="11"/>
      <c r="S27" s="11"/>
      <c r="T27" s="11"/>
      <c r="U27" s="11"/>
      <c r="V27" s="11">
        <v>1</v>
      </c>
      <c r="W27" s="11"/>
      <c r="X27" s="12">
        <v>20200703</v>
      </c>
      <c r="Y27" s="12">
        <v>8</v>
      </c>
      <c r="Z27" s="6" t="s">
        <v>208</v>
      </c>
      <c r="AA27" s="12" t="str">
        <f t="shared" si="5"/>
        <v>하선동</v>
      </c>
      <c r="AB27" s="5" t="s">
        <v>84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7</v>
      </c>
      <c r="C28" s="6" t="str">
        <f t="shared" si="4"/>
        <v>03</v>
      </c>
      <c r="D28" s="7" t="s">
        <v>87</v>
      </c>
      <c r="E28" s="7" t="s">
        <v>199</v>
      </c>
      <c r="F28" s="7" t="s">
        <v>222</v>
      </c>
      <c r="G28" s="5" t="s">
        <v>231</v>
      </c>
      <c r="H28" s="5" t="s">
        <v>226</v>
      </c>
      <c r="I28" s="8">
        <f t="shared" si="0"/>
        <v>716</v>
      </c>
      <c r="J28" s="17">
        <v>709</v>
      </c>
      <c r="K28" s="8">
        <f t="shared" si="1"/>
        <v>7</v>
      </c>
      <c r="L28" s="10">
        <f t="shared" si="2"/>
        <v>9.7765363128491621E-3</v>
      </c>
      <c r="M28" s="11">
        <v>1</v>
      </c>
      <c r="N28" s="11"/>
      <c r="O28" s="11"/>
      <c r="P28" s="11">
        <v>5</v>
      </c>
      <c r="Q28" s="11"/>
      <c r="R28" s="11"/>
      <c r="S28" s="11"/>
      <c r="T28" s="11"/>
      <c r="U28" s="11"/>
      <c r="V28" s="11">
        <v>1</v>
      </c>
      <c r="W28" s="11"/>
      <c r="X28" s="12">
        <v>20200703</v>
      </c>
      <c r="Y28" s="12">
        <v>8</v>
      </c>
      <c r="Z28" s="6" t="s">
        <v>211</v>
      </c>
      <c r="AA28" s="12" t="str">
        <f t="shared" si="5"/>
        <v>이형준</v>
      </c>
      <c r="AB28" s="5" t="s">
        <v>84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7</v>
      </c>
      <c r="C29" s="6" t="str">
        <f t="shared" si="4"/>
        <v>03</v>
      </c>
      <c r="D29" s="7" t="s">
        <v>87</v>
      </c>
      <c r="E29" s="7" t="s">
        <v>199</v>
      </c>
      <c r="F29" s="7" t="s">
        <v>209</v>
      </c>
      <c r="G29" s="5" t="s">
        <v>232</v>
      </c>
      <c r="H29" s="5" t="s">
        <v>226</v>
      </c>
      <c r="I29" s="8">
        <f t="shared" si="0"/>
        <v>100</v>
      </c>
      <c r="J29" s="11">
        <v>100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20200703</v>
      </c>
      <c r="Y29" s="12">
        <v>7</v>
      </c>
      <c r="Z29" s="6" t="s">
        <v>211</v>
      </c>
      <c r="AA29" s="12" t="str">
        <f t="shared" si="5"/>
        <v>이형준</v>
      </c>
      <c r="AB29" s="5" t="s">
        <v>84</v>
      </c>
      <c r="AC29" s="13" t="s">
        <v>206</v>
      </c>
    </row>
    <row r="30" spans="1:29" s="14" customFormat="1" ht="19.149999999999999" customHeight="1" x14ac:dyDescent="0.3">
      <c r="A30" s="15">
        <v>26</v>
      </c>
      <c r="B30" s="6" t="str">
        <f t="shared" si="3"/>
        <v>7</v>
      </c>
      <c r="C30" s="6" t="str">
        <f t="shared" si="4"/>
        <v>03</v>
      </c>
      <c r="D30" s="7" t="s">
        <v>34</v>
      </c>
      <c r="E30" s="7" t="s">
        <v>199</v>
      </c>
      <c r="F30" s="7" t="s">
        <v>219</v>
      </c>
      <c r="G30" s="5" t="s">
        <v>225</v>
      </c>
      <c r="H30" s="5" t="s">
        <v>226</v>
      </c>
      <c r="I30" s="8">
        <f t="shared" si="0"/>
        <v>10159</v>
      </c>
      <c r="J30" s="11">
        <v>10070</v>
      </c>
      <c r="K30" s="8">
        <f t="shared" ref="K30:K54" si="6">SUM(M30:W30)</f>
        <v>89</v>
      </c>
      <c r="L30" s="10">
        <f t="shared" si="2"/>
        <v>8.7607047937789152E-3</v>
      </c>
      <c r="M30" s="11"/>
      <c r="N30" s="11"/>
      <c r="O30" s="11"/>
      <c r="P30" s="11">
        <v>32</v>
      </c>
      <c r="Q30" s="11"/>
      <c r="R30" s="11"/>
      <c r="S30" s="11"/>
      <c r="T30" s="11">
        <v>57</v>
      </c>
      <c r="U30" s="11"/>
      <c r="V30" s="11"/>
      <c r="W30" s="11"/>
      <c r="X30" s="12">
        <v>20200703</v>
      </c>
      <c r="Y30" s="12">
        <v>15</v>
      </c>
      <c r="Z30" s="6" t="s">
        <v>61</v>
      </c>
      <c r="AA30" s="12" t="str">
        <f t="shared" si="5"/>
        <v>이형준</v>
      </c>
      <c r="AB30" s="5" t="s">
        <v>86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7</v>
      </c>
      <c r="C31" s="6" t="str">
        <f t="shared" si="4"/>
        <v>03</v>
      </c>
      <c r="D31" s="7" t="s">
        <v>87</v>
      </c>
      <c r="E31" s="7" t="s">
        <v>212</v>
      </c>
      <c r="F31" s="7" t="s">
        <v>215</v>
      </c>
      <c r="G31" s="5" t="s">
        <v>227</v>
      </c>
      <c r="H31" s="5" t="s">
        <v>226</v>
      </c>
      <c r="I31" s="8">
        <f t="shared" si="0"/>
        <v>2550</v>
      </c>
      <c r="J31" s="9">
        <v>2550</v>
      </c>
      <c r="K31" s="8">
        <f t="shared" si="6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20200703</v>
      </c>
      <c r="Y31" s="12">
        <v>14</v>
      </c>
      <c r="Z31" s="6" t="s">
        <v>208</v>
      </c>
      <c r="AA31" s="12" t="str">
        <f t="shared" si="5"/>
        <v>하선동</v>
      </c>
      <c r="AB31" s="5" t="s">
        <v>86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7</v>
      </c>
      <c r="C32" s="6" t="str">
        <f t="shared" si="4"/>
        <v>03</v>
      </c>
      <c r="D32" s="7" t="s">
        <v>34</v>
      </c>
      <c r="E32" s="7" t="s">
        <v>213</v>
      </c>
      <c r="F32" s="7" t="s">
        <v>220</v>
      </c>
      <c r="G32" s="5" t="s">
        <v>225</v>
      </c>
      <c r="H32" s="5" t="s">
        <v>226</v>
      </c>
      <c r="I32" s="8">
        <f t="shared" si="0"/>
        <v>9864</v>
      </c>
      <c r="J32" s="9">
        <v>9860</v>
      </c>
      <c r="K32" s="8">
        <f t="shared" si="6"/>
        <v>4</v>
      </c>
      <c r="L32" s="10">
        <f t="shared" si="2"/>
        <v>4.0551500405515005E-4</v>
      </c>
      <c r="M32" s="11"/>
      <c r="N32" s="11"/>
      <c r="O32" s="11"/>
      <c r="P32" s="11"/>
      <c r="Q32" s="11">
        <v>4</v>
      </c>
      <c r="R32" s="11"/>
      <c r="S32" s="11"/>
      <c r="T32" s="11"/>
      <c r="U32" s="11"/>
      <c r="V32" s="11"/>
      <c r="W32" s="11"/>
      <c r="X32" s="12">
        <v>20200703</v>
      </c>
      <c r="Y32" s="12">
        <v>5</v>
      </c>
      <c r="Z32" s="6" t="s">
        <v>211</v>
      </c>
      <c r="AA32" s="12" t="str">
        <f t="shared" si="5"/>
        <v>이형준</v>
      </c>
      <c r="AB32" s="5" t="s">
        <v>86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7</v>
      </c>
      <c r="C33" s="6" t="str">
        <f t="shared" si="4"/>
        <v>03</v>
      </c>
      <c r="D33" s="7" t="s">
        <v>34</v>
      </c>
      <c r="E33" s="7" t="s">
        <v>213</v>
      </c>
      <c r="F33" s="7" t="s">
        <v>220</v>
      </c>
      <c r="G33" s="5" t="s">
        <v>225</v>
      </c>
      <c r="H33" s="5" t="s">
        <v>226</v>
      </c>
      <c r="I33" s="8">
        <f t="shared" si="0"/>
        <v>10617</v>
      </c>
      <c r="J33" s="9">
        <v>10600</v>
      </c>
      <c r="K33" s="8">
        <f t="shared" si="6"/>
        <v>17</v>
      </c>
      <c r="L33" s="10">
        <f t="shared" si="2"/>
        <v>1.6012056136385042E-3</v>
      </c>
      <c r="M33" s="11"/>
      <c r="N33" s="11"/>
      <c r="O33" s="11"/>
      <c r="P33" s="11"/>
      <c r="Q33" s="11">
        <v>17</v>
      </c>
      <c r="R33" s="11"/>
      <c r="S33" s="11"/>
      <c r="T33" s="11"/>
      <c r="U33" s="11"/>
      <c r="V33" s="11"/>
      <c r="W33" s="11"/>
      <c r="X33" s="12">
        <v>20200703</v>
      </c>
      <c r="Y33" s="12">
        <v>3</v>
      </c>
      <c r="Z33" s="6" t="s">
        <v>211</v>
      </c>
      <c r="AA33" s="12" t="str">
        <f t="shared" si="5"/>
        <v>이형준</v>
      </c>
      <c r="AB33" s="5" t="s">
        <v>86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7</v>
      </c>
      <c r="C34" s="6" t="str">
        <f t="shared" si="4"/>
        <v>03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7</v>
      </c>
      <c r="C35" s="6" t="str">
        <f t="shared" si="4"/>
        <v>03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hidden="1" customHeight="1" x14ac:dyDescent="0.3">
      <c r="A36" s="5">
        <v>32</v>
      </c>
      <c r="B36" s="6" t="str">
        <f t="shared" si="3"/>
        <v>7</v>
      </c>
      <c r="C36" s="6" t="str">
        <f t="shared" si="4"/>
        <v>03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7</v>
      </c>
      <c r="C37" s="6" t="str">
        <f t="shared" si="4"/>
        <v>03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7</v>
      </c>
      <c r="C38" s="6" t="str">
        <f t="shared" si="4"/>
        <v>03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7</v>
      </c>
      <c r="C39" s="6" t="str">
        <f t="shared" si="4"/>
        <v>03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7</v>
      </c>
      <c r="C40" s="6" t="str">
        <f t="shared" si="4"/>
        <v>03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7</v>
      </c>
      <c r="C41" s="6" t="str">
        <f t="shared" si="4"/>
        <v>03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7</v>
      </c>
      <c r="C42" s="6" t="str">
        <f t="shared" si="4"/>
        <v>03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7</v>
      </c>
      <c r="C43" s="6" t="str">
        <f t="shared" si="4"/>
        <v>03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7</v>
      </c>
      <c r="C44" s="6" t="str">
        <f t="shared" si="4"/>
        <v>03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7</v>
      </c>
      <c r="C45" s="6" t="str">
        <f t="shared" si="4"/>
        <v>03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7</v>
      </c>
      <c r="C46" s="6" t="str">
        <f t="shared" si="4"/>
        <v>03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7</v>
      </c>
      <c r="C47" s="6" t="str">
        <f t="shared" si="4"/>
        <v>03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7</v>
      </c>
      <c r="C48" s="6" t="str">
        <f t="shared" si="4"/>
        <v>03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7</v>
      </c>
      <c r="C49" s="6" t="str">
        <f t="shared" si="4"/>
        <v>03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7</v>
      </c>
      <c r="C50" s="6" t="str">
        <f t="shared" si="4"/>
        <v>03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7</v>
      </c>
      <c r="C51" s="6" t="str">
        <f t="shared" si="4"/>
        <v>03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7</v>
      </c>
      <c r="C52" s="6" t="str">
        <f t="shared" si="4"/>
        <v>03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7</v>
      </c>
      <c r="C53" s="6" t="str">
        <f t="shared" si="4"/>
        <v>03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7</v>
      </c>
      <c r="C54" s="6" t="str">
        <f t="shared" si="4"/>
        <v>03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77968</v>
      </c>
      <c r="J55" s="38">
        <f>SUM(J7:J54)</f>
        <v>76428</v>
      </c>
      <c r="K55" s="38">
        <f>SUM(K7:K54)</f>
        <v>1540</v>
      </c>
      <c r="L55" s="38" t="e">
        <f>SUM(L7:L54)</f>
        <v>#DIV/0!</v>
      </c>
      <c r="M55" s="38">
        <f t="shared" ref="M55:W55" si="7">SUM(M7:M54)</f>
        <v>91</v>
      </c>
      <c r="N55" s="38">
        <f t="shared" si="7"/>
        <v>17</v>
      </c>
      <c r="O55" s="38">
        <f t="shared" si="7"/>
        <v>0</v>
      </c>
      <c r="P55" s="38">
        <f t="shared" si="7"/>
        <v>145</v>
      </c>
      <c r="Q55" s="38">
        <f t="shared" si="7"/>
        <v>165</v>
      </c>
      <c r="R55" s="38">
        <f t="shared" si="7"/>
        <v>0</v>
      </c>
      <c r="S55" s="38">
        <f t="shared" si="7"/>
        <v>17</v>
      </c>
      <c r="T55" s="38">
        <f t="shared" si="7"/>
        <v>57</v>
      </c>
      <c r="U55" s="38">
        <f t="shared" si="7"/>
        <v>1046</v>
      </c>
      <c r="V55" s="38">
        <f t="shared" si="7"/>
        <v>2</v>
      </c>
      <c r="W55" s="38">
        <f t="shared" si="7"/>
        <v>0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3" priority="1">
      <formula>$L7&gt;0.15</formula>
    </cfRule>
    <cfRule type="expression" dxfId="2" priority="2">
      <formula>AND($L7&gt;0.08,$L7&lt;0.15)</formula>
    </cfRule>
  </conditionalFormatting>
  <dataValidations count="3">
    <dataValidation allowBlank="1" showInputMessage="1" showErrorMessage="1" prompt="수식 계산_x000a_수치 입력 금지" sqref="K7:K54" xr:uid="{9F1C92E8-E235-4E17-9A9E-221ADC228141}"/>
    <dataValidation type="whole" allowBlank="1" showInputMessage="1" showErrorMessage="1" errorTitle="입력값이 올바르지 않습니다." error="숫자만 쓰세요!" sqref="J29:J30 J25:J27 M7:W54" xr:uid="{9FFE7EED-40F5-4B0F-80B5-1A8795478D37}">
      <formula1>0</formula1>
      <formula2>20000</formula2>
    </dataValidation>
    <dataValidation type="list" allowBlank="1" showInputMessage="1" showErrorMessage="1" sqref="Z7:Z54" xr:uid="{178220E4-7FC5-49B3-9F3F-41082429643C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4AD05C-A29A-4615-8AFB-9321442EAA58}">
          <x14:formula1>
            <xm:f>데이터!$B$4:$B$16</xm:f>
          </x14:formula1>
          <xm:sqref>D7:D54</xm:sqref>
        </x14:dataValidation>
        <x14:dataValidation type="list" allowBlank="1" showInputMessage="1" showErrorMessage="1" xr:uid="{C6922789-1668-475F-B4B4-77F77E4D81EA}">
          <x14:formula1>
            <xm:f>데이터!$C$4:$C$11</xm:f>
          </x14:formula1>
          <xm:sqref>AB7:AB54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63D3-0D3F-4C23-BB10-B5333A5C8F81}">
  <dimension ref="A1:AC56"/>
  <sheetViews>
    <sheetView zoomScale="85" zoomScaleNormal="85" workbookViewId="0">
      <pane ySplit="6" topLeftCell="A7" activePane="bottomLeft" state="frozen"/>
      <selection activeCell="A4" sqref="A4:AA4"/>
      <selection pane="bottomLeft" activeCell="H11" sqref="H11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39" t="s">
        <v>224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 spans="1:29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</row>
    <row r="4" spans="1:29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3"/>
    </row>
    <row r="5" spans="1:29" s="2" customFormat="1" ht="17.25" thickTop="1" x14ac:dyDescent="0.3">
      <c r="A5" s="32" t="s">
        <v>1</v>
      </c>
      <c r="B5" s="54" t="str">
        <f>MID($A$1,2,1)</f>
        <v>월</v>
      </c>
      <c r="C5" s="54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7" t="s">
        <v>15</v>
      </c>
    </row>
    <row r="6" spans="1:29" s="2" customFormat="1" ht="17.25" thickBot="1" x14ac:dyDescent="0.35">
      <c r="A6" s="31"/>
      <c r="B6" s="55"/>
      <c r="C6" s="55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6"/>
      <c r="AB6" s="56"/>
      <c r="AC6" s="56"/>
    </row>
    <row r="7" spans="1:29" s="14" customFormat="1" ht="19.5" customHeight="1" thickTop="1" x14ac:dyDescent="0.3">
      <c r="A7" s="5">
        <v>1</v>
      </c>
      <c r="B7" s="6" t="str">
        <f>LEFT($A$1,1)</f>
        <v>7</v>
      </c>
      <c r="C7" s="6" t="str">
        <f>MID($A$1,4,2)</f>
        <v>04</v>
      </c>
      <c r="D7" s="7" t="s">
        <v>87</v>
      </c>
      <c r="E7" s="7" t="s">
        <v>240</v>
      </c>
      <c r="F7" s="7" t="s">
        <v>235</v>
      </c>
      <c r="G7" s="5" t="s">
        <v>264</v>
      </c>
      <c r="H7" s="5" t="s">
        <v>265</v>
      </c>
      <c r="I7" s="8">
        <f t="shared" ref="I7:I54" si="0">J7+K7</f>
        <v>74</v>
      </c>
      <c r="J7" s="9">
        <v>74</v>
      </c>
      <c r="K7" s="8">
        <f t="shared" ref="K7:K29" si="1">SUM(M7:W7)</f>
        <v>0</v>
      </c>
      <c r="L7" s="10">
        <f t="shared" ref="L7:L54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20200703</v>
      </c>
      <c r="Y7" s="12">
        <v>14</v>
      </c>
      <c r="Z7" s="6" t="s">
        <v>247</v>
      </c>
      <c r="AA7" s="12" t="str">
        <f>IF($Z7="A","하선동",IF($Z7="B","이형준",""))</f>
        <v>하선동</v>
      </c>
      <c r="AB7" s="5" t="s">
        <v>58</v>
      </c>
      <c r="AC7" s="13" t="s">
        <v>245</v>
      </c>
    </row>
    <row r="8" spans="1:29" s="14" customFormat="1" ht="19.5" customHeight="1" x14ac:dyDescent="0.3">
      <c r="A8" s="15">
        <v>2</v>
      </c>
      <c r="B8" s="6" t="str">
        <f t="shared" ref="B8:B54" si="3">LEFT($A$1,1)</f>
        <v>7</v>
      </c>
      <c r="C8" s="6" t="str">
        <f t="shared" ref="C8:C54" si="4">MID($A$1,4,2)</f>
        <v>04</v>
      </c>
      <c r="D8" s="7" t="s">
        <v>87</v>
      </c>
      <c r="E8" s="7" t="s">
        <v>240</v>
      </c>
      <c r="F8" s="7" t="s">
        <v>236</v>
      </c>
      <c r="G8" s="5" t="s">
        <v>266</v>
      </c>
      <c r="H8" s="5" t="s">
        <v>265</v>
      </c>
      <c r="I8" s="8">
        <f t="shared" si="0"/>
        <v>100</v>
      </c>
      <c r="J8" s="9">
        <v>100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20200703</v>
      </c>
      <c r="Y8" s="12">
        <v>7</v>
      </c>
      <c r="Z8" s="6" t="s">
        <v>248</v>
      </c>
      <c r="AA8" s="12" t="str">
        <f t="shared" ref="AA8:AA54" si="5">IF($Z8="A","하선동",IF($Z8="B","이형준",""))</f>
        <v>이형준</v>
      </c>
      <c r="AB8" s="5" t="s">
        <v>58</v>
      </c>
      <c r="AC8" s="13" t="s">
        <v>245</v>
      </c>
    </row>
    <row r="9" spans="1:29" s="14" customFormat="1" ht="19.5" customHeight="1" x14ac:dyDescent="0.3">
      <c r="A9" s="5">
        <v>3</v>
      </c>
      <c r="B9" s="6" t="str">
        <f t="shared" si="3"/>
        <v>7</v>
      </c>
      <c r="C9" s="6" t="str">
        <f t="shared" si="4"/>
        <v>04</v>
      </c>
      <c r="D9" s="7" t="s">
        <v>87</v>
      </c>
      <c r="E9" s="7" t="s">
        <v>241</v>
      </c>
      <c r="F9" s="7" t="s">
        <v>237</v>
      </c>
      <c r="G9" s="5" t="s">
        <v>264</v>
      </c>
      <c r="H9" s="5" t="s">
        <v>265</v>
      </c>
      <c r="I9" s="8">
        <f t="shared" si="0"/>
        <v>1557</v>
      </c>
      <c r="J9" s="9">
        <v>1550</v>
      </c>
      <c r="K9" s="8">
        <f t="shared" si="1"/>
        <v>7</v>
      </c>
      <c r="L9" s="10">
        <f t="shared" si="2"/>
        <v>4.4958253050738596E-3</v>
      </c>
      <c r="M9" s="11"/>
      <c r="N9" s="11"/>
      <c r="O9" s="11"/>
      <c r="P9" s="11">
        <v>7</v>
      </c>
      <c r="Q9" s="11"/>
      <c r="R9" s="11"/>
      <c r="S9" s="11"/>
      <c r="T9" s="11"/>
      <c r="U9" s="11"/>
      <c r="V9" s="11"/>
      <c r="W9" s="11"/>
      <c r="X9" s="12">
        <v>20200704</v>
      </c>
      <c r="Y9" s="6">
        <v>13</v>
      </c>
      <c r="Z9" s="6" t="s">
        <v>247</v>
      </c>
      <c r="AA9" s="12" t="str">
        <f t="shared" si="5"/>
        <v>하선동</v>
      </c>
      <c r="AB9" s="5" t="s">
        <v>58</v>
      </c>
      <c r="AC9" s="13" t="s">
        <v>246</v>
      </c>
    </row>
    <row r="10" spans="1:29" s="14" customFormat="1" ht="19.5" customHeight="1" x14ac:dyDescent="0.3">
      <c r="A10" s="15">
        <v>4</v>
      </c>
      <c r="B10" s="6" t="str">
        <f t="shared" si="3"/>
        <v>7</v>
      </c>
      <c r="C10" s="6" t="str">
        <f t="shared" si="4"/>
        <v>04</v>
      </c>
      <c r="D10" s="7" t="s">
        <v>32</v>
      </c>
      <c r="E10" s="7" t="s">
        <v>242</v>
      </c>
      <c r="F10" s="7" t="s">
        <v>238</v>
      </c>
      <c r="G10" s="5">
        <v>8301</v>
      </c>
      <c r="H10" s="5">
        <v>8301</v>
      </c>
      <c r="I10" s="8">
        <f t="shared" si="0"/>
        <v>732</v>
      </c>
      <c r="J10" s="9">
        <v>660</v>
      </c>
      <c r="K10" s="8">
        <f t="shared" si="1"/>
        <v>72</v>
      </c>
      <c r="L10" s="10">
        <f t="shared" si="2"/>
        <v>9.8360655737704916E-2</v>
      </c>
      <c r="M10" s="11">
        <v>63</v>
      </c>
      <c r="N10" s="11"/>
      <c r="O10" s="11"/>
      <c r="P10" s="11">
        <v>6</v>
      </c>
      <c r="Q10" s="11"/>
      <c r="R10" s="11"/>
      <c r="S10" s="11">
        <v>3</v>
      </c>
      <c r="T10" s="11"/>
      <c r="U10" s="11"/>
      <c r="V10" s="11"/>
      <c r="W10" s="11"/>
      <c r="X10" s="12">
        <v>20200704</v>
      </c>
      <c r="Y10" s="12">
        <v>1</v>
      </c>
      <c r="Z10" s="6" t="s">
        <v>247</v>
      </c>
      <c r="AA10" s="12" t="str">
        <f t="shared" si="5"/>
        <v>하선동</v>
      </c>
      <c r="AB10" s="5" t="s">
        <v>58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7</v>
      </c>
      <c r="C11" s="6" t="str">
        <f t="shared" si="4"/>
        <v>04</v>
      </c>
      <c r="D11" s="7" t="s">
        <v>34</v>
      </c>
      <c r="E11" s="7" t="s">
        <v>243</v>
      </c>
      <c r="F11" s="7" t="s">
        <v>239</v>
      </c>
      <c r="G11" s="5" t="s">
        <v>267</v>
      </c>
      <c r="H11" s="5" t="s">
        <v>268</v>
      </c>
      <c r="I11" s="8">
        <f t="shared" si="0"/>
        <v>203</v>
      </c>
      <c r="J11" s="9">
        <v>200</v>
      </c>
      <c r="K11" s="8">
        <f t="shared" si="1"/>
        <v>3</v>
      </c>
      <c r="L11" s="10">
        <f t="shared" si="2"/>
        <v>1.4778325123152709E-2</v>
      </c>
      <c r="M11" s="11"/>
      <c r="N11" s="11"/>
      <c r="O11" s="11"/>
      <c r="P11" s="11"/>
      <c r="Q11" s="11">
        <v>2</v>
      </c>
      <c r="R11" s="11"/>
      <c r="S11" s="11">
        <v>1</v>
      </c>
      <c r="T11" s="11"/>
      <c r="U11" s="11"/>
      <c r="V11" s="11"/>
      <c r="W11" s="11"/>
      <c r="X11" s="12">
        <v>20200704</v>
      </c>
      <c r="Y11" s="12">
        <v>12</v>
      </c>
      <c r="Z11" s="6" t="s">
        <v>247</v>
      </c>
      <c r="AA11" s="12" t="str">
        <f t="shared" si="5"/>
        <v>하선동</v>
      </c>
      <c r="AB11" s="5" t="s">
        <v>58</v>
      </c>
      <c r="AC11" s="13" t="s">
        <v>244</v>
      </c>
    </row>
    <row r="12" spans="1:29" s="14" customFormat="1" ht="19.5" customHeight="1" x14ac:dyDescent="0.3">
      <c r="A12" s="5">
        <v>6</v>
      </c>
      <c r="B12" s="6" t="str">
        <f t="shared" si="3"/>
        <v>7</v>
      </c>
      <c r="C12" s="6" t="str">
        <f t="shared" si="4"/>
        <v>04</v>
      </c>
      <c r="D12" s="7" t="s">
        <v>34</v>
      </c>
      <c r="E12" s="7" t="s">
        <v>241</v>
      </c>
      <c r="F12" s="7" t="s">
        <v>249</v>
      </c>
      <c r="G12" s="5" t="s">
        <v>269</v>
      </c>
      <c r="H12" s="5" t="s">
        <v>265</v>
      </c>
      <c r="I12" s="8">
        <f t="shared" si="0"/>
        <v>13000</v>
      </c>
      <c r="J12" s="9">
        <v>13000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20200704</v>
      </c>
      <c r="Y12" s="12">
        <v>5</v>
      </c>
      <c r="Z12" s="6" t="s">
        <v>248</v>
      </c>
      <c r="AA12" s="12" t="str">
        <f t="shared" si="5"/>
        <v>이형준</v>
      </c>
      <c r="AB12" s="5" t="s">
        <v>76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7</v>
      </c>
      <c r="C13" s="6" t="str">
        <f t="shared" si="4"/>
        <v>04</v>
      </c>
      <c r="D13" s="7" t="s">
        <v>34</v>
      </c>
      <c r="E13" s="7" t="s">
        <v>252</v>
      </c>
      <c r="F13" s="7" t="s">
        <v>250</v>
      </c>
      <c r="G13" s="5" t="s">
        <v>269</v>
      </c>
      <c r="H13" s="5" t="s">
        <v>265</v>
      </c>
      <c r="I13" s="8">
        <f t="shared" si="0"/>
        <v>10000</v>
      </c>
      <c r="J13" s="16">
        <v>10000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20200704</v>
      </c>
      <c r="Y13" s="12">
        <v>3</v>
      </c>
      <c r="Z13" s="6" t="s">
        <v>248</v>
      </c>
      <c r="AA13" s="12" t="str">
        <f t="shared" si="5"/>
        <v>이형준</v>
      </c>
      <c r="AB13" s="5" t="s">
        <v>76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7</v>
      </c>
      <c r="C14" s="6" t="str">
        <f t="shared" si="4"/>
        <v>04</v>
      </c>
      <c r="D14" s="7" t="s">
        <v>87</v>
      </c>
      <c r="E14" s="7" t="s">
        <v>242</v>
      </c>
      <c r="F14" s="7" t="s">
        <v>251</v>
      </c>
      <c r="G14" s="5">
        <v>8301</v>
      </c>
      <c r="H14" s="5">
        <v>8301</v>
      </c>
      <c r="I14" s="8">
        <f t="shared" si="0"/>
        <v>4500</v>
      </c>
      <c r="J14" s="9">
        <v>4500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20200704</v>
      </c>
      <c r="Y14" s="12">
        <v>2</v>
      </c>
      <c r="Z14" s="6" t="s">
        <v>247</v>
      </c>
      <c r="AA14" s="12" t="str">
        <f t="shared" si="5"/>
        <v>하선동</v>
      </c>
      <c r="AB14" s="5" t="s">
        <v>76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7</v>
      </c>
      <c r="C15" s="6" t="str">
        <f t="shared" si="4"/>
        <v>04</v>
      </c>
      <c r="D15" s="7" t="s">
        <v>87</v>
      </c>
      <c r="E15" s="7" t="s">
        <v>242</v>
      </c>
      <c r="F15" s="7" t="s">
        <v>251</v>
      </c>
      <c r="G15" s="5">
        <v>8301</v>
      </c>
      <c r="H15" s="5">
        <v>8301</v>
      </c>
      <c r="I15" s="8">
        <f t="shared" si="0"/>
        <v>2200</v>
      </c>
      <c r="J15" s="9">
        <v>2200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20200704</v>
      </c>
      <c r="Y15" s="12">
        <v>2</v>
      </c>
      <c r="Z15" s="6" t="s">
        <v>248</v>
      </c>
      <c r="AA15" s="12" t="str">
        <f t="shared" si="5"/>
        <v>이형준</v>
      </c>
      <c r="AB15" s="5" t="s">
        <v>76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7</v>
      </c>
      <c r="C16" s="6" t="str">
        <f t="shared" si="4"/>
        <v>04</v>
      </c>
      <c r="D16" s="7" t="s">
        <v>87</v>
      </c>
      <c r="E16" s="7" t="s">
        <v>240</v>
      </c>
      <c r="F16" s="7" t="s">
        <v>236</v>
      </c>
      <c r="G16" s="5" t="s">
        <v>266</v>
      </c>
      <c r="H16" s="5" t="s">
        <v>265</v>
      </c>
      <c r="I16" s="8">
        <f t="shared" si="0"/>
        <v>155</v>
      </c>
      <c r="J16" s="9">
        <v>155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20200703</v>
      </c>
      <c r="Y16" s="12">
        <v>7</v>
      </c>
      <c r="Z16" s="6" t="s">
        <v>248</v>
      </c>
      <c r="AA16" s="12" t="str">
        <f t="shared" si="5"/>
        <v>이형준</v>
      </c>
      <c r="AB16" s="5" t="s">
        <v>80</v>
      </c>
      <c r="AC16" s="13" t="s">
        <v>245</v>
      </c>
    </row>
    <row r="17" spans="1:29" s="14" customFormat="1" ht="19.5" customHeight="1" x14ac:dyDescent="0.3">
      <c r="A17" s="5">
        <v>13</v>
      </c>
      <c r="B17" s="6" t="str">
        <f t="shared" si="3"/>
        <v>7</v>
      </c>
      <c r="C17" s="6" t="str">
        <f t="shared" si="4"/>
        <v>04</v>
      </c>
      <c r="D17" s="7" t="s">
        <v>36</v>
      </c>
      <c r="E17" s="7" t="s">
        <v>240</v>
      </c>
      <c r="F17" s="7" t="s">
        <v>253</v>
      </c>
      <c r="G17" s="5" t="s">
        <v>270</v>
      </c>
      <c r="H17" s="5" t="s">
        <v>265</v>
      </c>
      <c r="I17" s="8">
        <f t="shared" si="0"/>
        <v>1035</v>
      </c>
      <c r="J17" s="9">
        <v>1035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20200703</v>
      </c>
      <c r="Y17" s="12">
        <v>6</v>
      </c>
      <c r="Z17" s="6" t="s">
        <v>248</v>
      </c>
      <c r="AA17" s="12" t="str">
        <f t="shared" si="5"/>
        <v>이형준</v>
      </c>
      <c r="AB17" s="5" t="s">
        <v>80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7</v>
      </c>
      <c r="C18" s="6" t="str">
        <f t="shared" si="4"/>
        <v>04</v>
      </c>
      <c r="D18" s="7" t="s">
        <v>36</v>
      </c>
      <c r="E18" s="7" t="s">
        <v>240</v>
      </c>
      <c r="F18" s="7" t="s">
        <v>253</v>
      </c>
      <c r="G18" s="5" t="s">
        <v>270</v>
      </c>
      <c r="H18" s="5" t="s">
        <v>265</v>
      </c>
      <c r="I18" s="8">
        <f t="shared" si="0"/>
        <v>1102</v>
      </c>
      <c r="J18" s="9">
        <v>1102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20200704</v>
      </c>
      <c r="Y18" s="12">
        <v>6</v>
      </c>
      <c r="Z18" s="6" t="s">
        <v>247</v>
      </c>
      <c r="AA18" s="12" t="str">
        <f t="shared" si="5"/>
        <v>하선동</v>
      </c>
      <c r="AB18" s="5" t="s">
        <v>80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7</v>
      </c>
      <c r="C19" s="6" t="str">
        <f t="shared" si="4"/>
        <v>04</v>
      </c>
      <c r="D19" s="7" t="s">
        <v>36</v>
      </c>
      <c r="E19" s="7" t="s">
        <v>240</v>
      </c>
      <c r="F19" s="7" t="s">
        <v>254</v>
      </c>
      <c r="G19" s="5" t="s">
        <v>271</v>
      </c>
      <c r="H19" s="5" t="s">
        <v>265</v>
      </c>
      <c r="I19" s="8">
        <f t="shared" si="0"/>
        <v>682</v>
      </c>
      <c r="J19" s="9">
        <v>614</v>
      </c>
      <c r="K19" s="8">
        <f t="shared" si="1"/>
        <v>68</v>
      </c>
      <c r="L19" s="10">
        <f t="shared" si="2"/>
        <v>9.9706744868035185E-2</v>
      </c>
      <c r="M19" s="11"/>
      <c r="N19" s="11">
        <v>10</v>
      </c>
      <c r="O19" s="11"/>
      <c r="P19" s="11">
        <v>48</v>
      </c>
      <c r="Q19" s="11"/>
      <c r="R19" s="11"/>
      <c r="S19" s="11"/>
      <c r="T19" s="11">
        <v>10</v>
      </c>
      <c r="U19" s="11"/>
      <c r="V19" s="11"/>
      <c r="W19" s="11"/>
      <c r="X19" s="12">
        <v>20200704</v>
      </c>
      <c r="Y19" s="12">
        <v>7</v>
      </c>
      <c r="Z19" s="6" t="s">
        <v>247</v>
      </c>
      <c r="AA19" s="12" t="str">
        <f t="shared" si="5"/>
        <v>하선동</v>
      </c>
      <c r="AB19" s="5" t="s">
        <v>80</v>
      </c>
      <c r="AC19" s="13" t="s">
        <v>255</v>
      </c>
    </row>
    <row r="20" spans="1:29" s="14" customFormat="1" ht="19.5" customHeight="1" x14ac:dyDescent="0.3">
      <c r="A20" s="5">
        <v>16</v>
      </c>
      <c r="B20" s="6" t="str">
        <f t="shared" si="3"/>
        <v>7</v>
      </c>
      <c r="C20" s="6" t="str">
        <f t="shared" si="4"/>
        <v>04</v>
      </c>
      <c r="D20" s="7" t="s">
        <v>87</v>
      </c>
      <c r="E20" s="7" t="s">
        <v>240</v>
      </c>
      <c r="F20" s="7" t="s">
        <v>236</v>
      </c>
      <c r="G20" s="5" t="s">
        <v>266</v>
      </c>
      <c r="H20" s="5" t="s">
        <v>265</v>
      </c>
      <c r="I20" s="8">
        <f t="shared" si="0"/>
        <v>359</v>
      </c>
      <c r="J20" s="9">
        <v>359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20200703</v>
      </c>
      <c r="Y20" s="12">
        <v>7</v>
      </c>
      <c r="Z20" s="6" t="s">
        <v>248</v>
      </c>
      <c r="AA20" s="12" t="str">
        <f t="shared" si="5"/>
        <v>이형준</v>
      </c>
      <c r="AB20" s="5" t="s">
        <v>82</v>
      </c>
      <c r="AC20" s="13" t="s">
        <v>245</v>
      </c>
    </row>
    <row r="21" spans="1:29" s="14" customFormat="1" ht="19.5" customHeight="1" x14ac:dyDescent="0.3">
      <c r="A21" s="15">
        <v>17</v>
      </c>
      <c r="B21" s="6" t="str">
        <f t="shared" si="3"/>
        <v>7</v>
      </c>
      <c r="C21" s="6" t="str">
        <f t="shared" si="4"/>
        <v>04</v>
      </c>
      <c r="D21" s="7" t="s">
        <v>34</v>
      </c>
      <c r="E21" s="7" t="s">
        <v>240</v>
      </c>
      <c r="F21" s="7" t="s">
        <v>256</v>
      </c>
      <c r="G21" s="5" t="s">
        <v>269</v>
      </c>
      <c r="H21" s="5" t="s">
        <v>265</v>
      </c>
      <c r="I21" s="8">
        <f t="shared" si="0"/>
        <v>1868</v>
      </c>
      <c r="J21" s="9">
        <v>1867</v>
      </c>
      <c r="K21" s="8">
        <f t="shared" si="1"/>
        <v>1</v>
      </c>
      <c r="L21" s="10">
        <f t="shared" si="2"/>
        <v>5.3533190578158461E-4</v>
      </c>
      <c r="M21" s="11"/>
      <c r="N21" s="11"/>
      <c r="O21" s="11"/>
      <c r="P21" s="11">
        <v>1</v>
      </c>
      <c r="Q21" s="11"/>
      <c r="R21" s="11"/>
      <c r="S21" s="11"/>
      <c r="T21" s="11"/>
      <c r="U21" s="11"/>
      <c r="V21" s="11"/>
      <c r="W21" s="11"/>
      <c r="X21" s="12">
        <v>20200703</v>
      </c>
      <c r="Y21" s="12">
        <v>15</v>
      </c>
      <c r="Z21" s="6" t="s">
        <v>248</v>
      </c>
      <c r="AA21" s="12" t="str">
        <f t="shared" si="5"/>
        <v>이형준</v>
      </c>
      <c r="AB21" s="5" t="s">
        <v>82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7</v>
      </c>
      <c r="C22" s="6" t="str">
        <f t="shared" si="4"/>
        <v>04</v>
      </c>
      <c r="D22" s="7" t="s">
        <v>34</v>
      </c>
      <c r="E22" s="7" t="s">
        <v>240</v>
      </c>
      <c r="F22" s="7" t="s">
        <v>256</v>
      </c>
      <c r="G22" s="5" t="s">
        <v>269</v>
      </c>
      <c r="H22" s="5" t="s">
        <v>265</v>
      </c>
      <c r="I22" s="8">
        <f t="shared" si="0"/>
        <v>5788</v>
      </c>
      <c r="J22" s="9">
        <v>5333</v>
      </c>
      <c r="K22" s="8">
        <f t="shared" si="1"/>
        <v>455</v>
      </c>
      <c r="L22" s="10">
        <f t="shared" si="2"/>
        <v>7.8610919143054597E-2</v>
      </c>
      <c r="M22" s="11"/>
      <c r="N22" s="11"/>
      <c r="O22" s="11"/>
      <c r="P22" s="11"/>
      <c r="Q22" s="11">
        <v>9</v>
      </c>
      <c r="R22" s="11"/>
      <c r="S22" s="11"/>
      <c r="T22" s="11">
        <v>443</v>
      </c>
      <c r="U22" s="11">
        <v>3</v>
      </c>
      <c r="V22" s="11"/>
      <c r="W22" s="11"/>
      <c r="X22" s="12">
        <v>20200704</v>
      </c>
      <c r="Y22" s="12">
        <v>15</v>
      </c>
      <c r="Z22" s="6" t="s">
        <v>247</v>
      </c>
      <c r="AA22" s="12" t="str">
        <f t="shared" si="5"/>
        <v>하선동</v>
      </c>
      <c r="AB22" s="5" t="s">
        <v>82</v>
      </c>
      <c r="AC22" s="13" t="s">
        <v>257</v>
      </c>
    </row>
    <row r="23" spans="1:29" s="14" customFormat="1" ht="19.5" customHeight="1" x14ac:dyDescent="0.3">
      <c r="A23" s="15">
        <v>19</v>
      </c>
      <c r="B23" s="6" t="str">
        <f t="shared" si="3"/>
        <v>7</v>
      </c>
      <c r="C23" s="6" t="str">
        <f t="shared" si="4"/>
        <v>04</v>
      </c>
      <c r="D23" s="7" t="s">
        <v>34</v>
      </c>
      <c r="E23" s="7" t="s">
        <v>252</v>
      </c>
      <c r="F23" s="7" t="s">
        <v>250</v>
      </c>
      <c r="G23" s="5" t="s">
        <v>269</v>
      </c>
      <c r="H23" s="5" t="s">
        <v>265</v>
      </c>
      <c r="I23" s="8">
        <f t="shared" si="0"/>
        <v>4448</v>
      </c>
      <c r="J23" s="9">
        <v>4448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20200703</v>
      </c>
      <c r="Y23" s="12">
        <v>3</v>
      </c>
      <c r="Z23" s="6" t="s">
        <v>247</v>
      </c>
      <c r="AA23" s="12" t="str">
        <f t="shared" si="5"/>
        <v>하선동</v>
      </c>
      <c r="AB23" s="5" t="s">
        <v>82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7</v>
      </c>
      <c r="C24" s="6" t="str">
        <f t="shared" si="4"/>
        <v>04</v>
      </c>
      <c r="D24" s="7" t="s">
        <v>34</v>
      </c>
      <c r="E24" s="7" t="s">
        <v>252</v>
      </c>
      <c r="F24" s="7" t="s">
        <v>250</v>
      </c>
      <c r="G24" s="5" t="s">
        <v>269</v>
      </c>
      <c r="H24" s="5" t="s">
        <v>265</v>
      </c>
      <c r="I24" s="8">
        <f t="shared" si="0"/>
        <v>3000</v>
      </c>
      <c r="J24" s="9">
        <v>3000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20200703</v>
      </c>
      <c r="Y24" s="12">
        <v>3</v>
      </c>
      <c r="Z24" s="6" t="s">
        <v>248</v>
      </c>
      <c r="AA24" s="12" t="str">
        <f t="shared" si="5"/>
        <v>이형준</v>
      </c>
      <c r="AB24" s="5" t="s">
        <v>82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7</v>
      </c>
      <c r="C25" s="6" t="str">
        <f t="shared" si="4"/>
        <v>04</v>
      </c>
      <c r="D25" s="7" t="s">
        <v>34</v>
      </c>
      <c r="E25" s="7" t="s">
        <v>252</v>
      </c>
      <c r="F25" s="7" t="s">
        <v>250</v>
      </c>
      <c r="G25" s="5" t="s">
        <v>269</v>
      </c>
      <c r="H25" s="5" t="s">
        <v>265</v>
      </c>
      <c r="I25" s="8">
        <f t="shared" si="0"/>
        <v>10552</v>
      </c>
      <c r="J25" s="11">
        <v>10552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20200704</v>
      </c>
      <c r="Y25" s="12">
        <v>3</v>
      </c>
      <c r="Z25" s="6" t="s">
        <v>247</v>
      </c>
      <c r="AA25" s="12" t="str">
        <f t="shared" si="5"/>
        <v>하선동</v>
      </c>
      <c r="AB25" s="5" t="s">
        <v>82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7</v>
      </c>
      <c r="C26" s="6" t="str">
        <f t="shared" si="4"/>
        <v>04</v>
      </c>
      <c r="D26" s="7" t="s">
        <v>34</v>
      </c>
      <c r="E26" s="7" t="s">
        <v>241</v>
      </c>
      <c r="F26" s="7" t="s">
        <v>249</v>
      </c>
      <c r="G26" s="5" t="s">
        <v>269</v>
      </c>
      <c r="H26" s="5" t="s">
        <v>265</v>
      </c>
      <c r="I26" s="8">
        <f t="shared" si="0"/>
        <v>10000</v>
      </c>
      <c r="J26" s="11">
        <v>10000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20200704</v>
      </c>
      <c r="Y26" s="12">
        <v>5</v>
      </c>
      <c r="Z26" s="6" t="s">
        <v>247</v>
      </c>
      <c r="AA26" s="12" t="str">
        <f t="shared" si="5"/>
        <v>하선동</v>
      </c>
      <c r="AB26" s="5" t="s">
        <v>82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7</v>
      </c>
      <c r="C27" s="6" t="str">
        <f t="shared" si="4"/>
        <v>04</v>
      </c>
      <c r="D27" s="7" t="s">
        <v>87</v>
      </c>
      <c r="E27" s="7" t="s">
        <v>240</v>
      </c>
      <c r="F27" s="7" t="s">
        <v>258</v>
      </c>
      <c r="G27" s="5" t="s">
        <v>272</v>
      </c>
      <c r="H27" s="5" t="s">
        <v>265</v>
      </c>
      <c r="I27" s="8">
        <f t="shared" si="0"/>
        <v>377</v>
      </c>
      <c r="J27" s="11">
        <v>373</v>
      </c>
      <c r="K27" s="8">
        <f t="shared" si="1"/>
        <v>4</v>
      </c>
      <c r="L27" s="10">
        <f t="shared" si="2"/>
        <v>1.0610079575596816E-2</v>
      </c>
      <c r="M27" s="11">
        <v>1</v>
      </c>
      <c r="N27" s="11"/>
      <c r="O27" s="11"/>
      <c r="P27" s="11">
        <v>2</v>
      </c>
      <c r="Q27" s="11"/>
      <c r="R27" s="11"/>
      <c r="S27" s="11"/>
      <c r="T27" s="11"/>
      <c r="U27" s="11"/>
      <c r="V27" s="11">
        <v>1</v>
      </c>
      <c r="W27" s="11"/>
      <c r="X27" s="12">
        <v>20200704</v>
      </c>
      <c r="Y27" s="12">
        <v>8</v>
      </c>
      <c r="Z27" s="6" t="s">
        <v>247</v>
      </c>
      <c r="AA27" s="12" t="str">
        <f t="shared" si="5"/>
        <v>하선동</v>
      </c>
      <c r="AB27" s="5" t="s">
        <v>84</v>
      </c>
      <c r="AC27" s="13" t="s">
        <v>260</v>
      </c>
    </row>
    <row r="28" spans="1:29" s="14" customFormat="1" ht="19.149999999999999" customHeight="1" x14ac:dyDescent="0.3">
      <c r="A28" s="5">
        <v>24</v>
      </c>
      <c r="B28" s="6" t="str">
        <f t="shared" si="3"/>
        <v>7</v>
      </c>
      <c r="C28" s="6" t="str">
        <f t="shared" si="4"/>
        <v>04</v>
      </c>
      <c r="D28" s="7" t="s">
        <v>32</v>
      </c>
      <c r="E28" s="7" t="s">
        <v>242</v>
      </c>
      <c r="F28" s="7" t="s">
        <v>238</v>
      </c>
      <c r="G28" s="5">
        <v>8301</v>
      </c>
      <c r="H28" s="5">
        <v>8301</v>
      </c>
      <c r="I28" s="8">
        <f t="shared" si="0"/>
        <v>949</v>
      </c>
      <c r="J28" s="17">
        <v>880</v>
      </c>
      <c r="K28" s="8">
        <f t="shared" si="1"/>
        <v>69</v>
      </c>
      <c r="L28" s="10">
        <f t="shared" si="2"/>
        <v>7.2708113804004215E-2</v>
      </c>
      <c r="M28" s="11">
        <v>60</v>
      </c>
      <c r="N28" s="11"/>
      <c r="O28" s="11"/>
      <c r="P28" s="11">
        <v>7</v>
      </c>
      <c r="Q28" s="11"/>
      <c r="R28" s="11"/>
      <c r="S28" s="11">
        <v>2</v>
      </c>
      <c r="T28" s="11"/>
      <c r="U28" s="11"/>
      <c r="V28" s="11"/>
      <c r="W28" s="11"/>
      <c r="X28" s="12">
        <v>20200704</v>
      </c>
      <c r="Y28" s="12">
        <v>1</v>
      </c>
      <c r="Z28" s="6" t="s">
        <v>247</v>
      </c>
      <c r="AA28" s="12" t="str">
        <f t="shared" si="5"/>
        <v>하선동</v>
      </c>
      <c r="AB28" s="5" t="s">
        <v>84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7</v>
      </c>
      <c r="C29" s="6" t="str">
        <f t="shared" si="4"/>
        <v>04</v>
      </c>
      <c r="D29" s="7" t="s">
        <v>32</v>
      </c>
      <c r="E29" s="7" t="s">
        <v>242</v>
      </c>
      <c r="F29" s="7" t="s">
        <v>238</v>
      </c>
      <c r="G29" s="5">
        <v>8301</v>
      </c>
      <c r="H29" s="5">
        <v>8301</v>
      </c>
      <c r="I29" s="8">
        <f t="shared" si="0"/>
        <v>1422</v>
      </c>
      <c r="J29" s="11">
        <v>1250</v>
      </c>
      <c r="K29" s="8">
        <f t="shared" si="1"/>
        <v>172</v>
      </c>
      <c r="L29" s="10">
        <f t="shared" si="2"/>
        <v>0.1209563994374121</v>
      </c>
      <c r="M29" s="11">
        <v>150</v>
      </c>
      <c r="N29" s="11"/>
      <c r="O29" s="11"/>
      <c r="P29" s="11">
        <v>13</v>
      </c>
      <c r="Q29" s="11"/>
      <c r="R29" s="11"/>
      <c r="S29" s="11">
        <v>9</v>
      </c>
      <c r="T29" s="11"/>
      <c r="U29" s="11"/>
      <c r="V29" s="11"/>
      <c r="W29" s="11"/>
      <c r="X29" s="12">
        <v>20200704</v>
      </c>
      <c r="Y29" s="12">
        <v>1</v>
      </c>
      <c r="Z29" s="6" t="s">
        <v>248</v>
      </c>
      <c r="AA29" s="12" t="str">
        <f t="shared" si="5"/>
        <v>이형준</v>
      </c>
      <c r="AB29" s="5" t="s">
        <v>84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7</v>
      </c>
      <c r="C30" s="6" t="str">
        <f t="shared" si="4"/>
        <v>04</v>
      </c>
      <c r="D30" s="7" t="s">
        <v>36</v>
      </c>
      <c r="E30" s="7" t="s">
        <v>240</v>
      </c>
      <c r="F30" s="7" t="s">
        <v>254</v>
      </c>
      <c r="G30" s="5" t="s">
        <v>271</v>
      </c>
      <c r="H30" s="5" t="s">
        <v>265</v>
      </c>
      <c r="I30" s="8">
        <f t="shared" si="0"/>
        <v>355</v>
      </c>
      <c r="J30" s="11">
        <v>355</v>
      </c>
      <c r="K30" s="8">
        <f t="shared" ref="K30:K54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20200704</v>
      </c>
      <c r="Y30" s="12">
        <v>7</v>
      </c>
      <c r="Z30" s="6" t="s">
        <v>247</v>
      </c>
      <c r="AA30" s="12" t="str">
        <f t="shared" si="5"/>
        <v>하선동</v>
      </c>
      <c r="AB30" s="5" t="s">
        <v>84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7</v>
      </c>
      <c r="C31" s="6" t="str">
        <f t="shared" si="4"/>
        <v>04</v>
      </c>
      <c r="D31" s="7" t="s">
        <v>36</v>
      </c>
      <c r="E31" s="7" t="s">
        <v>240</v>
      </c>
      <c r="F31" s="7" t="s">
        <v>254</v>
      </c>
      <c r="G31" s="5" t="s">
        <v>271</v>
      </c>
      <c r="H31" s="5" t="s">
        <v>265</v>
      </c>
      <c r="I31" s="8">
        <f t="shared" si="0"/>
        <v>2155</v>
      </c>
      <c r="J31" s="9">
        <v>2030</v>
      </c>
      <c r="K31" s="8">
        <f t="shared" si="6"/>
        <v>125</v>
      </c>
      <c r="L31" s="10">
        <f t="shared" si="2"/>
        <v>5.8004640371229696E-2</v>
      </c>
      <c r="M31" s="11">
        <v>35</v>
      </c>
      <c r="N31" s="11">
        <v>40</v>
      </c>
      <c r="O31" s="11"/>
      <c r="P31" s="11">
        <v>42</v>
      </c>
      <c r="Q31" s="11">
        <v>8</v>
      </c>
      <c r="R31" s="11"/>
      <c r="S31" s="11"/>
      <c r="T31" s="11"/>
      <c r="U31" s="11"/>
      <c r="V31" s="11"/>
      <c r="W31" s="11"/>
      <c r="X31" s="12">
        <v>20200704</v>
      </c>
      <c r="Y31" s="12">
        <v>7</v>
      </c>
      <c r="Z31" s="6" t="s">
        <v>248</v>
      </c>
      <c r="AA31" s="12" t="str">
        <f t="shared" si="5"/>
        <v>이형준</v>
      </c>
      <c r="AB31" s="5" t="s">
        <v>84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7</v>
      </c>
      <c r="C32" s="6" t="str">
        <f t="shared" si="4"/>
        <v>04</v>
      </c>
      <c r="D32" s="7" t="s">
        <v>87</v>
      </c>
      <c r="E32" s="7" t="s">
        <v>241</v>
      </c>
      <c r="F32" s="7" t="s">
        <v>259</v>
      </c>
      <c r="G32" s="5" t="s">
        <v>264</v>
      </c>
      <c r="H32" s="5" t="s">
        <v>265</v>
      </c>
      <c r="I32" s="8">
        <f t="shared" si="0"/>
        <v>1555</v>
      </c>
      <c r="J32" s="9">
        <v>1530</v>
      </c>
      <c r="K32" s="8">
        <f t="shared" si="6"/>
        <v>25</v>
      </c>
      <c r="L32" s="10">
        <f t="shared" si="2"/>
        <v>1.607717041800643E-2</v>
      </c>
      <c r="M32" s="11">
        <v>3</v>
      </c>
      <c r="N32" s="11"/>
      <c r="O32" s="11"/>
      <c r="P32" s="11">
        <v>17</v>
      </c>
      <c r="Q32" s="11">
        <v>5</v>
      </c>
      <c r="R32" s="11"/>
      <c r="S32" s="11"/>
      <c r="T32" s="11"/>
      <c r="U32" s="11"/>
      <c r="V32" s="11"/>
      <c r="W32" s="11"/>
      <c r="X32" s="12">
        <v>20200704</v>
      </c>
      <c r="Y32" s="12">
        <v>13</v>
      </c>
      <c r="Z32" s="6" t="s">
        <v>247</v>
      </c>
      <c r="AA32" s="12" t="str">
        <f t="shared" si="5"/>
        <v>하선동</v>
      </c>
      <c r="AB32" s="5" t="s">
        <v>84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7</v>
      </c>
      <c r="C33" s="6" t="str">
        <f t="shared" si="4"/>
        <v>04</v>
      </c>
      <c r="D33" s="7" t="s">
        <v>34</v>
      </c>
      <c r="E33" s="7" t="s">
        <v>240</v>
      </c>
      <c r="F33" s="7" t="s">
        <v>256</v>
      </c>
      <c r="G33" s="5" t="s">
        <v>269</v>
      </c>
      <c r="H33" s="5" t="s">
        <v>265</v>
      </c>
      <c r="I33" s="8">
        <f t="shared" si="0"/>
        <v>462</v>
      </c>
      <c r="J33" s="9">
        <v>400</v>
      </c>
      <c r="K33" s="8">
        <f t="shared" si="6"/>
        <v>62</v>
      </c>
      <c r="L33" s="10">
        <f t="shared" si="2"/>
        <v>0.13419913419913421</v>
      </c>
      <c r="M33" s="11"/>
      <c r="N33" s="11"/>
      <c r="O33" s="11"/>
      <c r="P33" s="11">
        <v>6</v>
      </c>
      <c r="Q33" s="11"/>
      <c r="R33" s="11"/>
      <c r="S33" s="11"/>
      <c r="T33" s="11"/>
      <c r="U33" s="11"/>
      <c r="V33" s="11"/>
      <c r="W33" s="11">
        <v>56</v>
      </c>
      <c r="X33" s="12">
        <v>20200704</v>
      </c>
      <c r="Y33" s="12">
        <v>15</v>
      </c>
      <c r="Z33" s="6" t="s">
        <v>247</v>
      </c>
      <c r="AA33" s="12" t="str">
        <f t="shared" si="5"/>
        <v>하선동</v>
      </c>
      <c r="AB33" s="5" t="s">
        <v>86</v>
      </c>
      <c r="AC33" s="13" t="s">
        <v>263</v>
      </c>
    </row>
    <row r="34" spans="1:29" s="14" customFormat="1" ht="19.149999999999999" customHeight="1" x14ac:dyDescent="0.3">
      <c r="A34" s="15">
        <v>30</v>
      </c>
      <c r="B34" s="6" t="str">
        <f t="shared" si="3"/>
        <v>7</v>
      </c>
      <c r="C34" s="6" t="str">
        <f t="shared" si="4"/>
        <v>04</v>
      </c>
      <c r="D34" s="7" t="s">
        <v>34</v>
      </c>
      <c r="E34" s="7" t="s">
        <v>240</v>
      </c>
      <c r="F34" s="7" t="s">
        <v>256</v>
      </c>
      <c r="G34" s="5" t="s">
        <v>269</v>
      </c>
      <c r="H34" s="5" t="s">
        <v>265</v>
      </c>
      <c r="I34" s="8">
        <f t="shared" si="0"/>
        <v>12789</v>
      </c>
      <c r="J34" s="9">
        <v>12670</v>
      </c>
      <c r="K34" s="8">
        <f t="shared" si="6"/>
        <v>119</v>
      </c>
      <c r="L34" s="10">
        <f t="shared" si="2"/>
        <v>9.3048713738368913E-3</v>
      </c>
      <c r="M34" s="11"/>
      <c r="N34" s="11"/>
      <c r="O34" s="11"/>
      <c r="P34" s="11">
        <v>40</v>
      </c>
      <c r="Q34" s="11"/>
      <c r="R34" s="11"/>
      <c r="S34" s="11"/>
      <c r="T34" s="11"/>
      <c r="U34" s="11"/>
      <c r="V34" s="11"/>
      <c r="W34" s="11">
        <v>79</v>
      </c>
      <c r="X34" s="12">
        <v>20200704</v>
      </c>
      <c r="Y34" s="12">
        <v>15</v>
      </c>
      <c r="Z34" s="6" t="s">
        <v>248</v>
      </c>
      <c r="AA34" s="12" t="str">
        <f t="shared" si="5"/>
        <v>이형준</v>
      </c>
      <c r="AB34" s="5" t="s">
        <v>86</v>
      </c>
      <c r="AC34" s="13" t="s">
        <v>263</v>
      </c>
    </row>
    <row r="35" spans="1:29" s="14" customFormat="1" ht="19.149999999999999" customHeight="1" x14ac:dyDescent="0.3">
      <c r="A35" s="5">
        <v>31</v>
      </c>
      <c r="B35" s="6" t="str">
        <f t="shared" si="3"/>
        <v>7</v>
      </c>
      <c r="C35" s="6" t="str">
        <f t="shared" si="4"/>
        <v>04</v>
      </c>
      <c r="D35" s="7" t="s">
        <v>36</v>
      </c>
      <c r="E35" s="7" t="s">
        <v>240</v>
      </c>
      <c r="F35" s="7" t="s">
        <v>253</v>
      </c>
      <c r="G35" s="5" t="s">
        <v>270</v>
      </c>
      <c r="H35" s="5" t="s">
        <v>265</v>
      </c>
      <c r="I35" s="8">
        <f t="shared" si="0"/>
        <v>3800</v>
      </c>
      <c r="J35" s="9">
        <v>3800</v>
      </c>
      <c r="K35" s="8">
        <f t="shared" si="6"/>
        <v>0</v>
      </c>
      <c r="L35" s="10">
        <f t="shared" si="2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>
        <v>20200704</v>
      </c>
      <c r="Y35" s="12">
        <v>6</v>
      </c>
      <c r="Z35" s="6" t="s">
        <v>248</v>
      </c>
      <c r="AA35" s="12" t="str">
        <f t="shared" si="5"/>
        <v>이형준</v>
      </c>
      <c r="AB35" s="5" t="s">
        <v>86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7</v>
      </c>
      <c r="C36" s="6" t="str">
        <f t="shared" si="4"/>
        <v>04</v>
      </c>
      <c r="D36" s="7" t="s">
        <v>87</v>
      </c>
      <c r="E36" s="19" t="s">
        <v>261</v>
      </c>
      <c r="F36" s="5" t="s">
        <v>262</v>
      </c>
      <c r="G36" s="5" t="s">
        <v>267</v>
      </c>
      <c r="H36" s="5" t="s">
        <v>265</v>
      </c>
      <c r="I36" s="8">
        <f t="shared" si="0"/>
        <v>2400</v>
      </c>
      <c r="J36" s="9">
        <v>2400</v>
      </c>
      <c r="K36" s="8">
        <f t="shared" si="6"/>
        <v>0</v>
      </c>
      <c r="L36" s="10">
        <f t="shared" si="2"/>
        <v>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>
        <v>20200704</v>
      </c>
      <c r="Y36" s="12">
        <v>14</v>
      </c>
      <c r="Z36" s="6" t="s">
        <v>247</v>
      </c>
      <c r="AA36" s="12" t="str">
        <f t="shared" si="5"/>
        <v>하선동</v>
      </c>
      <c r="AB36" s="5" t="s">
        <v>86</v>
      </c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7</v>
      </c>
      <c r="C37" s="6" t="str">
        <f t="shared" si="4"/>
        <v>04</v>
      </c>
      <c r="D37" s="7" t="s">
        <v>87</v>
      </c>
      <c r="E37" s="19" t="s">
        <v>261</v>
      </c>
      <c r="F37" s="5" t="s">
        <v>262</v>
      </c>
      <c r="G37" s="5" t="s">
        <v>267</v>
      </c>
      <c r="H37" s="5" t="s">
        <v>265</v>
      </c>
      <c r="I37" s="8">
        <f t="shared" si="0"/>
        <v>2550</v>
      </c>
      <c r="J37" s="9">
        <v>2550</v>
      </c>
      <c r="K37" s="8">
        <f t="shared" si="6"/>
        <v>0</v>
      </c>
      <c r="L37" s="10">
        <f t="shared" si="2"/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>
        <v>20200704</v>
      </c>
      <c r="Y37" s="12">
        <v>14</v>
      </c>
      <c r="Z37" s="6" t="s">
        <v>248</v>
      </c>
      <c r="AA37" s="12" t="str">
        <f t="shared" si="5"/>
        <v>이형준</v>
      </c>
      <c r="AB37" s="5" t="s">
        <v>86</v>
      </c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7</v>
      </c>
      <c r="C38" s="6" t="str">
        <f t="shared" si="4"/>
        <v>04</v>
      </c>
      <c r="D38" s="7"/>
      <c r="E38" s="7" t="s">
        <v>252</v>
      </c>
      <c r="F38" s="7" t="s">
        <v>250</v>
      </c>
      <c r="G38" s="5" t="s">
        <v>269</v>
      </c>
      <c r="H38" s="5" t="s">
        <v>265</v>
      </c>
      <c r="I38" s="8">
        <f t="shared" si="0"/>
        <v>3530</v>
      </c>
      <c r="J38" s="9">
        <v>3530</v>
      </c>
      <c r="K38" s="8">
        <f t="shared" si="6"/>
        <v>0</v>
      </c>
      <c r="L38" s="10">
        <f t="shared" si="2"/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>
        <v>20200704</v>
      </c>
      <c r="Y38" s="12">
        <v>3</v>
      </c>
      <c r="Z38" s="6" t="s">
        <v>248</v>
      </c>
      <c r="AA38" s="12" t="str">
        <f t="shared" si="5"/>
        <v>이형준</v>
      </c>
      <c r="AB38" s="5" t="s">
        <v>86</v>
      </c>
      <c r="AC38" s="13"/>
    </row>
    <row r="39" spans="1:29" s="14" customFormat="1" ht="19.149999999999999" customHeight="1" x14ac:dyDescent="0.3">
      <c r="A39" s="5">
        <v>35</v>
      </c>
      <c r="B39" s="6" t="str">
        <f t="shared" si="3"/>
        <v>7</v>
      </c>
      <c r="C39" s="6" t="str">
        <f t="shared" si="4"/>
        <v>04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7</v>
      </c>
      <c r="C40" s="6" t="str">
        <f t="shared" si="4"/>
        <v>04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customHeight="1" x14ac:dyDescent="0.3">
      <c r="A41" s="5">
        <v>37</v>
      </c>
      <c r="B41" s="6" t="str">
        <f t="shared" si="3"/>
        <v>7</v>
      </c>
      <c r="C41" s="6" t="str">
        <f t="shared" si="4"/>
        <v>04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7</v>
      </c>
      <c r="C42" s="6" t="str">
        <f t="shared" si="4"/>
        <v>04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7</v>
      </c>
      <c r="C43" s="6" t="str">
        <f t="shared" si="4"/>
        <v>04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7</v>
      </c>
      <c r="C44" s="6" t="str">
        <f t="shared" si="4"/>
        <v>04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7</v>
      </c>
      <c r="C45" s="6" t="str">
        <f t="shared" si="4"/>
        <v>04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7</v>
      </c>
      <c r="C46" s="6" t="str">
        <f t="shared" si="4"/>
        <v>04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7</v>
      </c>
      <c r="C47" s="6" t="str">
        <f t="shared" si="4"/>
        <v>04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7</v>
      </c>
      <c r="C48" s="6" t="str">
        <f t="shared" si="4"/>
        <v>04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7</v>
      </c>
      <c r="C49" s="6" t="str">
        <f t="shared" si="4"/>
        <v>04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7</v>
      </c>
      <c r="C50" s="6" t="str">
        <f t="shared" si="4"/>
        <v>04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7</v>
      </c>
      <c r="C51" s="6" t="str">
        <f t="shared" si="4"/>
        <v>04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7</v>
      </c>
      <c r="C52" s="6" t="str">
        <f t="shared" si="4"/>
        <v>04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7</v>
      </c>
      <c r="C53" s="6" t="str">
        <f t="shared" si="4"/>
        <v>04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7</v>
      </c>
      <c r="C54" s="6" t="str">
        <f t="shared" si="4"/>
        <v>04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103699</v>
      </c>
      <c r="J55" s="38">
        <f>SUM(J7:J54)</f>
        <v>102517</v>
      </c>
      <c r="K55" s="38">
        <f>SUM(K7:K54)</f>
        <v>1182</v>
      </c>
      <c r="L55" s="38" t="e">
        <f>SUM(L7:L54)</f>
        <v>#DIV/0!</v>
      </c>
      <c r="M55" s="38">
        <f t="shared" ref="M55:W55" si="7">SUM(M7:M54)</f>
        <v>312</v>
      </c>
      <c r="N55" s="38">
        <f t="shared" si="7"/>
        <v>50</v>
      </c>
      <c r="O55" s="38">
        <f t="shared" si="7"/>
        <v>0</v>
      </c>
      <c r="P55" s="38">
        <f t="shared" si="7"/>
        <v>189</v>
      </c>
      <c r="Q55" s="38">
        <f t="shared" si="7"/>
        <v>24</v>
      </c>
      <c r="R55" s="38">
        <f t="shared" si="7"/>
        <v>0</v>
      </c>
      <c r="S55" s="38">
        <f t="shared" si="7"/>
        <v>15</v>
      </c>
      <c r="T55" s="38">
        <f t="shared" si="7"/>
        <v>453</v>
      </c>
      <c r="U55" s="38">
        <f t="shared" si="7"/>
        <v>3</v>
      </c>
      <c r="V55" s="38">
        <f t="shared" si="7"/>
        <v>1</v>
      </c>
      <c r="W55" s="38">
        <f t="shared" si="7"/>
        <v>135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1" priority="1">
      <formula>$L7&gt;0.15</formula>
    </cfRule>
    <cfRule type="expression" dxfId="0" priority="2">
      <formula>AND($L7&gt;0.08,$L7&lt;0.15)</formula>
    </cfRule>
  </conditionalFormatting>
  <dataValidations count="3">
    <dataValidation type="list" allowBlank="1" showInputMessage="1" showErrorMessage="1" sqref="Z7:Z54" xr:uid="{A212D9BB-250D-48DE-B34E-A0BD82315D94}">
      <formula1>"A, B"</formula1>
    </dataValidation>
    <dataValidation type="whole" allowBlank="1" showInputMessage="1" showErrorMessage="1" errorTitle="입력값이 올바르지 않습니다." error="숫자만 쓰세요!" sqref="J29:J30 J25:J27 M7:W54" xr:uid="{62573A6C-F529-4C97-988D-0FB22B16B847}">
      <formula1>0</formula1>
      <formula2>20000</formula2>
    </dataValidation>
    <dataValidation allowBlank="1" showInputMessage="1" showErrorMessage="1" prompt="수식 계산_x000a_수치 입력 금지" sqref="K7:K54" xr:uid="{EA76440A-22E3-4535-BD5B-928E4DE3F68D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E38396-74D1-4D55-9153-8F78F6349788}">
          <x14:formula1>
            <xm:f>데이터!$C$4:$C$11</xm:f>
          </x14:formula1>
          <xm:sqref>AB7:AB54</xm:sqref>
        </x14:dataValidation>
        <x14:dataValidation type="list" allowBlank="1" showInputMessage="1" showErrorMessage="1" xr:uid="{8F69016B-96DF-4B14-9908-837A8DD4B356}">
          <x14:formula1>
            <xm:f>데이터!$B$4:$B$16</xm:f>
          </x14:formula1>
          <xm:sqref>D7:D54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6월 29일</vt:lpstr>
      <vt:lpstr>6월 30일</vt:lpstr>
      <vt:lpstr>7월 1일</vt:lpstr>
      <vt:lpstr>7월 2일</vt:lpstr>
      <vt:lpstr>7월 3일</vt:lpstr>
      <vt:lpstr>7월 4일</vt:lpstr>
      <vt:lpstr>'6월 29일'!Print_Area</vt:lpstr>
      <vt:lpstr>'6월 30일'!Print_Area</vt:lpstr>
      <vt:lpstr>'7월 1일'!Print_Area</vt:lpstr>
      <vt:lpstr>'7월 2일'!Print_Area</vt:lpstr>
      <vt:lpstr>'7월 3일'!Print_Area</vt:lpstr>
      <vt:lpstr>'7월 4일'!Print_Area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임설아</dc:creator>
  <cp:lastModifiedBy>이여진</cp:lastModifiedBy>
  <dcterms:created xsi:type="dcterms:W3CDTF">2020-05-22T07:35:31Z</dcterms:created>
  <dcterms:modified xsi:type="dcterms:W3CDTF">2020-07-21T01:41:02Z</dcterms:modified>
</cp:coreProperties>
</file>