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7월\"/>
    </mc:Choice>
  </mc:AlternateContent>
  <xr:revisionPtr revIDLastSave="0" documentId="13_ncr:1_{37204B44-8B1C-457E-BA68-320C582102D0}" xr6:coauthVersionLast="45" xr6:coauthVersionMax="45" xr10:uidLastSave="{00000000-0000-0000-0000-000000000000}"/>
  <bookViews>
    <workbookView xWindow="-120" yWindow="-120" windowWidth="29040" windowHeight="15840" firstSheet="1" activeTab="6" xr2:uid="{BD4EB5AE-10EB-483A-919C-3F380A3CAE8E}"/>
  </bookViews>
  <sheets>
    <sheet name="데이터" sheetId="4" state="hidden" r:id="rId1"/>
    <sheet name="7월 06일" sheetId="1" r:id="rId2"/>
    <sheet name="7월 07일" sheetId="5" r:id="rId3"/>
    <sheet name="7월 08일" sheetId="6" r:id="rId4"/>
    <sheet name="7월 09일" sheetId="7" r:id="rId5"/>
    <sheet name="7월 10일" sheetId="8" r:id="rId6"/>
    <sheet name="7월 11일" sheetId="9" r:id="rId7"/>
  </sheets>
  <definedNames>
    <definedName name="_xlnm.Print_Area" localSheetId="1">'7월 06일'!$A$1:$AC$56</definedName>
    <definedName name="_xlnm.Print_Area" localSheetId="2">'7월 07일'!$A$1:$AC$48</definedName>
    <definedName name="_xlnm.Print_Area" localSheetId="3">'7월 08일'!$A$1:$AC$53</definedName>
    <definedName name="_xlnm.Print_Area" localSheetId="4">'7월 09일'!$A$1:$AC$53</definedName>
    <definedName name="_xlnm.Print_Area" localSheetId="5">'7월 10일'!$A$1:$AC$53</definedName>
    <definedName name="_xlnm.Print_Area" localSheetId="6">'7월 11일'!$A$1:$AC$53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7" l="1"/>
  <c r="C55" i="7"/>
  <c r="K55" i="7"/>
  <c r="AA55" i="7"/>
  <c r="B56" i="7"/>
  <c r="C56" i="7"/>
  <c r="K56" i="7"/>
  <c r="I56" i="7" s="1"/>
  <c r="L56" i="7" s="1"/>
  <c r="AA56" i="7"/>
  <c r="B57" i="7"/>
  <c r="C57" i="7"/>
  <c r="K57" i="7"/>
  <c r="AA57" i="7"/>
  <c r="B58" i="7"/>
  <c r="C58" i="7"/>
  <c r="K58" i="7"/>
  <c r="I58" i="7" s="1"/>
  <c r="L58" i="7" s="1"/>
  <c r="AA58" i="7"/>
  <c r="B59" i="7"/>
  <c r="C59" i="7"/>
  <c r="K59" i="7"/>
  <c r="AA59" i="7"/>
  <c r="B60" i="7"/>
  <c r="C60" i="7"/>
  <c r="K60" i="7"/>
  <c r="I60" i="7" s="1"/>
  <c r="L60" i="7" s="1"/>
  <c r="AA60" i="7"/>
  <c r="B61" i="7"/>
  <c r="C61" i="7"/>
  <c r="K61" i="7"/>
  <c r="AA61" i="7"/>
  <c r="B62" i="7"/>
  <c r="C62" i="7"/>
  <c r="K62" i="7"/>
  <c r="I62" i="7" s="1"/>
  <c r="L62" i="7" s="1"/>
  <c r="AA62" i="7"/>
  <c r="B63" i="7"/>
  <c r="C63" i="7"/>
  <c r="K63" i="7"/>
  <c r="AA63" i="7"/>
  <c r="B64" i="7"/>
  <c r="C64" i="7"/>
  <c r="K64" i="7"/>
  <c r="I64" i="7" s="1"/>
  <c r="L64" i="7" s="1"/>
  <c r="AA64" i="7"/>
  <c r="B65" i="7"/>
  <c r="C65" i="7"/>
  <c r="K65" i="7"/>
  <c r="AA65" i="7"/>
  <c r="B66" i="7"/>
  <c r="C66" i="7"/>
  <c r="K66" i="7"/>
  <c r="I66" i="7" s="1"/>
  <c r="L66" i="7" s="1"/>
  <c r="AA66" i="7"/>
  <c r="B67" i="7"/>
  <c r="C67" i="7"/>
  <c r="K67" i="7"/>
  <c r="AA67" i="7"/>
  <c r="B68" i="7"/>
  <c r="C68" i="7"/>
  <c r="K68" i="7"/>
  <c r="I68" i="7" s="1"/>
  <c r="L68" i="7" s="1"/>
  <c r="AA68" i="7"/>
  <c r="B55" i="6"/>
  <c r="C55" i="6"/>
  <c r="K55" i="6"/>
  <c r="AA55" i="6"/>
  <c r="B56" i="6"/>
  <c r="C56" i="6"/>
  <c r="K56" i="6"/>
  <c r="I56" i="6" s="1"/>
  <c r="AA56" i="6"/>
  <c r="B57" i="6"/>
  <c r="C57" i="6"/>
  <c r="K57" i="6"/>
  <c r="AA57" i="6"/>
  <c r="B58" i="6"/>
  <c r="C58" i="6"/>
  <c r="K58" i="6"/>
  <c r="I58" i="6" s="1"/>
  <c r="AA58" i="6"/>
  <c r="B59" i="6"/>
  <c r="C59" i="6"/>
  <c r="K59" i="6"/>
  <c r="AA59" i="6"/>
  <c r="B60" i="6"/>
  <c r="C60" i="6"/>
  <c r="K60" i="6"/>
  <c r="I60" i="6" s="1"/>
  <c r="AA60" i="6"/>
  <c r="B61" i="6"/>
  <c r="C61" i="6"/>
  <c r="K61" i="6"/>
  <c r="AA61" i="6"/>
  <c r="B62" i="6"/>
  <c r="C62" i="6"/>
  <c r="K62" i="6"/>
  <c r="I62" i="6" s="1"/>
  <c r="AA62" i="6"/>
  <c r="B63" i="6"/>
  <c r="C63" i="6"/>
  <c r="K63" i="6"/>
  <c r="AA63" i="6"/>
  <c r="B64" i="6"/>
  <c r="C64" i="6"/>
  <c r="K64" i="6"/>
  <c r="I64" i="6" s="1"/>
  <c r="AA64" i="6"/>
  <c r="B65" i="6"/>
  <c r="C65" i="6"/>
  <c r="K65" i="6"/>
  <c r="AA65" i="6"/>
  <c r="B66" i="6"/>
  <c r="C66" i="6"/>
  <c r="K66" i="6"/>
  <c r="I66" i="6" s="1"/>
  <c r="AA66" i="6"/>
  <c r="B67" i="6"/>
  <c r="C67" i="6"/>
  <c r="K67" i="6"/>
  <c r="AA67" i="6"/>
  <c r="B68" i="6"/>
  <c r="C68" i="6"/>
  <c r="K68" i="6"/>
  <c r="I68" i="6" s="1"/>
  <c r="AA68" i="6"/>
  <c r="B67" i="8"/>
  <c r="C67" i="8"/>
  <c r="K67" i="8"/>
  <c r="AA67" i="8"/>
  <c r="B68" i="8"/>
  <c r="C68" i="8"/>
  <c r="K68" i="8"/>
  <c r="I68" i="8" s="1"/>
  <c r="AA68" i="8"/>
  <c r="AA68" i="9"/>
  <c r="K68" i="9"/>
  <c r="I68" i="9" s="1"/>
  <c r="C68" i="9"/>
  <c r="B68" i="9"/>
  <c r="AA67" i="9"/>
  <c r="K67" i="9"/>
  <c r="I67" i="9" s="1"/>
  <c r="L67" i="9" s="1"/>
  <c r="C67" i="9"/>
  <c r="B67" i="9"/>
  <c r="AA66" i="9"/>
  <c r="K66" i="9"/>
  <c r="I66" i="9"/>
  <c r="L66" i="9" s="1"/>
  <c r="C66" i="9"/>
  <c r="B66" i="9"/>
  <c r="AA65" i="9"/>
  <c r="K65" i="9"/>
  <c r="I65" i="9" s="1"/>
  <c r="L65" i="9" s="1"/>
  <c r="C65" i="9"/>
  <c r="B65" i="9"/>
  <c r="AA64" i="9"/>
  <c r="K64" i="9"/>
  <c r="I64" i="9" s="1"/>
  <c r="L64" i="9" s="1"/>
  <c r="C64" i="9"/>
  <c r="B64" i="9"/>
  <c r="AA63" i="9"/>
  <c r="K63" i="9"/>
  <c r="I63" i="9" s="1"/>
  <c r="L63" i="9" s="1"/>
  <c r="C63" i="9"/>
  <c r="B63" i="9"/>
  <c r="AA62" i="9"/>
  <c r="K62" i="9"/>
  <c r="I62" i="9"/>
  <c r="C62" i="9"/>
  <c r="B62" i="9"/>
  <c r="AA61" i="9"/>
  <c r="K61" i="9"/>
  <c r="I61" i="9" s="1"/>
  <c r="L61" i="9" s="1"/>
  <c r="C61" i="9"/>
  <c r="B61" i="9"/>
  <c r="AA60" i="9"/>
  <c r="K60" i="9"/>
  <c r="I60" i="9" s="1"/>
  <c r="C60" i="9"/>
  <c r="B60" i="9"/>
  <c r="AA59" i="9"/>
  <c r="K59" i="9"/>
  <c r="I59" i="9" s="1"/>
  <c r="L59" i="9" s="1"/>
  <c r="C59" i="9"/>
  <c r="B59" i="9"/>
  <c r="AA58" i="9"/>
  <c r="K58" i="9"/>
  <c r="I58" i="9" s="1"/>
  <c r="C58" i="9"/>
  <c r="B58" i="9"/>
  <c r="AA57" i="9"/>
  <c r="K57" i="9"/>
  <c r="I57" i="9" s="1"/>
  <c r="L57" i="9" s="1"/>
  <c r="C57" i="9"/>
  <c r="B57" i="9"/>
  <c r="AA56" i="9"/>
  <c r="K56" i="9"/>
  <c r="C56" i="9"/>
  <c r="B56" i="9"/>
  <c r="AA55" i="9"/>
  <c r="K55" i="9"/>
  <c r="I55" i="9" s="1"/>
  <c r="L55" i="9" s="1"/>
  <c r="C55" i="9"/>
  <c r="B55" i="9"/>
  <c r="AA54" i="9"/>
  <c r="K54" i="9"/>
  <c r="I54" i="9"/>
  <c r="C54" i="9"/>
  <c r="B54" i="9"/>
  <c r="AA66" i="8"/>
  <c r="K66" i="8"/>
  <c r="I66" i="8"/>
  <c r="L66" i="8" s="1"/>
  <c r="C66" i="8"/>
  <c r="B66" i="8"/>
  <c r="AA65" i="8"/>
  <c r="K65" i="8"/>
  <c r="I65" i="8" s="1"/>
  <c r="C65" i="8"/>
  <c r="B65" i="8"/>
  <c r="AA64" i="8"/>
  <c r="K64" i="8"/>
  <c r="I64" i="8" s="1"/>
  <c r="L64" i="8" s="1"/>
  <c r="C64" i="8"/>
  <c r="B64" i="8"/>
  <c r="AA63" i="8"/>
  <c r="K63" i="8"/>
  <c r="I63" i="8" s="1"/>
  <c r="C63" i="8"/>
  <c r="B63" i="8"/>
  <c r="AA62" i="8"/>
  <c r="K62" i="8"/>
  <c r="I62" i="8" s="1"/>
  <c r="L62" i="8" s="1"/>
  <c r="C62" i="8"/>
  <c r="B62" i="8"/>
  <c r="AA61" i="8"/>
  <c r="K61" i="8"/>
  <c r="I61" i="8" s="1"/>
  <c r="L61" i="8" s="1"/>
  <c r="C61" i="8"/>
  <c r="B61" i="8"/>
  <c r="AA60" i="8"/>
  <c r="K60" i="8"/>
  <c r="I60" i="8"/>
  <c r="L60" i="8" s="1"/>
  <c r="C60" i="8"/>
  <c r="B60" i="8"/>
  <c r="AA59" i="8"/>
  <c r="K59" i="8"/>
  <c r="I59" i="8" s="1"/>
  <c r="L59" i="8" s="1"/>
  <c r="C59" i="8"/>
  <c r="B59" i="8"/>
  <c r="AA58" i="8"/>
  <c r="K58" i="8"/>
  <c r="I58" i="8" s="1"/>
  <c r="L58" i="8" s="1"/>
  <c r="C58" i="8"/>
  <c r="B58" i="8"/>
  <c r="AA57" i="8"/>
  <c r="K57" i="8"/>
  <c r="I57" i="8" s="1"/>
  <c r="L57" i="8" s="1"/>
  <c r="C57" i="8"/>
  <c r="B57" i="8"/>
  <c r="AA56" i="8"/>
  <c r="K56" i="8"/>
  <c r="I56" i="8" s="1"/>
  <c r="L56" i="8" s="1"/>
  <c r="C56" i="8"/>
  <c r="B56" i="8"/>
  <c r="AA55" i="8"/>
  <c r="K55" i="8"/>
  <c r="I55" i="8" s="1"/>
  <c r="L55" i="8" s="1"/>
  <c r="C55" i="8"/>
  <c r="B55" i="8"/>
  <c r="AA54" i="8"/>
  <c r="K54" i="8"/>
  <c r="I54" i="8" s="1"/>
  <c r="C54" i="8"/>
  <c r="B54" i="8"/>
  <c r="AA54" i="7"/>
  <c r="K54" i="7"/>
  <c r="I54" i="7"/>
  <c r="C54" i="7"/>
  <c r="B54" i="7"/>
  <c r="AA54" i="6"/>
  <c r="K54" i="6"/>
  <c r="C54" i="6"/>
  <c r="B54" i="6"/>
  <c r="L63" i="8" l="1"/>
  <c r="L54" i="8"/>
  <c r="L54" i="7"/>
  <c r="I65" i="7"/>
  <c r="L65" i="7" s="1"/>
  <c r="I63" i="7"/>
  <c r="L63" i="7" s="1"/>
  <c r="I61" i="7"/>
  <c r="L61" i="7" s="1"/>
  <c r="I67" i="7"/>
  <c r="L67" i="7" s="1"/>
  <c r="I59" i="7"/>
  <c r="L59" i="7" s="1"/>
  <c r="I57" i="7"/>
  <c r="L57" i="7" s="1"/>
  <c r="I55" i="7"/>
  <c r="L55" i="7" s="1"/>
  <c r="L68" i="6"/>
  <c r="I67" i="6"/>
  <c r="L67" i="6" s="1"/>
  <c r="L66" i="6"/>
  <c r="I65" i="6"/>
  <c r="L65" i="6" s="1"/>
  <c r="L64" i="6"/>
  <c r="I63" i="6"/>
  <c r="L63" i="6" s="1"/>
  <c r="L62" i="6"/>
  <c r="I61" i="6"/>
  <c r="L61" i="6" s="1"/>
  <c r="L60" i="6"/>
  <c r="I59" i="6"/>
  <c r="L59" i="6" s="1"/>
  <c r="L58" i="6"/>
  <c r="I57" i="6"/>
  <c r="L57" i="6" s="1"/>
  <c r="L56" i="6"/>
  <c r="I55" i="6"/>
  <c r="L55" i="6" s="1"/>
  <c r="L68" i="8"/>
  <c r="I67" i="8"/>
  <c r="L67" i="8" s="1"/>
  <c r="L65" i="8"/>
  <c r="L58" i="9"/>
  <c r="L60" i="9"/>
  <c r="L68" i="9"/>
  <c r="L54" i="9"/>
  <c r="I56" i="9"/>
  <c r="L56" i="9" s="1"/>
  <c r="L62" i="9"/>
  <c r="I54" i="6"/>
  <c r="L54" i="6" s="1"/>
  <c r="B62" i="5"/>
  <c r="C62" i="5"/>
  <c r="K62" i="5"/>
  <c r="AA62" i="5"/>
  <c r="B63" i="5"/>
  <c r="C63" i="5"/>
  <c r="K63" i="5"/>
  <c r="I63" i="5" s="1"/>
  <c r="AA63" i="5"/>
  <c r="B57" i="5"/>
  <c r="C57" i="5"/>
  <c r="K57" i="5"/>
  <c r="AA57" i="5"/>
  <c r="B58" i="5"/>
  <c r="C58" i="5"/>
  <c r="K58" i="5"/>
  <c r="I58" i="5" s="1"/>
  <c r="AA58" i="5"/>
  <c r="B59" i="5"/>
  <c r="C59" i="5"/>
  <c r="K59" i="5"/>
  <c r="AA59" i="5"/>
  <c r="B60" i="5"/>
  <c r="C60" i="5"/>
  <c r="K60" i="5"/>
  <c r="I60" i="5" s="1"/>
  <c r="AA60" i="5"/>
  <c r="B61" i="5"/>
  <c r="C61" i="5"/>
  <c r="K61" i="5"/>
  <c r="AA61" i="5"/>
  <c r="K43" i="5"/>
  <c r="I43" i="5" s="1"/>
  <c r="K44" i="5"/>
  <c r="I44" i="5" s="1"/>
  <c r="L44" i="5" s="1"/>
  <c r="K45" i="5"/>
  <c r="I45" i="5" s="1"/>
  <c r="L45" i="5" s="1"/>
  <c r="B42" i="5"/>
  <c r="C42" i="5"/>
  <c r="B43" i="5"/>
  <c r="C43" i="5"/>
  <c r="B44" i="5"/>
  <c r="C44" i="5"/>
  <c r="B45" i="5"/>
  <c r="C45" i="5"/>
  <c r="B46" i="5"/>
  <c r="C46" i="5"/>
  <c r="AA56" i="5"/>
  <c r="K56" i="5"/>
  <c r="C56" i="5"/>
  <c r="B56" i="5"/>
  <c r="AA55" i="5"/>
  <c r="K55" i="5"/>
  <c r="I55" i="5" s="1"/>
  <c r="C55" i="5"/>
  <c r="B55" i="5"/>
  <c r="AA54" i="5"/>
  <c r="K54" i="5"/>
  <c r="C54" i="5"/>
  <c r="B54" i="5"/>
  <c r="AA53" i="5"/>
  <c r="K53" i="5"/>
  <c r="I53" i="5" s="1"/>
  <c r="C53" i="5"/>
  <c r="B53" i="5"/>
  <c r="AA52" i="5"/>
  <c r="K52" i="5"/>
  <c r="C52" i="5"/>
  <c r="B52" i="5"/>
  <c r="AA51" i="5"/>
  <c r="K51" i="5"/>
  <c r="I51" i="5" s="1"/>
  <c r="C51" i="5"/>
  <c r="B51" i="5"/>
  <c r="AA50" i="5"/>
  <c r="K50" i="5"/>
  <c r="C50" i="5"/>
  <c r="B50" i="5"/>
  <c r="AA49" i="5"/>
  <c r="K49" i="5"/>
  <c r="I49" i="5" s="1"/>
  <c r="C49" i="5"/>
  <c r="B49" i="5"/>
  <c r="L62" i="5" l="1"/>
  <c r="L63" i="5"/>
  <c r="I62" i="5"/>
  <c r="I61" i="5"/>
  <c r="L61" i="5" s="1"/>
  <c r="L60" i="5"/>
  <c r="I59" i="5"/>
  <c r="L59" i="5" s="1"/>
  <c r="L58" i="5"/>
  <c r="I57" i="5"/>
  <c r="L57" i="5" s="1"/>
  <c r="L43" i="5"/>
  <c r="L49" i="5"/>
  <c r="I50" i="5"/>
  <c r="L50" i="5" s="1"/>
  <c r="L51" i="5"/>
  <c r="I52" i="5"/>
  <c r="L52" i="5" s="1"/>
  <c r="L53" i="5"/>
  <c r="I54" i="5"/>
  <c r="L54" i="5" s="1"/>
  <c r="L55" i="5"/>
  <c r="I56" i="5"/>
  <c r="L56" i="5" s="1"/>
  <c r="AA11" i="1"/>
  <c r="W52" i="9" l="1"/>
  <c r="V52" i="9"/>
  <c r="U52" i="9"/>
  <c r="T52" i="9"/>
  <c r="S52" i="9"/>
  <c r="R52" i="9"/>
  <c r="Q52" i="9"/>
  <c r="P52" i="9"/>
  <c r="O52" i="9"/>
  <c r="N52" i="9"/>
  <c r="M52" i="9"/>
  <c r="J52" i="9"/>
  <c r="AA51" i="9"/>
  <c r="K51" i="9"/>
  <c r="I51" i="9" s="1"/>
  <c r="C51" i="9"/>
  <c r="B51" i="9"/>
  <c r="AA50" i="9"/>
  <c r="K50" i="9"/>
  <c r="C50" i="9"/>
  <c r="B50" i="9"/>
  <c r="AA49" i="9"/>
  <c r="K49" i="9"/>
  <c r="I49" i="9" s="1"/>
  <c r="C49" i="9"/>
  <c r="B49" i="9"/>
  <c r="AA48" i="9"/>
  <c r="K48" i="9"/>
  <c r="C48" i="9"/>
  <c r="B48" i="9"/>
  <c r="AA47" i="9"/>
  <c r="K47" i="9"/>
  <c r="I47" i="9" s="1"/>
  <c r="C47" i="9"/>
  <c r="B47" i="9"/>
  <c r="AA46" i="9"/>
  <c r="K46" i="9"/>
  <c r="C46" i="9"/>
  <c r="B46" i="9"/>
  <c r="AA45" i="9"/>
  <c r="K45" i="9"/>
  <c r="I45" i="9" s="1"/>
  <c r="C45" i="9"/>
  <c r="B45" i="9"/>
  <c r="AA44" i="9"/>
  <c r="K44" i="9"/>
  <c r="C44" i="9"/>
  <c r="B44" i="9"/>
  <c r="AA43" i="9"/>
  <c r="K43" i="9"/>
  <c r="I43" i="9" s="1"/>
  <c r="C43" i="9"/>
  <c r="B43" i="9"/>
  <c r="AA42" i="9"/>
  <c r="K42" i="9"/>
  <c r="C42" i="9"/>
  <c r="B42" i="9"/>
  <c r="AA41" i="9"/>
  <c r="K41" i="9"/>
  <c r="I41" i="9" s="1"/>
  <c r="C41" i="9"/>
  <c r="B41" i="9"/>
  <c r="AA40" i="9"/>
  <c r="K40" i="9"/>
  <c r="C40" i="9"/>
  <c r="B40" i="9"/>
  <c r="AA39" i="9"/>
  <c r="K39" i="9"/>
  <c r="I39" i="9" s="1"/>
  <c r="C39" i="9"/>
  <c r="B39" i="9"/>
  <c r="AA38" i="9"/>
  <c r="K38" i="9"/>
  <c r="C38" i="9"/>
  <c r="B38" i="9"/>
  <c r="AA37" i="9"/>
  <c r="K37" i="9"/>
  <c r="I37" i="9" s="1"/>
  <c r="C37" i="9"/>
  <c r="B37" i="9"/>
  <c r="AA36" i="9"/>
  <c r="K36" i="9"/>
  <c r="C36" i="9"/>
  <c r="B36" i="9"/>
  <c r="AA35" i="9"/>
  <c r="K35" i="9"/>
  <c r="I35" i="9" s="1"/>
  <c r="C35" i="9"/>
  <c r="B35" i="9"/>
  <c r="AA34" i="9"/>
  <c r="K34" i="9"/>
  <c r="C34" i="9"/>
  <c r="B34" i="9"/>
  <c r="AA33" i="9"/>
  <c r="K33" i="9"/>
  <c r="I33" i="9" s="1"/>
  <c r="C33" i="9"/>
  <c r="B33" i="9"/>
  <c r="AA32" i="9"/>
  <c r="K32" i="9"/>
  <c r="C32" i="9"/>
  <c r="B32" i="9"/>
  <c r="AA31" i="9"/>
  <c r="K31" i="9"/>
  <c r="I31" i="9" s="1"/>
  <c r="C31" i="9"/>
  <c r="B31" i="9"/>
  <c r="AA30" i="9"/>
  <c r="K30" i="9"/>
  <c r="C30" i="9"/>
  <c r="B30" i="9"/>
  <c r="AA29" i="9"/>
  <c r="K29" i="9"/>
  <c r="I29" i="9" s="1"/>
  <c r="C29" i="9"/>
  <c r="B29" i="9"/>
  <c r="AA28" i="9"/>
  <c r="K28" i="9"/>
  <c r="C28" i="9"/>
  <c r="B28" i="9"/>
  <c r="AA27" i="9"/>
  <c r="K27" i="9"/>
  <c r="I27" i="9" s="1"/>
  <c r="C27" i="9"/>
  <c r="B27" i="9"/>
  <c r="AA26" i="9"/>
  <c r="K26" i="9"/>
  <c r="C26" i="9"/>
  <c r="B26" i="9"/>
  <c r="AA25" i="9"/>
  <c r="K25" i="9"/>
  <c r="I25" i="9" s="1"/>
  <c r="C25" i="9"/>
  <c r="B25" i="9"/>
  <c r="AA24" i="9"/>
  <c r="K24" i="9"/>
  <c r="C24" i="9"/>
  <c r="B24" i="9"/>
  <c r="AA23" i="9"/>
  <c r="K23" i="9"/>
  <c r="I23" i="9" s="1"/>
  <c r="C23" i="9"/>
  <c r="B23" i="9"/>
  <c r="AA22" i="9"/>
  <c r="K22" i="9"/>
  <c r="C22" i="9"/>
  <c r="B22" i="9"/>
  <c r="AA21" i="9"/>
  <c r="K21" i="9"/>
  <c r="I21" i="9" s="1"/>
  <c r="C21" i="9"/>
  <c r="B21" i="9"/>
  <c r="AA20" i="9"/>
  <c r="K20" i="9"/>
  <c r="C20" i="9"/>
  <c r="B20" i="9"/>
  <c r="AA19" i="9"/>
  <c r="K19" i="9"/>
  <c r="I19" i="9" s="1"/>
  <c r="C19" i="9"/>
  <c r="B19" i="9"/>
  <c r="AA18" i="9"/>
  <c r="K18" i="9"/>
  <c r="C18" i="9"/>
  <c r="B18" i="9"/>
  <c r="AA17" i="9"/>
  <c r="K17" i="9"/>
  <c r="I17" i="9" s="1"/>
  <c r="C17" i="9"/>
  <c r="B17" i="9"/>
  <c r="AA16" i="9"/>
  <c r="K16" i="9"/>
  <c r="C16" i="9"/>
  <c r="B16" i="9"/>
  <c r="AA15" i="9"/>
  <c r="K15" i="9"/>
  <c r="I15" i="9" s="1"/>
  <c r="C15" i="9"/>
  <c r="B15" i="9"/>
  <c r="AA14" i="9"/>
  <c r="K14" i="9"/>
  <c r="I14" i="9" s="1"/>
  <c r="C14" i="9"/>
  <c r="B14" i="9"/>
  <c r="AA13" i="9"/>
  <c r="K13" i="9"/>
  <c r="I13" i="9" s="1"/>
  <c r="C13" i="9"/>
  <c r="B13" i="9"/>
  <c r="AA12" i="9"/>
  <c r="K12" i="9"/>
  <c r="I12" i="9" s="1"/>
  <c r="C12" i="9"/>
  <c r="B12" i="9"/>
  <c r="AA11" i="9"/>
  <c r="K11" i="9"/>
  <c r="I11" i="9" s="1"/>
  <c r="C11" i="9"/>
  <c r="B11" i="9"/>
  <c r="AA10" i="9"/>
  <c r="K10" i="9"/>
  <c r="C10" i="9"/>
  <c r="B10" i="9"/>
  <c r="AA9" i="9"/>
  <c r="K9" i="9"/>
  <c r="I9" i="9" s="1"/>
  <c r="C9" i="9"/>
  <c r="B9" i="9"/>
  <c r="AA8" i="9"/>
  <c r="K8" i="9"/>
  <c r="C8" i="9"/>
  <c r="B8" i="9"/>
  <c r="AA7" i="9"/>
  <c r="K7" i="9"/>
  <c r="C7" i="9"/>
  <c r="B7" i="9"/>
  <c r="C5" i="9"/>
  <c r="B5" i="9"/>
  <c r="W52" i="8"/>
  <c r="V52" i="8"/>
  <c r="U52" i="8"/>
  <c r="T52" i="8"/>
  <c r="S52" i="8"/>
  <c r="R52" i="8"/>
  <c r="Q52" i="8"/>
  <c r="P52" i="8"/>
  <c r="O52" i="8"/>
  <c r="N52" i="8"/>
  <c r="M52" i="8"/>
  <c r="J52" i="8"/>
  <c r="AA51" i="8"/>
  <c r="K51" i="8"/>
  <c r="I51" i="8" s="1"/>
  <c r="L51" i="8" s="1"/>
  <c r="C51" i="8"/>
  <c r="B51" i="8"/>
  <c r="AA50" i="8"/>
  <c r="K50" i="8"/>
  <c r="I50" i="8" s="1"/>
  <c r="L50" i="8" s="1"/>
  <c r="C50" i="8"/>
  <c r="B50" i="8"/>
  <c r="AA49" i="8"/>
  <c r="K49" i="8"/>
  <c r="I49" i="8" s="1"/>
  <c r="C49" i="8"/>
  <c r="B49" i="8"/>
  <c r="AA48" i="8"/>
  <c r="K48" i="8"/>
  <c r="I48" i="8" s="1"/>
  <c r="L48" i="8" s="1"/>
  <c r="C48" i="8"/>
  <c r="B48" i="8"/>
  <c r="AA47" i="8"/>
  <c r="K47" i="8"/>
  <c r="I47" i="8"/>
  <c r="C47" i="8"/>
  <c r="B47" i="8"/>
  <c r="AA46" i="8"/>
  <c r="K46" i="8"/>
  <c r="I46" i="8" s="1"/>
  <c r="L46" i="8" s="1"/>
  <c r="C46" i="8"/>
  <c r="B46" i="8"/>
  <c r="AA45" i="8"/>
  <c r="K45" i="8"/>
  <c r="I45" i="8"/>
  <c r="L45" i="8" s="1"/>
  <c r="C45" i="8"/>
  <c r="B45" i="8"/>
  <c r="AA44" i="8"/>
  <c r="K44" i="8"/>
  <c r="I44" i="8" s="1"/>
  <c r="L44" i="8" s="1"/>
  <c r="C44" i="8"/>
  <c r="B44" i="8"/>
  <c r="AA43" i="8"/>
  <c r="K43" i="8"/>
  <c r="I43" i="8" s="1"/>
  <c r="L43" i="8" s="1"/>
  <c r="C43" i="8"/>
  <c r="B43" i="8"/>
  <c r="AA42" i="8"/>
  <c r="K42" i="8"/>
  <c r="I42" i="8"/>
  <c r="L42" i="8" s="1"/>
  <c r="C42" i="8"/>
  <c r="B42" i="8"/>
  <c r="AA41" i="8"/>
  <c r="K41" i="8"/>
  <c r="I41" i="8" s="1"/>
  <c r="C41" i="8"/>
  <c r="B41" i="8"/>
  <c r="AA40" i="8"/>
  <c r="K40" i="8"/>
  <c r="I40" i="8" s="1"/>
  <c r="L40" i="8" s="1"/>
  <c r="C40" i="8"/>
  <c r="B40" i="8"/>
  <c r="AA39" i="8"/>
  <c r="K39" i="8"/>
  <c r="I39" i="8" s="1"/>
  <c r="C39" i="8"/>
  <c r="B39" i="8"/>
  <c r="AA38" i="8"/>
  <c r="K38" i="8"/>
  <c r="I38" i="8" s="1"/>
  <c r="L38" i="8" s="1"/>
  <c r="C38" i="8"/>
  <c r="B38" i="8"/>
  <c r="AA37" i="8"/>
  <c r="K37" i="8"/>
  <c r="I37" i="8" s="1"/>
  <c r="C37" i="8"/>
  <c r="B37" i="8"/>
  <c r="AA36" i="8"/>
  <c r="K36" i="8"/>
  <c r="I36" i="8"/>
  <c r="L36" i="8" s="1"/>
  <c r="C36" i="8"/>
  <c r="B36" i="8"/>
  <c r="AA35" i="8"/>
  <c r="K35" i="8"/>
  <c r="I35" i="8" s="1"/>
  <c r="L35" i="8" s="1"/>
  <c r="C35" i="8"/>
  <c r="B35" i="8"/>
  <c r="AA34" i="8"/>
  <c r="K34" i="8"/>
  <c r="I34" i="8" s="1"/>
  <c r="L34" i="8" s="1"/>
  <c r="C34" i="8"/>
  <c r="B34" i="8"/>
  <c r="AA33" i="8"/>
  <c r="K33" i="8"/>
  <c r="I33" i="8" s="1"/>
  <c r="C33" i="8"/>
  <c r="B33" i="8"/>
  <c r="AA32" i="8"/>
  <c r="K32" i="8"/>
  <c r="I32" i="8" s="1"/>
  <c r="L32" i="8" s="1"/>
  <c r="C32" i="8"/>
  <c r="B32" i="8"/>
  <c r="AA31" i="8"/>
  <c r="K31" i="8"/>
  <c r="I31" i="8"/>
  <c r="C31" i="8"/>
  <c r="B31" i="8"/>
  <c r="AA30" i="8"/>
  <c r="K30" i="8"/>
  <c r="I30" i="8" s="1"/>
  <c r="L30" i="8" s="1"/>
  <c r="C30" i="8"/>
  <c r="B30" i="8"/>
  <c r="AA29" i="8"/>
  <c r="L29" i="8"/>
  <c r="K29" i="8"/>
  <c r="I29" i="8"/>
  <c r="C29" i="8"/>
  <c r="B29" i="8"/>
  <c r="AA28" i="8"/>
  <c r="K28" i="8"/>
  <c r="I28" i="8"/>
  <c r="L28" i="8" s="1"/>
  <c r="C28" i="8"/>
  <c r="B28" i="8"/>
  <c r="AA27" i="8"/>
  <c r="K27" i="8"/>
  <c r="I27" i="8" s="1"/>
  <c r="L27" i="8" s="1"/>
  <c r="C27" i="8"/>
  <c r="B27" i="8"/>
  <c r="AA26" i="8"/>
  <c r="K26" i="8"/>
  <c r="I26" i="8" s="1"/>
  <c r="L26" i="8" s="1"/>
  <c r="C26" i="8"/>
  <c r="B26" i="8"/>
  <c r="AA25" i="8"/>
  <c r="K25" i="8"/>
  <c r="I25" i="8" s="1"/>
  <c r="C25" i="8"/>
  <c r="B25" i="8"/>
  <c r="AA24" i="8"/>
  <c r="K24" i="8"/>
  <c r="I24" i="8" s="1"/>
  <c r="L24" i="8" s="1"/>
  <c r="C24" i="8"/>
  <c r="B24" i="8"/>
  <c r="AA23" i="8"/>
  <c r="K23" i="8"/>
  <c r="I23" i="8"/>
  <c r="C23" i="8"/>
  <c r="B23" i="8"/>
  <c r="AA22" i="8"/>
  <c r="K22" i="8"/>
  <c r="I22" i="8" s="1"/>
  <c r="L22" i="8" s="1"/>
  <c r="C22" i="8"/>
  <c r="B22" i="8"/>
  <c r="AA21" i="8"/>
  <c r="K21" i="8"/>
  <c r="I21" i="8"/>
  <c r="L21" i="8" s="1"/>
  <c r="C21" i="8"/>
  <c r="B21" i="8"/>
  <c r="AA20" i="8"/>
  <c r="K20" i="8"/>
  <c r="I20" i="8" s="1"/>
  <c r="L20" i="8" s="1"/>
  <c r="C20" i="8"/>
  <c r="B20" i="8"/>
  <c r="AA19" i="8"/>
  <c r="K19" i="8"/>
  <c r="I19" i="8" s="1"/>
  <c r="L19" i="8" s="1"/>
  <c r="C19" i="8"/>
  <c r="B19" i="8"/>
  <c r="AA18" i="8"/>
  <c r="K18" i="8"/>
  <c r="I18" i="8"/>
  <c r="L18" i="8" s="1"/>
  <c r="C18" i="8"/>
  <c r="B18" i="8"/>
  <c r="AA17" i="8"/>
  <c r="K17" i="8"/>
  <c r="I17" i="8" s="1"/>
  <c r="C17" i="8"/>
  <c r="B17" i="8"/>
  <c r="AA16" i="8"/>
  <c r="K16" i="8"/>
  <c r="I16" i="8" s="1"/>
  <c r="L16" i="8" s="1"/>
  <c r="C16" i="8"/>
  <c r="B16" i="8"/>
  <c r="AA15" i="8"/>
  <c r="K15" i="8"/>
  <c r="I15" i="8"/>
  <c r="C15" i="8"/>
  <c r="B15" i="8"/>
  <c r="AA14" i="8"/>
  <c r="K14" i="8"/>
  <c r="I14" i="8" s="1"/>
  <c r="L14" i="8" s="1"/>
  <c r="C14" i="8"/>
  <c r="B14" i="8"/>
  <c r="AA13" i="8"/>
  <c r="K13" i="8"/>
  <c r="I13" i="8" s="1"/>
  <c r="L13" i="8" s="1"/>
  <c r="C13" i="8"/>
  <c r="B13" i="8"/>
  <c r="AA12" i="8"/>
  <c r="K12" i="8"/>
  <c r="I12" i="8" s="1"/>
  <c r="L12" i="8" s="1"/>
  <c r="C12" i="8"/>
  <c r="B12" i="8"/>
  <c r="AA11" i="8"/>
  <c r="K11" i="8"/>
  <c r="I11" i="8" s="1"/>
  <c r="L11" i="8" s="1"/>
  <c r="C11" i="8"/>
  <c r="B11" i="8"/>
  <c r="AA10" i="8"/>
  <c r="K10" i="8"/>
  <c r="I10" i="8"/>
  <c r="L10" i="8" s="1"/>
  <c r="C10" i="8"/>
  <c r="B10" i="8"/>
  <c r="AA9" i="8"/>
  <c r="K9" i="8"/>
  <c r="I9" i="8" s="1"/>
  <c r="C9" i="8"/>
  <c r="B9" i="8"/>
  <c r="AA8" i="8"/>
  <c r="K8" i="8"/>
  <c r="I8" i="8" s="1"/>
  <c r="L8" i="8" s="1"/>
  <c r="C8" i="8"/>
  <c r="B8" i="8"/>
  <c r="AA7" i="8"/>
  <c r="K7" i="8"/>
  <c r="I7" i="8" s="1"/>
  <c r="C7" i="8"/>
  <c r="B7" i="8"/>
  <c r="C5" i="8"/>
  <c r="B5" i="8"/>
  <c r="W52" i="7"/>
  <c r="V52" i="7"/>
  <c r="U52" i="7"/>
  <c r="T52" i="7"/>
  <c r="S52" i="7"/>
  <c r="R52" i="7"/>
  <c r="Q52" i="7"/>
  <c r="P52" i="7"/>
  <c r="O52" i="7"/>
  <c r="N52" i="7"/>
  <c r="M52" i="7"/>
  <c r="J52" i="7"/>
  <c r="AA51" i="7"/>
  <c r="K51" i="7"/>
  <c r="I51" i="7" s="1"/>
  <c r="C51" i="7"/>
  <c r="B51" i="7"/>
  <c r="AA50" i="7"/>
  <c r="K50" i="7"/>
  <c r="C50" i="7"/>
  <c r="B50" i="7"/>
  <c r="AA49" i="7"/>
  <c r="K49" i="7"/>
  <c r="I49" i="7" s="1"/>
  <c r="C49" i="7"/>
  <c r="B49" i="7"/>
  <c r="AA48" i="7"/>
  <c r="K48" i="7"/>
  <c r="C48" i="7"/>
  <c r="B48" i="7"/>
  <c r="AA47" i="7"/>
  <c r="K47" i="7"/>
  <c r="I47" i="7" s="1"/>
  <c r="C47" i="7"/>
  <c r="B47" i="7"/>
  <c r="AA46" i="7"/>
  <c r="K46" i="7"/>
  <c r="C46" i="7"/>
  <c r="B46" i="7"/>
  <c r="AA45" i="7"/>
  <c r="K45" i="7"/>
  <c r="I45" i="7" s="1"/>
  <c r="C45" i="7"/>
  <c r="B45" i="7"/>
  <c r="AA44" i="7"/>
  <c r="K44" i="7"/>
  <c r="C44" i="7"/>
  <c r="B44" i="7"/>
  <c r="AA43" i="7"/>
  <c r="K43" i="7"/>
  <c r="I43" i="7" s="1"/>
  <c r="C43" i="7"/>
  <c r="B43" i="7"/>
  <c r="AA42" i="7"/>
  <c r="K42" i="7"/>
  <c r="C42" i="7"/>
  <c r="B42" i="7"/>
  <c r="AA41" i="7"/>
  <c r="K41" i="7"/>
  <c r="I41" i="7" s="1"/>
  <c r="C41" i="7"/>
  <c r="B41" i="7"/>
  <c r="AA40" i="7"/>
  <c r="K40" i="7"/>
  <c r="C40" i="7"/>
  <c r="B40" i="7"/>
  <c r="AA39" i="7"/>
  <c r="K39" i="7"/>
  <c r="I39" i="7" s="1"/>
  <c r="C39" i="7"/>
  <c r="B39" i="7"/>
  <c r="AA38" i="7"/>
  <c r="K38" i="7"/>
  <c r="C38" i="7"/>
  <c r="B38" i="7"/>
  <c r="AA37" i="7"/>
  <c r="K37" i="7"/>
  <c r="I37" i="7" s="1"/>
  <c r="C37" i="7"/>
  <c r="B37" i="7"/>
  <c r="AA36" i="7"/>
  <c r="K36" i="7"/>
  <c r="C36" i="7"/>
  <c r="B36" i="7"/>
  <c r="AA35" i="7"/>
  <c r="K35" i="7"/>
  <c r="I35" i="7" s="1"/>
  <c r="C35" i="7"/>
  <c r="B35" i="7"/>
  <c r="AA34" i="7"/>
  <c r="K34" i="7"/>
  <c r="C34" i="7"/>
  <c r="B34" i="7"/>
  <c r="AA33" i="7"/>
  <c r="K33" i="7"/>
  <c r="I33" i="7" s="1"/>
  <c r="C33" i="7"/>
  <c r="B33" i="7"/>
  <c r="AA32" i="7"/>
  <c r="K32" i="7"/>
  <c r="C32" i="7"/>
  <c r="B32" i="7"/>
  <c r="AA31" i="7"/>
  <c r="K31" i="7"/>
  <c r="I31" i="7" s="1"/>
  <c r="C31" i="7"/>
  <c r="B31" i="7"/>
  <c r="AA30" i="7"/>
  <c r="K30" i="7"/>
  <c r="C30" i="7"/>
  <c r="B30" i="7"/>
  <c r="AA29" i="7"/>
  <c r="K29" i="7"/>
  <c r="I29" i="7" s="1"/>
  <c r="C29" i="7"/>
  <c r="B29" i="7"/>
  <c r="AA28" i="7"/>
  <c r="K28" i="7"/>
  <c r="C28" i="7"/>
  <c r="B28" i="7"/>
  <c r="AA27" i="7"/>
  <c r="K27" i="7"/>
  <c r="I27" i="7" s="1"/>
  <c r="C27" i="7"/>
  <c r="B27" i="7"/>
  <c r="AA26" i="7"/>
  <c r="K26" i="7"/>
  <c r="C26" i="7"/>
  <c r="B26" i="7"/>
  <c r="AA25" i="7"/>
  <c r="K25" i="7"/>
  <c r="I25" i="7" s="1"/>
  <c r="C25" i="7"/>
  <c r="B25" i="7"/>
  <c r="AA24" i="7"/>
  <c r="K24" i="7"/>
  <c r="C24" i="7"/>
  <c r="B24" i="7"/>
  <c r="AA23" i="7"/>
  <c r="K23" i="7"/>
  <c r="I23" i="7" s="1"/>
  <c r="C23" i="7"/>
  <c r="B23" i="7"/>
  <c r="AA22" i="7"/>
  <c r="K22" i="7"/>
  <c r="C22" i="7"/>
  <c r="B22" i="7"/>
  <c r="AA21" i="7"/>
  <c r="K21" i="7"/>
  <c r="I21" i="7" s="1"/>
  <c r="C21" i="7"/>
  <c r="B21" i="7"/>
  <c r="AA20" i="7"/>
  <c r="K20" i="7"/>
  <c r="C20" i="7"/>
  <c r="B20" i="7"/>
  <c r="AA19" i="7"/>
  <c r="K19" i="7"/>
  <c r="I19" i="7" s="1"/>
  <c r="C19" i="7"/>
  <c r="B19" i="7"/>
  <c r="AA18" i="7"/>
  <c r="K18" i="7"/>
  <c r="C18" i="7"/>
  <c r="B18" i="7"/>
  <c r="AA17" i="7"/>
  <c r="K17" i="7"/>
  <c r="I17" i="7" s="1"/>
  <c r="C17" i="7"/>
  <c r="B17" i="7"/>
  <c r="AA16" i="7"/>
  <c r="K16" i="7"/>
  <c r="C16" i="7"/>
  <c r="B16" i="7"/>
  <c r="AA15" i="7"/>
  <c r="K15" i="7"/>
  <c r="I15" i="7" s="1"/>
  <c r="C15" i="7"/>
  <c r="B15" i="7"/>
  <c r="AA14" i="7"/>
  <c r="K14" i="7"/>
  <c r="C14" i="7"/>
  <c r="B14" i="7"/>
  <c r="AA13" i="7"/>
  <c r="K13" i="7"/>
  <c r="I13" i="7" s="1"/>
  <c r="C13" i="7"/>
  <c r="B13" i="7"/>
  <c r="AA12" i="7"/>
  <c r="K12" i="7"/>
  <c r="C12" i="7"/>
  <c r="B12" i="7"/>
  <c r="AA11" i="7"/>
  <c r="K11" i="7"/>
  <c r="I11" i="7" s="1"/>
  <c r="C11" i="7"/>
  <c r="B11" i="7"/>
  <c r="AA10" i="7"/>
  <c r="K10" i="7"/>
  <c r="C10" i="7"/>
  <c r="B10" i="7"/>
  <c r="AA9" i="7"/>
  <c r="K9" i="7"/>
  <c r="I9" i="7" s="1"/>
  <c r="C9" i="7"/>
  <c r="B9" i="7"/>
  <c r="AA8" i="7"/>
  <c r="K8" i="7"/>
  <c r="C8" i="7"/>
  <c r="B8" i="7"/>
  <c r="AA7" i="7"/>
  <c r="K7" i="7"/>
  <c r="K52" i="7" s="1"/>
  <c r="C7" i="7"/>
  <c r="B7" i="7"/>
  <c r="C5" i="7"/>
  <c r="B5" i="7"/>
  <c r="W52" i="6"/>
  <c r="V52" i="6"/>
  <c r="U52" i="6"/>
  <c r="T52" i="6"/>
  <c r="S52" i="6"/>
  <c r="R52" i="6"/>
  <c r="Q52" i="6"/>
  <c r="P52" i="6"/>
  <c r="O52" i="6"/>
  <c r="N52" i="6"/>
  <c r="M52" i="6"/>
  <c r="J52" i="6"/>
  <c r="AA51" i="6"/>
  <c r="K51" i="6"/>
  <c r="I51" i="6" s="1"/>
  <c r="L51" i="6" s="1"/>
  <c r="C51" i="6"/>
  <c r="B51" i="6"/>
  <c r="AA50" i="6"/>
  <c r="K50" i="6"/>
  <c r="I50" i="6"/>
  <c r="L50" i="6" s="1"/>
  <c r="C50" i="6"/>
  <c r="B50" i="6"/>
  <c r="AA49" i="6"/>
  <c r="K49" i="6"/>
  <c r="I49" i="6" s="1"/>
  <c r="C49" i="6"/>
  <c r="B49" i="6"/>
  <c r="AA48" i="6"/>
  <c r="K48" i="6"/>
  <c r="I48" i="6" s="1"/>
  <c r="L48" i="6" s="1"/>
  <c r="C48" i="6"/>
  <c r="B48" i="6"/>
  <c r="AA47" i="6"/>
  <c r="K47" i="6"/>
  <c r="C47" i="6"/>
  <c r="B47" i="6"/>
  <c r="AA46" i="6"/>
  <c r="K46" i="6"/>
  <c r="I46" i="6" s="1"/>
  <c r="L46" i="6" s="1"/>
  <c r="C46" i="6"/>
  <c r="B46" i="6"/>
  <c r="AA45" i="6"/>
  <c r="K45" i="6"/>
  <c r="L45" i="6" s="1"/>
  <c r="I45" i="6"/>
  <c r="C45" i="6"/>
  <c r="B45" i="6"/>
  <c r="AA44" i="6"/>
  <c r="K44" i="6"/>
  <c r="I44" i="6"/>
  <c r="L44" i="6" s="1"/>
  <c r="C44" i="6"/>
  <c r="B44" i="6"/>
  <c r="AA43" i="6"/>
  <c r="K43" i="6"/>
  <c r="I43" i="6" s="1"/>
  <c r="L43" i="6" s="1"/>
  <c r="C43" i="6"/>
  <c r="B43" i="6"/>
  <c r="AA42" i="6"/>
  <c r="K42" i="6"/>
  <c r="I42" i="6" s="1"/>
  <c r="L42" i="6" s="1"/>
  <c r="C42" i="6"/>
  <c r="B42" i="6"/>
  <c r="AA41" i="6"/>
  <c r="K41" i="6"/>
  <c r="I41" i="6" s="1"/>
  <c r="C41" i="6"/>
  <c r="B41" i="6"/>
  <c r="AA40" i="6"/>
  <c r="K40" i="6"/>
  <c r="I40" i="6" s="1"/>
  <c r="L40" i="6" s="1"/>
  <c r="C40" i="6"/>
  <c r="B40" i="6"/>
  <c r="AA39" i="6"/>
  <c r="K39" i="6"/>
  <c r="I39" i="6"/>
  <c r="C39" i="6"/>
  <c r="B39" i="6"/>
  <c r="AA38" i="6"/>
  <c r="K38" i="6"/>
  <c r="I38" i="6" s="1"/>
  <c r="L38" i="6" s="1"/>
  <c r="C38" i="6"/>
  <c r="B38" i="6"/>
  <c r="AA37" i="6"/>
  <c r="K37" i="6"/>
  <c r="L37" i="6" s="1"/>
  <c r="I37" i="6"/>
  <c r="C37" i="6"/>
  <c r="B37" i="6"/>
  <c r="AA36" i="6"/>
  <c r="K36" i="6"/>
  <c r="I36" i="6" s="1"/>
  <c r="L36" i="6" s="1"/>
  <c r="C36" i="6"/>
  <c r="B36" i="6"/>
  <c r="AA35" i="6"/>
  <c r="K35" i="6"/>
  <c r="I35" i="6" s="1"/>
  <c r="L35" i="6" s="1"/>
  <c r="C35" i="6"/>
  <c r="B35" i="6"/>
  <c r="AA34" i="6"/>
  <c r="K34" i="6"/>
  <c r="I34" i="6"/>
  <c r="L34" i="6" s="1"/>
  <c r="C34" i="6"/>
  <c r="B34" i="6"/>
  <c r="AA33" i="6"/>
  <c r="K33" i="6"/>
  <c r="I33" i="6" s="1"/>
  <c r="C33" i="6"/>
  <c r="B33" i="6"/>
  <c r="AA32" i="6"/>
  <c r="K32" i="6"/>
  <c r="I32" i="6" s="1"/>
  <c r="L32" i="6" s="1"/>
  <c r="C32" i="6"/>
  <c r="B32" i="6"/>
  <c r="AA31" i="6"/>
  <c r="K31" i="6"/>
  <c r="I31" i="6"/>
  <c r="C31" i="6"/>
  <c r="B31" i="6"/>
  <c r="AA30" i="6"/>
  <c r="K30" i="6"/>
  <c r="I30" i="6" s="1"/>
  <c r="L30" i="6" s="1"/>
  <c r="C30" i="6"/>
  <c r="B30" i="6"/>
  <c r="AA29" i="6"/>
  <c r="K29" i="6"/>
  <c r="I29" i="6" s="1"/>
  <c r="C29" i="6"/>
  <c r="B29" i="6"/>
  <c r="AA28" i="6"/>
  <c r="K28" i="6"/>
  <c r="I28" i="6"/>
  <c r="C28" i="6"/>
  <c r="B28" i="6"/>
  <c r="AA27" i="6"/>
  <c r="K27" i="6"/>
  <c r="I27" i="6" s="1"/>
  <c r="L27" i="6" s="1"/>
  <c r="C27" i="6"/>
  <c r="B27" i="6"/>
  <c r="AA26" i="6"/>
  <c r="K26" i="6"/>
  <c r="I26" i="6"/>
  <c r="C26" i="6"/>
  <c r="B26" i="6"/>
  <c r="AA25" i="6"/>
  <c r="K25" i="6"/>
  <c r="I25" i="6" s="1"/>
  <c r="C25" i="6"/>
  <c r="B25" i="6"/>
  <c r="AA24" i="6"/>
  <c r="K24" i="6"/>
  <c r="I24" i="6" s="1"/>
  <c r="C24" i="6"/>
  <c r="B24" i="6"/>
  <c r="AA23" i="6"/>
  <c r="K23" i="6"/>
  <c r="I23" i="6" s="1"/>
  <c r="L23" i="6" s="1"/>
  <c r="C23" i="6"/>
  <c r="B23" i="6"/>
  <c r="AA22" i="6"/>
  <c r="K22" i="6"/>
  <c r="I22" i="6"/>
  <c r="C22" i="6"/>
  <c r="B22" i="6"/>
  <c r="AA21" i="6"/>
  <c r="K21" i="6"/>
  <c r="I21" i="6" s="1"/>
  <c r="L21" i="6" s="1"/>
  <c r="C21" i="6"/>
  <c r="B21" i="6"/>
  <c r="AA20" i="6"/>
  <c r="K20" i="6"/>
  <c r="I20" i="6" s="1"/>
  <c r="C20" i="6"/>
  <c r="B20" i="6"/>
  <c r="AA19" i="6"/>
  <c r="K19" i="6"/>
  <c r="I19" i="6" s="1"/>
  <c r="L19" i="6" s="1"/>
  <c r="C19" i="6"/>
  <c r="B19" i="6"/>
  <c r="AA18" i="6"/>
  <c r="K18" i="6"/>
  <c r="C18" i="6"/>
  <c r="B18" i="6"/>
  <c r="AA17" i="6"/>
  <c r="K17" i="6"/>
  <c r="I17" i="6" s="1"/>
  <c r="L17" i="6" s="1"/>
  <c r="C17" i="6"/>
  <c r="B17" i="6"/>
  <c r="AA16" i="6"/>
  <c r="K16" i="6"/>
  <c r="I16" i="6" s="1"/>
  <c r="C16" i="6"/>
  <c r="B16" i="6"/>
  <c r="AA15" i="6"/>
  <c r="K15" i="6"/>
  <c r="I15" i="6" s="1"/>
  <c r="L15" i="6" s="1"/>
  <c r="C15" i="6"/>
  <c r="B15" i="6"/>
  <c r="AA14" i="6"/>
  <c r="K14" i="6"/>
  <c r="I14" i="6"/>
  <c r="C14" i="6"/>
  <c r="B14" i="6"/>
  <c r="AA13" i="6"/>
  <c r="K13" i="6"/>
  <c r="I13" i="6" s="1"/>
  <c r="L13" i="6" s="1"/>
  <c r="C13" i="6"/>
  <c r="B13" i="6"/>
  <c r="AA12" i="6"/>
  <c r="K12" i="6"/>
  <c r="I12" i="6" s="1"/>
  <c r="C12" i="6"/>
  <c r="B12" i="6"/>
  <c r="AA11" i="6"/>
  <c r="K11" i="6"/>
  <c r="I11" i="6" s="1"/>
  <c r="L11" i="6" s="1"/>
  <c r="C11" i="6"/>
  <c r="B11" i="6"/>
  <c r="AA10" i="6"/>
  <c r="K10" i="6"/>
  <c r="C10" i="6"/>
  <c r="B10" i="6"/>
  <c r="AA9" i="6"/>
  <c r="K9" i="6"/>
  <c r="I9" i="6" s="1"/>
  <c r="L9" i="6" s="1"/>
  <c r="C9" i="6"/>
  <c r="B9" i="6"/>
  <c r="AA8" i="6"/>
  <c r="K8" i="6"/>
  <c r="I8" i="6" s="1"/>
  <c r="C8" i="6"/>
  <c r="B8" i="6"/>
  <c r="AA7" i="6"/>
  <c r="K7" i="6"/>
  <c r="C7" i="6"/>
  <c r="B7" i="6"/>
  <c r="C5" i="6"/>
  <c r="B5" i="6"/>
  <c r="W47" i="5"/>
  <c r="V47" i="5"/>
  <c r="U47" i="5"/>
  <c r="T47" i="5"/>
  <c r="S47" i="5"/>
  <c r="R47" i="5"/>
  <c r="Q47" i="5"/>
  <c r="P47" i="5"/>
  <c r="O47" i="5"/>
  <c r="N47" i="5"/>
  <c r="M47" i="5"/>
  <c r="J47" i="5"/>
  <c r="AA46" i="5"/>
  <c r="K46" i="5"/>
  <c r="I46" i="5" s="1"/>
  <c r="AA42" i="5"/>
  <c r="K42" i="5"/>
  <c r="AA41" i="5"/>
  <c r="K41" i="5"/>
  <c r="I41" i="5" s="1"/>
  <c r="C41" i="5"/>
  <c r="B41" i="5"/>
  <c r="AA40" i="5"/>
  <c r="K40" i="5"/>
  <c r="C40" i="5"/>
  <c r="B40" i="5"/>
  <c r="AA39" i="5"/>
  <c r="K39" i="5"/>
  <c r="I39" i="5" s="1"/>
  <c r="C39" i="5"/>
  <c r="B39" i="5"/>
  <c r="AA38" i="5"/>
  <c r="K38" i="5"/>
  <c r="C38" i="5"/>
  <c r="B38" i="5"/>
  <c r="AA37" i="5"/>
  <c r="K37" i="5"/>
  <c r="I37" i="5" s="1"/>
  <c r="C37" i="5"/>
  <c r="B37" i="5"/>
  <c r="AA36" i="5"/>
  <c r="K36" i="5"/>
  <c r="C36" i="5"/>
  <c r="B36" i="5"/>
  <c r="AA35" i="5"/>
  <c r="K35" i="5"/>
  <c r="I35" i="5" s="1"/>
  <c r="C35" i="5"/>
  <c r="B35" i="5"/>
  <c r="AA34" i="5"/>
  <c r="K34" i="5"/>
  <c r="C34" i="5"/>
  <c r="B34" i="5"/>
  <c r="AA33" i="5"/>
  <c r="K33" i="5"/>
  <c r="I33" i="5" s="1"/>
  <c r="C33" i="5"/>
  <c r="B33" i="5"/>
  <c r="AA32" i="5"/>
  <c r="K32" i="5"/>
  <c r="C32" i="5"/>
  <c r="B32" i="5"/>
  <c r="AA31" i="5"/>
  <c r="K31" i="5"/>
  <c r="I31" i="5" s="1"/>
  <c r="C31" i="5"/>
  <c r="B31" i="5"/>
  <c r="AA30" i="5"/>
  <c r="K30" i="5"/>
  <c r="C30" i="5"/>
  <c r="B30" i="5"/>
  <c r="AA29" i="5"/>
  <c r="K29" i="5"/>
  <c r="I29" i="5" s="1"/>
  <c r="C29" i="5"/>
  <c r="B29" i="5"/>
  <c r="AA28" i="5"/>
  <c r="K28" i="5"/>
  <c r="C28" i="5"/>
  <c r="B28" i="5"/>
  <c r="AA27" i="5"/>
  <c r="K27" i="5"/>
  <c r="I27" i="5" s="1"/>
  <c r="C27" i="5"/>
  <c r="B27" i="5"/>
  <c r="AA26" i="5"/>
  <c r="K26" i="5"/>
  <c r="C26" i="5"/>
  <c r="B26" i="5"/>
  <c r="AA25" i="5"/>
  <c r="K25" i="5"/>
  <c r="I25" i="5" s="1"/>
  <c r="C25" i="5"/>
  <c r="B25" i="5"/>
  <c r="AA24" i="5"/>
  <c r="K24" i="5"/>
  <c r="C24" i="5"/>
  <c r="B24" i="5"/>
  <c r="AA23" i="5"/>
  <c r="K23" i="5"/>
  <c r="I23" i="5" s="1"/>
  <c r="C23" i="5"/>
  <c r="B23" i="5"/>
  <c r="AA22" i="5"/>
  <c r="K22" i="5"/>
  <c r="C22" i="5"/>
  <c r="B22" i="5"/>
  <c r="AA21" i="5"/>
  <c r="K21" i="5"/>
  <c r="I21" i="5" s="1"/>
  <c r="C21" i="5"/>
  <c r="B21" i="5"/>
  <c r="AA20" i="5"/>
  <c r="K20" i="5"/>
  <c r="C20" i="5"/>
  <c r="B20" i="5"/>
  <c r="AA19" i="5"/>
  <c r="K19" i="5"/>
  <c r="I19" i="5" s="1"/>
  <c r="C19" i="5"/>
  <c r="B19" i="5"/>
  <c r="AA18" i="5"/>
  <c r="K18" i="5"/>
  <c r="C18" i="5"/>
  <c r="B18" i="5"/>
  <c r="AA17" i="5"/>
  <c r="K17" i="5"/>
  <c r="I17" i="5" s="1"/>
  <c r="C17" i="5"/>
  <c r="B17" i="5"/>
  <c r="AA16" i="5"/>
  <c r="K16" i="5"/>
  <c r="C16" i="5"/>
  <c r="B16" i="5"/>
  <c r="AA15" i="5"/>
  <c r="K15" i="5"/>
  <c r="I15" i="5" s="1"/>
  <c r="C15" i="5"/>
  <c r="B15" i="5"/>
  <c r="AA14" i="5"/>
  <c r="K14" i="5"/>
  <c r="C14" i="5"/>
  <c r="B14" i="5"/>
  <c r="AA13" i="5"/>
  <c r="K13" i="5"/>
  <c r="I13" i="5" s="1"/>
  <c r="C13" i="5"/>
  <c r="B13" i="5"/>
  <c r="AA12" i="5"/>
  <c r="K12" i="5"/>
  <c r="C12" i="5"/>
  <c r="B12" i="5"/>
  <c r="AA11" i="5"/>
  <c r="K11" i="5"/>
  <c r="I11" i="5" s="1"/>
  <c r="C11" i="5"/>
  <c r="B11" i="5"/>
  <c r="AA10" i="5"/>
  <c r="K10" i="5"/>
  <c r="C10" i="5"/>
  <c r="B10" i="5"/>
  <c r="AA9" i="5"/>
  <c r="K9" i="5"/>
  <c r="I9" i="5" s="1"/>
  <c r="C9" i="5"/>
  <c r="B9" i="5"/>
  <c r="AA8" i="5"/>
  <c r="K8" i="5"/>
  <c r="C8" i="5"/>
  <c r="B8" i="5"/>
  <c r="AA7" i="5"/>
  <c r="K7" i="5"/>
  <c r="C7" i="5"/>
  <c r="B7" i="5"/>
  <c r="C5" i="5"/>
  <c r="B5" i="5"/>
  <c r="L31" i="8" l="1"/>
  <c r="L37" i="8"/>
  <c r="L39" i="8"/>
  <c r="L47" i="8"/>
  <c r="K52" i="9"/>
  <c r="L23" i="8"/>
  <c r="L15" i="8"/>
  <c r="L29" i="6"/>
  <c r="L31" i="6"/>
  <c r="L39" i="6"/>
  <c r="I47" i="6"/>
  <c r="L47" i="6" s="1"/>
  <c r="L12" i="6"/>
  <c r="L20" i="6"/>
  <c r="L25" i="6"/>
  <c r="L28" i="6"/>
  <c r="L33" i="6"/>
  <c r="L41" i="6"/>
  <c r="L49" i="6"/>
  <c r="K52" i="6"/>
  <c r="L14" i="6"/>
  <c r="L22" i="6"/>
  <c r="L26" i="6"/>
  <c r="L8" i="6"/>
  <c r="I10" i="6"/>
  <c r="L10" i="6" s="1"/>
  <c r="L16" i="6"/>
  <c r="I18" i="6"/>
  <c r="L18" i="6" s="1"/>
  <c r="L24" i="6"/>
  <c r="K52" i="8"/>
  <c r="L9" i="8"/>
  <c r="L17" i="8"/>
  <c r="L25" i="8"/>
  <c r="L33" i="8"/>
  <c r="L41" i="8"/>
  <c r="L49" i="8"/>
  <c r="L7" i="8"/>
  <c r="K47" i="5"/>
  <c r="I52" i="8"/>
  <c r="I8" i="9"/>
  <c r="L8" i="9" s="1"/>
  <c r="L9" i="9"/>
  <c r="I10" i="9"/>
  <c r="L10" i="9" s="1"/>
  <c r="L11" i="9"/>
  <c r="L12" i="9"/>
  <c r="L13" i="9"/>
  <c r="L14" i="9"/>
  <c r="L15" i="9"/>
  <c r="I16" i="9"/>
  <c r="L16" i="9" s="1"/>
  <c r="L17" i="9"/>
  <c r="I18" i="9"/>
  <c r="L18" i="9" s="1"/>
  <c r="L19" i="9"/>
  <c r="I20" i="9"/>
  <c r="L20" i="9" s="1"/>
  <c r="L21" i="9"/>
  <c r="I22" i="9"/>
  <c r="L22" i="9" s="1"/>
  <c r="L23" i="9"/>
  <c r="I24" i="9"/>
  <c r="L24" i="9" s="1"/>
  <c r="L25" i="9"/>
  <c r="I26" i="9"/>
  <c r="L26" i="9" s="1"/>
  <c r="L27" i="9"/>
  <c r="I28" i="9"/>
  <c r="L28" i="9" s="1"/>
  <c r="L29" i="9"/>
  <c r="I30" i="9"/>
  <c r="L30" i="9" s="1"/>
  <c r="L31" i="9"/>
  <c r="I32" i="9"/>
  <c r="L32" i="9" s="1"/>
  <c r="L33" i="9"/>
  <c r="I34" i="9"/>
  <c r="L34" i="9" s="1"/>
  <c r="L35" i="9"/>
  <c r="I36" i="9"/>
  <c r="L36" i="9" s="1"/>
  <c r="L37" i="9"/>
  <c r="I38" i="9"/>
  <c r="L38" i="9" s="1"/>
  <c r="L39" i="9"/>
  <c r="I40" i="9"/>
  <c r="L40" i="9" s="1"/>
  <c r="L41" i="9"/>
  <c r="I42" i="9"/>
  <c r="L42" i="9" s="1"/>
  <c r="L43" i="9"/>
  <c r="I44" i="9"/>
  <c r="L44" i="9" s="1"/>
  <c r="L45" i="9"/>
  <c r="I46" i="9"/>
  <c r="L46" i="9" s="1"/>
  <c r="L47" i="9"/>
  <c r="I48" i="9"/>
  <c r="L48" i="9" s="1"/>
  <c r="L49" i="9"/>
  <c r="I50" i="9"/>
  <c r="L50" i="9" s="1"/>
  <c r="L51" i="9"/>
  <c r="I7" i="9"/>
  <c r="L48" i="7"/>
  <c r="I8" i="7"/>
  <c r="L8" i="7" s="1"/>
  <c r="L9" i="7"/>
  <c r="I10" i="7"/>
  <c r="L10" i="7" s="1"/>
  <c r="L11" i="7"/>
  <c r="I12" i="7"/>
  <c r="L12" i="7" s="1"/>
  <c r="L13" i="7"/>
  <c r="I14" i="7"/>
  <c r="L14" i="7" s="1"/>
  <c r="L15" i="7"/>
  <c r="I16" i="7"/>
  <c r="L16" i="7" s="1"/>
  <c r="L17" i="7"/>
  <c r="I18" i="7"/>
  <c r="L18" i="7" s="1"/>
  <c r="L19" i="7"/>
  <c r="I20" i="7"/>
  <c r="L20" i="7" s="1"/>
  <c r="L21" i="7"/>
  <c r="I22" i="7"/>
  <c r="L22" i="7" s="1"/>
  <c r="L23" i="7"/>
  <c r="I24" i="7"/>
  <c r="L24" i="7" s="1"/>
  <c r="L25" i="7"/>
  <c r="I26" i="7"/>
  <c r="L26" i="7" s="1"/>
  <c r="L27" i="7"/>
  <c r="I28" i="7"/>
  <c r="L28" i="7" s="1"/>
  <c r="L29" i="7"/>
  <c r="I30" i="7"/>
  <c r="L30" i="7" s="1"/>
  <c r="L31" i="7"/>
  <c r="I32" i="7"/>
  <c r="L32" i="7" s="1"/>
  <c r="L33" i="7"/>
  <c r="I34" i="7"/>
  <c r="L34" i="7" s="1"/>
  <c r="L35" i="7"/>
  <c r="I36" i="7"/>
  <c r="L36" i="7" s="1"/>
  <c r="L37" i="7"/>
  <c r="I38" i="7"/>
  <c r="L38" i="7" s="1"/>
  <c r="L39" i="7"/>
  <c r="I40" i="7"/>
  <c r="L40" i="7" s="1"/>
  <c r="L41" i="7"/>
  <c r="I42" i="7"/>
  <c r="L42" i="7" s="1"/>
  <c r="L43" i="7"/>
  <c r="I44" i="7"/>
  <c r="L44" i="7" s="1"/>
  <c r="L45" i="7"/>
  <c r="I46" i="7"/>
  <c r="L46" i="7" s="1"/>
  <c r="L47" i="7"/>
  <c r="I48" i="7"/>
  <c r="L49" i="7"/>
  <c r="I50" i="7"/>
  <c r="L50" i="7" s="1"/>
  <c r="L51" i="7"/>
  <c r="I7" i="6"/>
  <c r="I7" i="7"/>
  <c r="I8" i="5"/>
  <c r="L8" i="5" s="1"/>
  <c r="L9" i="5"/>
  <c r="I10" i="5"/>
  <c r="L10" i="5" s="1"/>
  <c r="L11" i="5"/>
  <c r="I12" i="5"/>
  <c r="L12" i="5" s="1"/>
  <c r="L13" i="5"/>
  <c r="I14" i="5"/>
  <c r="L14" i="5" s="1"/>
  <c r="L15" i="5"/>
  <c r="I16" i="5"/>
  <c r="L16" i="5" s="1"/>
  <c r="L17" i="5"/>
  <c r="I18" i="5"/>
  <c r="L18" i="5" s="1"/>
  <c r="L19" i="5"/>
  <c r="I20" i="5"/>
  <c r="L20" i="5" s="1"/>
  <c r="L21" i="5"/>
  <c r="I22" i="5"/>
  <c r="L22" i="5" s="1"/>
  <c r="L23" i="5"/>
  <c r="I24" i="5"/>
  <c r="L24" i="5" s="1"/>
  <c r="L25" i="5"/>
  <c r="I26" i="5"/>
  <c r="L26" i="5" s="1"/>
  <c r="L27" i="5"/>
  <c r="I28" i="5"/>
  <c r="L28" i="5" s="1"/>
  <c r="L29" i="5"/>
  <c r="I30" i="5"/>
  <c r="L30" i="5" s="1"/>
  <c r="L31" i="5"/>
  <c r="I32" i="5"/>
  <c r="L32" i="5" s="1"/>
  <c r="L33" i="5"/>
  <c r="I34" i="5"/>
  <c r="L34" i="5" s="1"/>
  <c r="L35" i="5"/>
  <c r="I36" i="5"/>
  <c r="L36" i="5" s="1"/>
  <c r="L37" i="5"/>
  <c r="I38" i="5"/>
  <c r="L38" i="5" s="1"/>
  <c r="L39" i="5"/>
  <c r="I40" i="5"/>
  <c r="L40" i="5" s="1"/>
  <c r="L41" i="5"/>
  <c r="I42" i="5"/>
  <c r="L42" i="5" s="1"/>
  <c r="L46" i="5"/>
  <c r="I7" i="5"/>
  <c r="W55" i="1"/>
  <c r="V55" i="1"/>
  <c r="U55" i="1"/>
  <c r="T55" i="1"/>
  <c r="S55" i="1"/>
  <c r="R55" i="1"/>
  <c r="Q55" i="1"/>
  <c r="P55" i="1"/>
  <c r="O55" i="1"/>
  <c r="N55" i="1"/>
  <c r="M55" i="1"/>
  <c r="L52" i="8" l="1"/>
  <c r="I52" i="7"/>
  <c r="I47" i="5"/>
  <c r="L7" i="5"/>
  <c r="L47" i="5" s="1"/>
  <c r="I52" i="9"/>
  <c r="L7" i="9"/>
  <c r="L52" i="9" s="1"/>
  <c r="L7" i="7"/>
  <c r="L52" i="7" s="1"/>
  <c r="I52" i="6"/>
  <c r="L7" i="6"/>
  <c r="L52" i="6" s="1"/>
  <c r="C7" i="1"/>
  <c r="B5" i="1"/>
  <c r="C5" i="1"/>
  <c r="B7" i="1"/>
  <c r="J55" i="1"/>
  <c r="AA54" i="1"/>
  <c r="K54" i="1"/>
  <c r="C54" i="1"/>
  <c r="B54" i="1"/>
  <c r="AA53" i="1"/>
  <c r="K53" i="1"/>
  <c r="I53" i="1" s="1"/>
  <c r="C53" i="1"/>
  <c r="B53" i="1"/>
  <c r="AA52" i="1"/>
  <c r="K52" i="1"/>
  <c r="I52" i="1" s="1"/>
  <c r="L52" i="1" s="1"/>
  <c r="C52" i="1"/>
  <c r="B52" i="1"/>
  <c r="AA51" i="1"/>
  <c r="K51" i="1"/>
  <c r="I51" i="1" s="1"/>
  <c r="C51" i="1"/>
  <c r="B51" i="1"/>
  <c r="AA50" i="1"/>
  <c r="K50" i="1"/>
  <c r="I50" i="1" s="1"/>
  <c r="L50" i="1" s="1"/>
  <c r="C50" i="1"/>
  <c r="B50" i="1"/>
  <c r="AA49" i="1"/>
  <c r="K49" i="1"/>
  <c r="I49" i="1" s="1"/>
  <c r="C49" i="1"/>
  <c r="B49" i="1"/>
  <c r="AA48" i="1"/>
  <c r="K48" i="1"/>
  <c r="I48" i="1" s="1"/>
  <c r="L48" i="1" s="1"/>
  <c r="C48" i="1"/>
  <c r="B48" i="1"/>
  <c r="AA47" i="1"/>
  <c r="K47" i="1"/>
  <c r="I47" i="1" s="1"/>
  <c r="C47" i="1"/>
  <c r="B47" i="1"/>
  <c r="AA46" i="1"/>
  <c r="K46" i="1"/>
  <c r="I46" i="1" s="1"/>
  <c r="L46" i="1" s="1"/>
  <c r="C46" i="1"/>
  <c r="B46" i="1"/>
  <c r="AA45" i="1"/>
  <c r="K45" i="1"/>
  <c r="I45" i="1" s="1"/>
  <c r="C45" i="1"/>
  <c r="B45" i="1"/>
  <c r="AA44" i="1"/>
  <c r="K44" i="1"/>
  <c r="I44" i="1" s="1"/>
  <c r="C44" i="1"/>
  <c r="B44" i="1"/>
  <c r="AA43" i="1"/>
  <c r="K43" i="1"/>
  <c r="I43" i="1" s="1"/>
  <c r="C43" i="1"/>
  <c r="B43" i="1"/>
  <c r="AA42" i="1"/>
  <c r="K42" i="1"/>
  <c r="C42" i="1"/>
  <c r="B42" i="1"/>
  <c r="AA41" i="1"/>
  <c r="K41" i="1"/>
  <c r="I41" i="1" s="1"/>
  <c r="C41" i="1"/>
  <c r="B41" i="1"/>
  <c r="AA40" i="1"/>
  <c r="K40" i="1"/>
  <c r="C40" i="1"/>
  <c r="B40" i="1"/>
  <c r="AA39" i="1"/>
  <c r="K39" i="1"/>
  <c r="I39" i="1" s="1"/>
  <c r="C39" i="1"/>
  <c r="B39" i="1"/>
  <c r="AA38" i="1"/>
  <c r="K38" i="1"/>
  <c r="C38" i="1"/>
  <c r="B38" i="1"/>
  <c r="AA37" i="1"/>
  <c r="K37" i="1"/>
  <c r="I37" i="1" s="1"/>
  <c r="C37" i="1"/>
  <c r="B37" i="1"/>
  <c r="AA36" i="1"/>
  <c r="K36" i="1"/>
  <c r="C36" i="1"/>
  <c r="B36" i="1"/>
  <c r="AA35" i="1"/>
  <c r="K35" i="1"/>
  <c r="I35" i="1" s="1"/>
  <c r="C35" i="1"/>
  <c r="B35" i="1"/>
  <c r="AA34" i="1"/>
  <c r="K34" i="1"/>
  <c r="C34" i="1"/>
  <c r="B34" i="1"/>
  <c r="AA33" i="1"/>
  <c r="K33" i="1"/>
  <c r="I33" i="1" s="1"/>
  <c r="C33" i="1"/>
  <c r="B33" i="1"/>
  <c r="AA32" i="1"/>
  <c r="K32" i="1"/>
  <c r="C32" i="1"/>
  <c r="B32" i="1"/>
  <c r="AA31" i="1"/>
  <c r="K31" i="1"/>
  <c r="I31" i="1" s="1"/>
  <c r="C31" i="1"/>
  <c r="B31" i="1"/>
  <c r="AA30" i="1"/>
  <c r="K30" i="1"/>
  <c r="C30" i="1"/>
  <c r="B30" i="1"/>
  <c r="AA29" i="1"/>
  <c r="K29" i="1"/>
  <c r="I29" i="1" s="1"/>
  <c r="C29" i="1"/>
  <c r="B29" i="1"/>
  <c r="AA28" i="1"/>
  <c r="K28" i="1"/>
  <c r="C28" i="1"/>
  <c r="B28" i="1"/>
  <c r="AA27" i="1"/>
  <c r="K27" i="1"/>
  <c r="I27" i="1" s="1"/>
  <c r="C27" i="1"/>
  <c r="B27" i="1"/>
  <c r="AA26" i="1"/>
  <c r="K26" i="1"/>
  <c r="C26" i="1"/>
  <c r="B26" i="1"/>
  <c r="AA25" i="1"/>
  <c r="K25" i="1"/>
  <c r="I25" i="1" s="1"/>
  <c r="C25" i="1"/>
  <c r="B25" i="1"/>
  <c r="AA24" i="1"/>
  <c r="K24" i="1"/>
  <c r="C24" i="1"/>
  <c r="B24" i="1"/>
  <c r="AA23" i="1"/>
  <c r="K23" i="1"/>
  <c r="I23" i="1" s="1"/>
  <c r="C23" i="1"/>
  <c r="B23" i="1"/>
  <c r="AA22" i="1"/>
  <c r="K22" i="1"/>
  <c r="C22" i="1"/>
  <c r="B22" i="1"/>
  <c r="AA21" i="1"/>
  <c r="K21" i="1"/>
  <c r="I21" i="1" s="1"/>
  <c r="C21" i="1"/>
  <c r="B21" i="1"/>
  <c r="AA20" i="1"/>
  <c r="K20" i="1"/>
  <c r="C20" i="1"/>
  <c r="B20" i="1"/>
  <c r="AA19" i="1"/>
  <c r="K19" i="1"/>
  <c r="I19" i="1" s="1"/>
  <c r="C19" i="1"/>
  <c r="B19" i="1"/>
  <c r="AA18" i="1"/>
  <c r="K18" i="1"/>
  <c r="C18" i="1"/>
  <c r="B18" i="1"/>
  <c r="AA17" i="1"/>
  <c r="K17" i="1"/>
  <c r="I17" i="1" s="1"/>
  <c r="C17" i="1"/>
  <c r="B17" i="1"/>
  <c r="AA16" i="1"/>
  <c r="K16" i="1"/>
  <c r="C16" i="1"/>
  <c r="B16" i="1"/>
  <c r="AA15" i="1"/>
  <c r="K15" i="1"/>
  <c r="I15" i="1" s="1"/>
  <c r="C15" i="1"/>
  <c r="B15" i="1"/>
  <c r="AA14" i="1"/>
  <c r="K14" i="1"/>
  <c r="C14" i="1"/>
  <c r="B14" i="1"/>
  <c r="AA13" i="1"/>
  <c r="K13" i="1"/>
  <c r="I13" i="1" s="1"/>
  <c r="C13" i="1"/>
  <c r="B13" i="1"/>
  <c r="AA12" i="1"/>
  <c r="K12" i="1"/>
  <c r="C12" i="1"/>
  <c r="B12" i="1"/>
  <c r="K11" i="1"/>
  <c r="I11" i="1" s="1"/>
  <c r="C11" i="1"/>
  <c r="B11" i="1"/>
  <c r="AA10" i="1"/>
  <c r="K10" i="1"/>
  <c r="C10" i="1"/>
  <c r="B10" i="1"/>
  <c r="AA9" i="1"/>
  <c r="K9" i="1"/>
  <c r="I9" i="1" s="1"/>
  <c r="C9" i="1"/>
  <c r="B9" i="1"/>
  <c r="AA8" i="1"/>
  <c r="K8" i="1"/>
  <c r="C8" i="1"/>
  <c r="B8" i="1"/>
  <c r="AA7" i="1"/>
  <c r="K7" i="1"/>
  <c r="K55" i="1" l="1"/>
  <c r="L44" i="1"/>
  <c r="I8" i="1"/>
  <c r="L8" i="1" s="1"/>
  <c r="L9" i="1"/>
  <c r="I10" i="1"/>
  <c r="L10" i="1" s="1"/>
  <c r="L11" i="1"/>
  <c r="I12" i="1"/>
  <c r="L12" i="1" s="1"/>
  <c r="L13" i="1"/>
  <c r="I14" i="1"/>
  <c r="L14" i="1" s="1"/>
  <c r="L15" i="1"/>
  <c r="I16" i="1"/>
  <c r="L16" i="1" s="1"/>
  <c r="L17" i="1"/>
  <c r="I18" i="1"/>
  <c r="L18" i="1" s="1"/>
  <c r="L19" i="1"/>
  <c r="I20" i="1"/>
  <c r="L20" i="1" s="1"/>
  <c r="L21" i="1"/>
  <c r="I22" i="1"/>
  <c r="L22" i="1" s="1"/>
  <c r="L23" i="1"/>
  <c r="I24" i="1"/>
  <c r="L24" i="1" s="1"/>
  <c r="L25" i="1"/>
  <c r="I26" i="1"/>
  <c r="L26" i="1" s="1"/>
  <c r="L27" i="1"/>
  <c r="I28" i="1"/>
  <c r="L28" i="1" s="1"/>
  <c r="L29" i="1"/>
  <c r="I30" i="1"/>
  <c r="L30" i="1" s="1"/>
  <c r="L31" i="1"/>
  <c r="I32" i="1"/>
  <c r="L32" i="1" s="1"/>
  <c r="L33" i="1"/>
  <c r="I34" i="1"/>
  <c r="L34" i="1" s="1"/>
  <c r="L35" i="1"/>
  <c r="I36" i="1"/>
  <c r="L36" i="1" s="1"/>
  <c r="L37" i="1"/>
  <c r="I38" i="1"/>
  <c r="L38" i="1" s="1"/>
  <c r="L39" i="1"/>
  <c r="I40" i="1"/>
  <c r="L40" i="1" s="1"/>
  <c r="L41" i="1"/>
  <c r="I42" i="1"/>
  <c r="L42" i="1" s="1"/>
  <c r="L43" i="1"/>
  <c r="L45" i="1"/>
  <c r="L47" i="1"/>
  <c r="L49" i="1"/>
  <c r="L51" i="1"/>
  <c r="L53" i="1"/>
  <c r="I54" i="1"/>
  <c r="L54" i="1" s="1"/>
  <c r="I7" i="1"/>
  <c r="L7" i="1" s="1"/>
  <c r="L55" i="1" l="1"/>
  <c r="I55" i="1"/>
</calcChain>
</file>

<file path=xl/sharedStrings.xml><?xml version="1.0" encoding="utf-8"?>
<sst xmlns="http://schemas.openxmlformats.org/spreadsheetml/2006/main" count="1416" uniqueCount="259">
  <si>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</si>
  <si>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</si>
  <si>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</si>
  <si>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</si>
  <si>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</si>
  <si>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</si>
  <si>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</si>
  <si>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</si>
  <si>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</si>
  <si>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</si>
  <si>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</si>
  <si>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</si>
  <si>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</si>
  <si>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</si>
  <si>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</si>
  <si>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</si>
  <si>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</si>
  <si>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</si>
  <si>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</si>
  <si>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</si>
  <si>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</si>
  <si>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</si>
  <si>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</si>
  <si>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</si>
  <si>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</si>
  <si>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</si>
  <si>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</si>
  <si>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</si>
  <si>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</si>
  <si>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</si>
  <si>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</si>
  <si>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</si>
  <si>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</si>
  <si>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</si>
  <si>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</si>
  <si>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</si>
  <si>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</si>
  <si>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</si>
  <si>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</si>
  <si>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</si>
  <si>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</si>
  <si>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</si>
  <si>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</si>
  <si>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김다연</t>
    <phoneticPr fontId="4" type="noConversion"/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</si>
  <si>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</si>
  <si>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</si>
  <si>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</si>
  <si>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</si>
  <si>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</si>
  <si>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</si>
  <si>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7월 06일</t>
    <phoneticPr fontId="4" type="noConversion"/>
  </si>
  <si>
    <t>7월 07일</t>
    <phoneticPr fontId="4" type="noConversion"/>
  </si>
  <si>
    <t>7월 08일</t>
    <phoneticPr fontId="4" type="noConversion"/>
  </si>
  <si>
    <t>7월 09일</t>
    <phoneticPr fontId="4" type="noConversion"/>
  </si>
  <si>
    <t>7월 11일</t>
    <phoneticPr fontId="4" type="noConversion"/>
  </si>
  <si>
    <t>7월 10일</t>
    <phoneticPr fontId="4" type="noConversion"/>
  </si>
  <si>
    <t>ADAPTER</t>
    <phoneticPr fontId="4" type="noConversion"/>
  </si>
  <si>
    <t>LATCH</t>
    <phoneticPr fontId="4" type="noConversion"/>
  </si>
  <si>
    <t>지아</t>
  </si>
  <si>
    <t>COVER</t>
    <phoneticPr fontId="4" type="noConversion"/>
  </si>
  <si>
    <t>A</t>
    <phoneticPr fontId="4" type="noConversion"/>
  </si>
  <si>
    <t>KR6303-E05TA</t>
    <phoneticPr fontId="4" type="noConversion"/>
  </si>
  <si>
    <t>KR6303-ER01TA</t>
    <phoneticPr fontId="4" type="noConversion"/>
  </si>
  <si>
    <t>K-JR01920-C01AWA</t>
    <phoneticPr fontId="4" type="noConversion"/>
  </si>
  <si>
    <t>STOPPER</t>
    <phoneticPr fontId="4" type="noConversion"/>
  </si>
  <si>
    <t>BASE</t>
    <phoneticPr fontId="4" type="noConversion"/>
  </si>
  <si>
    <t>AMB0450A-KAA-R2</t>
    <phoneticPr fontId="4" type="noConversion"/>
  </si>
  <si>
    <t>AMB07W9A-KAA-R2</t>
    <phoneticPr fontId="4" type="noConversion"/>
  </si>
  <si>
    <t>HDB08NL-78B1</t>
    <phoneticPr fontId="4" type="noConversion"/>
  </si>
  <si>
    <t>AMB07U9A-KAA-R3</t>
    <phoneticPr fontId="4" type="noConversion"/>
  </si>
  <si>
    <t>B</t>
    <phoneticPr fontId="4" type="noConversion"/>
  </si>
  <si>
    <t>수연</t>
  </si>
  <si>
    <t>재검사</t>
    <phoneticPr fontId="4" type="noConversion"/>
  </si>
  <si>
    <t>NP628-1056-001#IN-A</t>
    <phoneticPr fontId="4" type="noConversion"/>
  </si>
  <si>
    <t>김선화</t>
  </si>
  <si>
    <t>HDB75-M01A4-1L</t>
    <phoneticPr fontId="4" type="noConversion"/>
  </si>
  <si>
    <t>박소연</t>
  </si>
  <si>
    <t>"B Cav" BURR 사상: 1950</t>
    <phoneticPr fontId="4" type="noConversion"/>
  </si>
  <si>
    <t>STOPPER</t>
    <phoneticPr fontId="4" type="noConversion"/>
  </si>
  <si>
    <t>HDB08NL-78T4</t>
    <phoneticPr fontId="4" type="noConversion"/>
  </si>
  <si>
    <t>LEAD GUIDE</t>
    <phoneticPr fontId="4" type="noConversion"/>
  </si>
  <si>
    <t>HDB08NL-78L5</t>
    <phoneticPr fontId="4" type="noConversion"/>
  </si>
  <si>
    <t>BASE</t>
    <phoneticPr fontId="4" type="noConversion"/>
  </si>
  <si>
    <t>NP628-1056-001#IN-B</t>
    <phoneticPr fontId="4" type="noConversion"/>
  </si>
  <si>
    <t>COVER</t>
    <phoneticPr fontId="4" type="noConversion"/>
  </si>
  <si>
    <t>AMB0355A-KAA-R1</t>
    <phoneticPr fontId="4" type="noConversion"/>
  </si>
  <si>
    <t>B</t>
    <phoneticPr fontId="4" type="noConversion"/>
  </si>
  <si>
    <t>A</t>
    <phoneticPr fontId="4" type="noConversion"/>
  </si>
  <si>
    <t>김춘화</t>
  </si>
  <si>
    <t>파손: 포스트</t>
    <phoneticPr fontId="4" type="noConversion"/>
  </si>
  <si>
    <t>이물: 기름</t>
    <phoneticPr fontId="4" type="noConversion"/>
  </si>
  <si>
    <t>ADAPTER</t>
    <phoneticPr fontId="4" type="noConversion"/>
  </si>
  <si>
    <t>NP628-1056-001#IN-A</t>
    <phoneticPr fontId="4" type="noConversion"/>
  </si>
  <si>
    <t>HDB75-M01A4-1L</t>
    <phoneticPr fontId="4" type="noConversion"/>
  </si>
  <si>
    <t>"B Cav" BURR 사상: 1400</t>
    <phoneticPr fontId="4" type="noConversion"/>
  </si>
  <si>
    <t>이은실</t>
  </si>
  <si>
    <t>김다연</t>
  </si>
  <si>
    <t>AMB07P2A-KAA-R1</t>
    <phoneticPr fontId="4" type="noConversion"/>
  </si>
  <si>
    <t>JD4901</t>
    <phoneticPr fontId="4" type="noConversion"/>
  </si>
  <si>
    <t>B/K</t>
    <phoneticPr fontId="4" type="noConversion"/>
  </si>
  <si>
    <t>SGF2030</t>
  </si>
  <si>
    <t>SGF2041</t>
    <phoneticPr fontId="4" type="noConversion"/>
  </si>
  <si>
    <t>SF2255</t>
    <phoneticPr fontId="4" type="noConversion"/>
  </si>
  <si>
    <t>I/V</t>
    <phoneticPr fontId="4" type="noConversion"/>
  </si>
  <si>
    <t>SGF2033</t>
    <phoneticPr fontId="4" type="noConversion"/>
  </si>
  <si>
    <t>LG35</t>
    <phoneticPr fontId="4" type="noConversion"/>
  </si>
  <si>
    <t>MCS</t>
  </si>
  <si>
    <t>BASE</t>
    <phoneticPr fontId="4" type="noConversion"/>
  </si>
  <si>
    <t>HDB75-M01A1-1L</t>
    <phoneticPr fontId="4" type="noConversion"/>
  </si>
  <si>
    <t>KR6458-AB456CA</t>
    <phoneticPr fontId="4" type="noConversion"/>
  </si>
  <si>
    <t>HDB75-M01A5-1L</t>
    <phoneticPr fontId="4" type="noConversion"/>
  </si>
  <si>
    <t>LEAD GUIDE</t>
    <phoneticPr fontId="4" type="noConversion"/>
  </si>
  <si>
    <t>STOPPER</t>
    <phoneticPr fontId="4" type="noConversion"/>
  </si>
  <si>
    <t>AMB0222A-KAA-R2</t>
    <phoneticPr fontId="4" type="noConversion"/>
  </si>
  <si>
    <t>샘플</t>
    <phoneticPr fontId="4" type="noConversion"/>
  </si>
  <si>
    <t>HDB08NL-78B1</t>
    <phoneticPr fontId="4" type="noConversion"/>
  </si>
  <si>
    <t>COVER</t>
    <phoneticPr fontId="4" type="noConversion"/>
  </si>
  <si>
    <t>K-JR01920-C01AWA</t>
    <phoneticPr fontId="4" type="noConversion"/>
  </si>
  <si>
    <t>HDB75-M01A4-1L</t>
    <phoneticPr fontId="4" type="noConversion"/>
  </si>
  <si>
    <t>BURR 사상</t>
    <phoneticPr fontId="4" type="noConversion"/>
  </si>
  <si>
    <t>B</t>
    <phoneticPr fontId="4" type="noConversion"/>
  </si>
  <si>
    <t>A</t>
    <phoneticPr fontId="4" type="noConversion"/>
  </si>
  <si>
    <t>ADAPTER</t>
    <phoneticPr fontId="4" type="noConversion"/>
  </si>
  <si>
    <t>AMB07U9A-KAA-R3</t>
    <phoneticPr fontId="4" type="noConversion"/>
  </si>
  <si>
    <t>NP628-1056-001#IN-A</t>
    <phoneticPr fontId="4" type="noConversion"/>
  </si>
  <si>
    <t>"A Cav" 선별</t>
    <phoneticPr fontId="4" type="noConversion"/>
  </si>
  <si>
    <t>HDB08NL-78L5</t>
    <phoneticPr fontId="4" type="noConversion"/>
  </si>
  <si>
    <t>HDB08NL-78T4</t>
    <phoneticPr fontId="4" type="noConversion"/>
  </si>
  <si>
    <t>PLOATING PLATE</t>
    <phoneticPr fontId="4" type="noConversion"/>
  </si>
  <si>
    <t>001-906-50</t>
    <phoneticPr fontId="4" type="noConversion"/>
  </si>
  <si>
    <t>NP628-1056-001#IN-B</t>
    <phoneticPr fontId="4" type="noConversion"/>
  </si>
  <si>
    <t>AMB0355A-KAA-R1</t>
    <phoneticPr fontId="4" type="noConversion"/>
  </si>
  <si>
    <t>NP6258-1056-001#IN-B</t>
    <phoneticPr fontId="4" type="noConversion"/>
  </si>
  <si>
    <t>NP6258-1056-001#IN-A</t>
    <phoneticPr fontId="4" type="noConversion"/>
  </si>
  <si>
    <t>BURR: "D Cav"</t>
    <phoneticPr fontId="4" type="noConversion"/>
  </si>
  <si>
    <t>SGF2041</t>
    <phoneticPr fontId="4" type="noConversion"/>
  </si>
  <si>
    <t>B/K</t>
    <phoneticPr fontId="4" type="noConversion"/>
  </si>
  <si>
    <t>SGF2030</t>
    <phoneticPr fontId="4" type="noConversion"/>
  </si>
  <si>
    <t>SF2255</t>
    <phoneticPr fontId="4" type="noConversion"/>
  </si>
  <si>
    <t>I/V</t>
    <phoneticPr fontId="4" type="noConversion"/>
  </si>
  <si>
    <t>SGF2033</t>
    <phoneticPr fontId="4" type="noConversion"/>
  </si>
  <si>
    <t>LG35</t>
    <phoneticPr fontId="4" type="noConversion"/>
  </si>
  <si>
    <t>COVER</t>
    <phoneticPr fontId="4" type="noConversion"/>
  </si>
  <si>
    <t>BASE</t>
    <phoneticPr fontId="4" type="noConversion"/>
  </si>
  <si>
    <t>K-JR01920-C01AWA</t>
    <phoneticPr fontId="4" type="noConversion"/>
  </si>
  <si>
    <t>A</t>
    <phoneticPr fontId="4" type="noConversion"/>
  </si>
  <si>
    <t>지아</t>
    <phoneticPr fontId="4" type="noConversion"/>
  </si>
  <si>
    <t>SLIDER</t>
    <phoneticPr fontId="4" type="noConversion"/>
  </si>
  <si>
    <t>HDB75-M01A1-1L</t>
    <phoneticPr fontId="4" type="noConversion"/>
  </si>
  <si>
    <t>HDB08NL-78S2</t>
    <phoneticPr fontId="4" type="noConversion"/>
  </si>
  <si>
    <t>ADAPTER</t>
    <phoneticPr fontId="4" type="noConversion"/>
  </si>
  <si>
    <t>NP628-1056-001#IN-A</t>
    <phoneticPr fontId="4" type="noConversion"/>
  </si>
  <si>
    <t>NP628-1056-001#IN-B</t>
    <phoneticPr fontId="4" type="noConversion"/>
  </si>
  <si>
    <t>HDB08NL-78B1</t>
    <phoneticPr fontId="4" type="noConversion"/>
  </si>
  <si>
    <t>이물: 기름</t>
    <phoneticPr fontId="4" type="noConversion"/>
  </si>
  <si>
    <t>STOPPER</t>
    <phoneticPr fontId="4" type="noConversion"/>
  </si>
  <si>
    <t>NP413-77549#IN-B</t>
    <phoneticPr fontId="4" type="noConversion"/>
  </si>
  <si>
    <t>HDB08NL-78T4</t>
    <phoneticPr fontId="4" type="noConversion"/>
  </si>
  <si>
    <t>B</t>
  </si>
  <si>
    <t>B</t>
    <phoneticPr fontId="4" type="noConversion"/>
  </si>
  <si>
    <t>LEAD GUIDE</t>
    <phoneticPr fontId="4" type="noConversion"/>
  </si>
  <si>
    <t>HDB08NL-78L5</t>
    <phoneticPr fontId="4" type="noConversion"/>
  </si>
  <si>
    <t>KR6156FA841YA</t>
    <phoneticPr fontId="4" type="noConversion"/>
  </si>
  <si>
    <t>파손: 후크</t>
    <phoneticPr fontId="4" type="noConversion"/>
  </si>
  <si>
    <t>SGF2030</t>
    <phoneticPr fontId="4" type="noConversion"/>
  </si>
  <si>
    <t>B/K</t>
    <phoneticPr fontId="4" type="noConversion"/>
  </si>
  <si>
    <t>SGF2033</t>
    <phoneticPr fontId="4" type="noConversion"/>
  </si>
  <si>
    <t>LG35</t>
    <phoneticPr fontId="4" type="noConversion"/>
  </si>
  <si>
    <t>SGF2041</t>
    <phoneticPr fontId="4" type="noConversion"/>
  </si>
  <si>
    <t>N/P</t>
    <phoneticPr fontId="4" type="noConversion"/>
  </si>
  <si>
    <t>AMB0129A-KAA-RX</t>
    <phoneticPr fontId="4" type="noConversion"/>
  </si>
  <si>
    <t>SGF2050</t>
    <phoneticPr fontId="4" type="noConversion"/>
  </si>
  <si>
    <t>BASE</t>
    <phoneticPr fontId="4" type="noConversion"/>
  </si>
  <si>
    <t>SLIDER</t>
    <phoneticPr fontId="4" type="noConversion"/>
  </si>
  <si>
    <t>HDB75-M01A1-1L</t>
    <phoneticPr fontId="4" type="noConversion"/>
  </si>
  <si>
    <t>HDB08NL-78S2</t>
    <phoneticPr fontId="4" type="noConversion"/>
  </si>
  <si>
    <t>BURR 사상</t>
    <phoneticPr fontId="4" type="noConversion"/>
  </si>
  <si>
    <t>샘플</t>
    <phoneticPr fontId="4" type="noConversion"/>
  </si>
  <si>
    <t>A</t>
  </si>
  <si>
    <t>A</t>
    <phoneticPr fontId="4" type="noConversion"/>
  </si>
  <si>
    <t>LEAD GUIDE</t>
    <phoneticPr fontId="4" type="noConversion"/>
  </si>
  <si>
    <t>STOPPER</t>
    <phoneticPr fontId="4" type="noConversion"/>
  </si>
  <si>
    <t>HDB08NL-78L5</t>
    <phoneticPr fontId="4" type="noConversion"/>
  </si>
  <si>
    <t>HDB08NL-78T4</t>
    <phoneticPr fontId="4" type="noConversion"/>
  </si>
  <si>
    <t>07401-10300-41</t>
    <phoneticPr fontId="4" type="noConversion"/>
  </si>
  <si>
    <t>REA-R</t>
    <phoneticPr fontId="4" type="noConversion"/>
  </si>
  <si>
    <t>BSE</t>
    <phoneticPr fontId="4" type="noConversion"/>
  </si>
  <si>
    <t>NP413-77549#IN-B</t>
    <phoneticPr fontId="4" type="noConversion"/>
  </si>
  <si>
    <t>HDB08NL-78B1</t>
    <phoneticPr fontId="4" type="noConversion"/>
  </si>
  <si>
    <t>K-AR3534-1A</t>
    <phoneticPr fontId="4" type="noConversion"/>
  </si>
  <si>
    <t>K-AR3532-1A</t>
    <phoneticPr fontId="4" type="noConversion"/>
  </si>
  <si>
    <t>B</t>
    <phoneticPr fontId="4" type="noConversion"/>
  </si>
  <si>
    <t>파손: 크랙</t>
    <phoneticPr fontId="4" type="noConversion"/>
  </si>
  <si>
    <t>COVER</t>
    <phoneticPr fontId="4" type="noConversion"/>
  </si>
  <si>
    <t>K-AR3533-1A</t>
    <phoneticPr fontId="4" type="noConversion"/>
  </si>
  <si>
    <t>파손: 후크</t>
    <phoneticPr fontId="4" type="noConversion"/>
  </si>
  <si>
    <t>SGF2041</t>
    <phoneticPr fontId="4" type="noConversion"/>
  </si>
  <si>
    <t>B/K</t>
    <phoneticPr fontId="4" type="noConversion"/>
  </si>
  <si>
    <t>SGF2030</t>
    <phoneticPr fontId="4" type="noConversion"/>
  </si>
  <si>
    <t>N/P</t>
    <phoneticPr fontId="4" type="noConversion"/>
  </si>
  <si>
    <t>SGF2033</t>
    <phoneticPr fontId="4" type="noConversion"/>
  </si>
  <si>
    <t>KR6156FA841YA</t>
  </si>
  <si>
    <t>SGF2050</t>
    <phoneticPr fontId="4" type="noConversion"/>
  </si>
  <si>
    <t>BASE</t>
    <phoneticPr fontId="4" type="noConversion"/>
  </si>
  <si>
    <t>SGF2041</t>
    <phoneticPr fontId="4" type="noConversion"/>
  </si>
  <si>
    <t>B/K</t>
    <phoneticPr fontId="4" type="noConversion"/>
  </si>
  <si>
    <t>재검사 / 파손: 크랙</t>
    <phoneticPr fontId="4" type="noConversion"/>
  </si>
  <si>
    <t>HIC</t>
    <phoneticPr fontId="4" type="noConversion"/>
  </si>
  <si>
    <t>HDB75-M01A1-1L</t>
    <phoneticPr fontId="4" type="noConversion"/>
  </si>
  <si>
    <t>BURR 사상</t>
    <phoneticPr fontId="4" type="noConversion"/>
  </si>
  <si>
    <t>K-AR3534-1A</t>
    <phoneticPr fontId="4" type="noConversion"/>
  </si>
  <si>
    <t>SGF2030</t>
    <phoneticPr fontId="4" type="noConversion"/>
  </si>
  <si>
    <t>SST</t>
    <phoneticPr fontId="4" type="noConversion"/>
  </si>
  <si>
    <t>A</t>
    <phoneticPr fontId="4" type="noConversion"/>
  </si>
  <si>
    <t>김선화</t>
    <phoneticPr fontId="4" type="noConversion"/>
  </si>
  <si>
    <t>SLIDER</t>
    <phoneticPr fontId="4" type="noConversion"/>
  </si>
  <si>
    <t>KR6156FA841YA</t>
    <phoneticPr fontId="4" type="noConversion"/>
  </si>
  <si>
    <t>SGF2050</t>
    <phoneticPr fontId="4" type="noConversion"/>
  </si>
  <si>
    <t>AYE</t>
    <phoneticPr fontId="4" type="noConversion"/>
  </si>
  <si>
    <t>NP413-77549#IN-B</t>
    <phoneticPr fontId="4" type="noConversion"/>
  </si>
  <si>
    <t>SGF2033</t>
    <phoneticPr fontId="4" type="noConversion"/>
  </si>
  <si>
    <t>B</t>
    <phoneticPr fontId="4" type="noConversion"/>
  </si>
  <si>
    <t>박소연</t>
    <phoneticPr fontId="4" type="noConversion"/>
  </si>
  <si>
    <t>K-AR3532-1A</t>
    <phoneticPr fontId="4" type="noConversion"/>
  </si>
  <si>
    <t>N/P</t>
    <phoneticPr fontId="4" type="noConversion"/>
  </si>
  <si>
    <t>지아</t>
    <phoneticPr fontId="4" type="noConversion"/>
  </si>
  <si>
    <t>김춘화</t>
    <phoneticPr fontId="4" type="noConversion"/>
  </si>
  <si>
    <t>STOPPER</t>
    <phoneticPr fontId="4" type="noConversion"/>
  </si>
  <si>
    <t>K-AR3531-1A</t>
    <phoneticPr fontId="4" type="noConversion"/>
  </si>
  <si>
    <t>이은실</t>
    <phoneticPr fontId="4" type="noConversion"/>
  </si>
  <si>
    <t>파손 :  HOOK</t>
    <phoneticPr fontId="4" type="noConversion"/>
  </si>
  <si>
    <t>김다연</t>
    <phoneticPr fontId="4" type="noConversion"/>
  </si>
  <si>
    <t>KR6197BGF254QA</t>
    <phoneticPr fontId="4" type="noConversion"/>
  </si>
  <si>
    <t>SF2255</t>
  </si>
  <si>
    <t>HDB08NL-78B1(4C)</t>
  </si>
  <si>
    <t>HDB08NL-78B1(4C)</t>
    <phoneticPr fontId="4" type="noConversion"/>
  </si>
  <si>
    <t>HDB08NL-78L5(2차)</t>
    <phoneticPr fontId="4" type="noConversion"/>
  </si>
  <si>
    <t>HDB08NL-78T4(4C)</t>
    <phoneticPr fontId="4" type="noConversion"/>
  </si>
  <si>
    <t>BASE</t>
    <phoneticPr fontId="4" type="noConversion"/>
  </si>
  <si>
    <t>HDB08NL-78B1</t>
    <phoneticPr fontId="4" type="noConversion"/>
  </si>
  <si>
    <t>FLOATING</t>
    <phoneticPr fontId="4" type="noConversion"/>
  </si>
  <si>
    <t>M040-02188A-V2-G-0001</t>
    <phoneticPr fontId="4" type="noConversion"/>
  </si>
  <si>
    <t>SLIDER</t>
    <phoneticPr fontId="4" type="noConversion"/>
  </si>
  <si>
    <t>K-AR3532-1A</t>
    <phoneticPr fontId="4" type="noConversion"/>
  </si>
  <si>
    <t>A</t>
    <phoneticPr fontId="4" type="noConversion"/>
  </si>
  <si>
    <t>파손: HOOK 크랙</t>
    <phoneticPr fontId="4" type="noConversion"/>
  </si>
  <si>
    <t>STOPPER</t>
    <phoneticPr fontId="4" type="noConversion"/>
  </si>
  <si>
    <t>HDB08NL-78T4</t>
    <phoneticPr fontId="4" type="noConversion"/>
  </si>
  <si>
    <t>B</t>
    <phoneticPr fontId="4" type="noConversion"/>
  </si>
  <si>
    <t>NP413-77549#IN-B</t>
    <phoneticPr fontId="4" type="noConversion"/>
  </si>
  <si>
    <t>BURR 선별</t>
    <phoneticPr fontId="4" type="noConversion"/>
  </si>
  <si>
    <t>LEAD GUIDE</t>
    <phoneticPr fontId="4" type="noConversion"/>
  </si>
  <si>
    <t>COVER</t>
    <phoneticPr fontId="4" type="noConversion"/>
  </si>
  <si>
    <t>HDB08NL-78L5</t>
    <phoneticPr fontId="4" type="noConversion"/>
  </si>
  <si>
    <t>샘플</t>
    <phoneticPr fontId="4" type="noConversion"/>
  </si>
  <si>
    <t>K-AR3533-1A</t>
    <phoneticPr fontId="4" type="noConversion"/>
  </si>
  <si>
    <t>기타: 색상 상이</t>
    <phoneticPr fontId="4" type="noConversion"/>
  </si>
  <si>
    <t>SGF2041</t>
    <phoneticPr fontId="4" type="noConversion"/>
  </si>
  <si>
    <t>SGF2033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</si>
</sst>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41" fontId="6" fillId="0" borderId="16" xfId="1" applyFont="1" applyFill="1" applyBorder="1" applyAlignment="1" applyProtection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160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5"/>
  <sheetViews>
    <sheetView workbookViewId="0">
      <selection activeCell="B3" sqref="B3"/>
    </sheetView>
  </sheetViews>
  <sheetFormatPr defaultColWidth="8.625" defaultRowHeight="15" customHeight="1" x14ac:dyDescent="0.3"/>
  <cols>
    <col min="1" max="16384" width="8.625" style="24"/>
  </cols>
  <sheetData>
    <row r="3" spans="2:3" ht="15" customHeight="1" x14ac:dyDescent="0.3">
      <c r="B3" s="23" t="s">
        <v>28</v>
      </c>
      <c r="C3" s="23" t="s">
        <v>29</v>
      </c>
    </row>
    <row r="4" spans="2:3" ht="15" customHeight="1" x14ac:dyDescent="0.3">
      <c r="B4" s="25"/>
      <c r="C4" s="25" t="s">
        <v>31</v>
      </c>
    </row>
    <row r="5" spans="2:3" ht="15" customHeight="1" x14ac:dyDescent="0.3">
      <c r="B5" s="25" t="s">
        <v>30</v>
      </c>
      <c r="C5" s="25" t="s">
        <v>33</v>
      </c>
    </row>
    <row r="6" spans="2:3" ht="15" customHeight="1" x14ac:dyDescent="0.3">
      <c r="B6" s="25" t="s">
        <v>32</v>
      </c>
      <c r="C6" s="25" t="s">
        <v>35</v>
      </c>
    </row>
    <row r="7" spans="2:3" ht="15" customHeight="1" x14ac:dyDescent="0.3">
      <c r="B7" s="25" t="s">
        <v>34</v>
      </c>
      <c r="C7" s="25" t="s">
        <v>37</v>
      </c>
    </row>
    <row r="8" spans="2:3" ht="15" customHeight="1" x14ac:dyDescent="0.3">
      <c r="B8" s="25" t="s">
        <v>36</v>
      </c>
      <c r="C8" s="25" t="s">
        <v>39</v>
      </c>
    </row>
    <row r="9" spans="2:3" ht="15" customHeight="1" x14ac:dyDescent="0.3">
      <c r="B9" s="25" t="s">
        <v>38</v>
      </c>
      <c r="C9" s="25" t="s">
        <v>41</v>
      </c>
    </row>
    <row r="10" spans="2:3" ht="15" customHeight="1" x14ac:dyDescent="0.3">
      <c r="B10" s="25" t="s">
        <v>40</v>
      </c>
      <c r="C10" s="25" t="s">
        <v>43</v>
      </c>
    </row>
    <row r="11" spans="2:3" ht="15" customHeight="1" x14ac:dyDescent="0.3">
      <c r="B11" s="25" t="s">
        <v>42</v>
      </c>
      <c r="C11" s="25"/>
    </row>
    <row r="12" spans="2:3" ht="15" customHeight="1" x14ac:dyDescent="0.3">
      <c r="B12" s="25" t="s">
        <v>44</v>
      </c>
      <c r="C12" s="25"/>
    </row>
    <row r="13" spans="2:3" ht="15" customHeight="1" x14ac:dyDescent="0.3">
      <c r="B13" s="25" t="s">
        <v>45</v>
      </c>
      <c r="C13" s="25"/>
    </row>
    <row r="14" spans="2:3" ht="15" customHeight="1" x14ac:dyDescent="0.3">
      <c r="B14" s="25" t="s">
        <v>46</v>
      </c>
      <c r="C14" s="25"/>
    </row>
    <row r="15" spans="2:3" ht="15" customHeight="1" x14ac:dyDescent="0.3">
      <c r="B15" s="25" t="s">
        <v>49</v>
      </c>
      <c r="C15" s="25"/>
    </row>
    <row r="16" spans="2:3" ht="15" customHeight="1" x14ac:dyDescent="0.3">
      <c r="B16" s="25"/>
      <c r="C16" s="25"/>
    </row>
    <row r="17" spans="2:3" ht="15" customHeight="1" x14ac:dyDescent="0.3">
      <c r="B17" s="25"/>
      <c r="C17" s="25"/>
    </row>
    <row r="18" spans="2:3" ht="15" customHeight="1" x14ac:dyDescent="0.3">
      <c r="B18" s="25"/>
      <c r="C18" s="25"/>
    </row>
    <row r="19" spans="2:3" ht="15" customHeight="1" x14ac:dyDescent="0.3">
      <c r="B19" s="25"/>
      <c r="C19" s="25"/>
    </row>
    <row r="20" spans="2:3" ht="15" customHeight="1" x14ac:dyDescent="0.3">
      <c r="B20" s="25"/>
      <c r="C20" s="25"/>
    </row>
    <row r="21" spans="2:3" ht="15" customHeight="1" x14ac:dyDescent="0.3">
      <c r="B21" s="25"/>
      <c r="C21" s="25"/>
    </row>
    <row r="22" spans="2:3" ht="15" customHeight="1" x14ac:dyDescent="0.3">
      <c r="B22" s="25"/>
      <c r="C22" s="25"/>
    </row>
    <row r="23" spans="2:3" ht="15" customHeight="1" x14ac:dyDescent="0.3">
      <c r="B23" s="25"/>
      <c r="C23" s="25"/>
    </row>
    <row r="24" spans="2:3" ht="15" customHeight="1" x14ac:dyDescent="0.3">
      <c r="B24" s="25"/>
      <c r="C24" s="25"/>
    </row>
    <row r="25" spans="2:3" ht="15" customHeight="1" x14ac:dyDescent="0.3">
      <c r="B25" s="25"/>
      <c r="C25" s="2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1941-6059-4372-BA9D-15D9ACA18F27}">
  <dimension ref="A1:AC56"/>
  <sheetViews>
    <sheetView zoomScale="85" zoomScaleNormal="85" workbookViewId="0">
      <pane ySplit="6" topLeftCell="A7" activePane="bottomLeft" state="frozen"/>
      <selection activeCell="A5" sqref="A5:A6"/>
      <selection pane="bottomLeft" activeCell="A5" sqref="A5:A6"/>
    </sheetView>
  </sheetViews>
  <sheetFormatPr defaultRowHeight="16.5" x14ac:dyDescent="0.3"/>
  <cols>
    <col min="1" max="1" width="6.75" style="21" customWidth="1"/>
    <col min="2" max="2" width="6.25" style="21" customWidth="1"/>
    <col min="3" max="3" width="6.75" style="21" customWidth="1"/>
    <col min="4" max="4" width="8.125" style="21" customWidth="1"/>
    <col min="5" max="5" width="19" style="21" customWidth="1"/>
    <col min="6" max="6" width="22.75" style="21" customWidth="1"/>
    <col min="7" max="8" width="7.875" style="21" customWidth="1"/>
    <col min="9" max="9" width="6.625" style="21" customWidth="1"/>
    <col min="10" max="10" width="7.5" style="21" bestFit="1" customWidth="1"/>
    <col min="11" max="11" width="6.625" style="21" customWidth="1"/>
    <col min="12" max="12" width="7.875" style="22" customWidth="1"/>
    <col min="13" max="23" width="5.875" style="21" customWidth="1"/>
    <col min="24" max="24" width="9.875" style="21" customWidth="1"/>
    <col min="25" max="26" width="5.375" style="21" customWidth="1"/>
    <col min="27" max="27" width="9" style="21" customWidth="1"/>
    <col min="28" max="28" width="10.25" style="21" customWidth="1"/>
    <col min="29" max="29" width="33.75" style="21" bestFit="1" customWidth="1"/>
    <col min="30" max="16384" width="9" style="21"/>
  </cols>
  <sheetData>
    <row r="1" spans="1:29" s="1" customFormat="1" ht="13.5" customHeight="1" x14ac:dyDescent="0.3">
      <c r="A1" s="28" t="s">
        <v>50</v>
      </c>
      <c r="B1" s="29"/>
      <c r="C1" s="29"/>
      <c r="D1" s="29"/>
      <c r="E1" s="34" t="s">
        <v>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s="1" customFormat="1" ht="13.5" customHeight="1" x14ac:dyDescent="0.3">
      <c r="A2" s="30"/>
      <c r="B2" s="31"/>
      <c r="C2" s="31"/>
      <c r="D2" s="3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s="1" customFormat="1" ht="13.5" customHeight="1" x14ac:dyDescent="0.3">
      <c r="A3" s="32"/>
      <c r="B3" s="33"/>
      <c r="C3" s="33"/>
      <c r="D3" s="3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s="1" customFormat="1" ht="9.9499999999999993" customHeight="1" thickBot="1" x14ac:dyDescent="0.3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</row>
    <row r="5" spans="1:29" s="2" customFormat="1" ht="17.25" thickTop="1" x14ac:dyDescent="0.3">
      <c r="A5" s="43" t="s">
        <v>1</v>
      </c>
      <c r="B5" s="45" t="str">
        <f>MID($A$1,2,1)</f>
        <v>월</v>
      </c>
      <c r="C5" s="45" t="str">
        <f>RIGHT($A$1,1)</f>
        <v>일</v>
      </c>
      <c r="D5" s="43" t="s">
        <v>2</v>
      </c>
      <c r="E5" s="43" t="s">
        <v>3</v>
      </c>
      <c r="F5" s="43" t="s">
        <v>4</v>
      </c>
      <c r="G5" s="43" t="s">
        <v>5</v>
      </c>
      <c r="H5" s="52" t="s">
        <v>6</v>
      </c>
      <c r="I5" s="43" t="s">
        <v>7</v>
      </c>
      <c r="J5" s="43" t="s">
        <v>8</v>
      </c>
      <c r="K5" s="43" t="s">
        <v>9</v>
      </c>
      <c r="L5" s="53" t="s">
        <v>10</v>
      </c>
      <c r="M5" s="47" t="s">
        <v>11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 t="s">
        <v>12</v>
      </c>
      <c r="Y5" s="47"/>
      <c r="Z5" s="47"/>
      <c r="AA5" s="47" t="s">
        <v>13</v>
      </c>
      <c r="AB5" s="47" t="s">
        <v>14</v>
      </c>
      <c r="AC5" s="49" t="s">
        <v>15</v>
      </c>
    </row>
    <row r="6" spans="1:29" s="2" customFormat="1" ht="17.25" thickBot="1" x14ac:dyDescent="0.35">
      <c r="A6" s="44"/>
      <c r="B6" s="46"/>
      <c r="C6" s="46"/>
      <c r="D6" s="44"/>
      <c r="E6" s="44"/>
      <c r="F6" s="44"/>
      <c r="G6" s="44"/>
      <c r="H6" s="44"/>
      <c r="I6" s="44"/>
      <c r="J6" s="44"/>
      <c r="K6" s="44"/>
      <c r="L6" s="54"/>
      <c r="M6" s="3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4" t="s">
        <v>21</v>
      </c>
      <c r="S6" s="3" t="s">
        <v>22</v>
      </c>
      <c r="T6" s="4" t="s">
        <v>23</v>
      </c>
      <c r="U6" s="4" t="s">
        <v>47</v>
      </c>
      <c r="V6" s="4" t="s">
        <v>48</v>
      </c>
      <c r="W6" s="3" t="s">
        <v>24</v>
      </c>
      <c r="X6" s="3" t="s">
        <v>25</v>
      </c>
      <c r="Y6" s="3" t="s">
        <v>26</v>
      </c>
      <c r="Z6" s="3" t="s">
        <v>27</v>
      </c>
      <c r="AA6" s="48"/>
      <c r="AB6" s="48"/>
      <c r="AC6" s="48"/>
    </row>
    <row r="7" spans="1:29" s="14" customFormat="1" ht="19.5" customHeight="1" thickTop="1" x14ac:dyDescent="0.3">
      <c r="A7" s="5">
        <v>1</v>
      </c>
      <c r="B7" s="6" t="str">
        <f>LEFT($A$1,1)</f>
        <v>7</v>
      </c>
      <c r="C7" s="6" t="str">
        <f>MID($A$1,4,2)</f>
        <v>06</v>
      </c>
      <c r="D7" s="7" t="s">
        <v>106</v>
      </c>
      <c r="E7" s="7" t="s">
        <v>56</v>
      </c>
      <c r="F7" s="7" t="s">
        <v>97</v>
      </c>
      <c r="G7" s="5">
        <v>8301</v>
      </c>
      <c r="H7" s="5">
        <v>8301</v>
      </c>
      <c r="I7" s="8">
        <f t="shared" ref="I7:I54" si="0">J7+K7</f>
        <v>365</v>
      </c>
      <c r="J7" s="9">
        <v>260</v>
      </c>
      <c r="K7" s="8">
        <f t="shared" ref="K7:K29" si="1">SUM(M7:W7)</f>
        <v>105</v>
      </c>
      <c r="L7" s="10">
        <f t="shared" ref="L7:L54" si="2">K7/I7</f>
        <v>0.28767123287671231</v>
      </c>
      <c r="M7" s="11">
        <v>103</v>
      </c>
      <c r="N7" s="11"/>
      <c r="O7" s="11"/>
      <c r="P7" s="11"/>
      <c r="Q7" s="11"/>
      <c r="R7" s="11"/>
      <c r="S7" s="11">
        <v>2</v>
      </c>
      <c r="T7" s="11"/>
      <c r="U7" s="11"/>
      <c r="V7" s="11"/>
      <c r="W7" s="11"/>
      <c r="X7" s="12">
        <v>20200702</v>
      </c>
      <c r="Y7" s="12">
        <v>1</v>
      </c>
      <c r="Z7" s="6" t="s">
        <v>60</v>
      </c>
      <c r="AA7" s="12" t="str">
        <f>IF($Z7="A","하선동",IF($Z7="B","이형준",""))</f>
        <v>하선동</v>
      </c>
      <c r="AB7" s="5" t="s">
        <v>58</v>
      </c>
      <c r="AC7" s="13"/>
    </row>
    <row r="8" spans="1:29" s="14" customFormat="1" ht="19.5" customHeight="1" x14ac:dyDescent="0.3">
      <c r="A8" s="5">
        <v>2</v>
      </c>
      <c r="B8" s="6" t="str">
        <f t="shared" ref="B8:B54" si="3">LEFT($A$1,1)</f>
        <v>7</v>
      </c>
      <c r="C8" s="6" t="str">
        <f t="shared" ref="C8:C54" si="4">MID($A$1,4,2)</f>
        <v>06</v>
      </c>
      <c r="D8" s="7" t="s">
        <v>32</v>
      </c>
      <c r="E8" s="7" t="s">
        <v>57</v>
      </c>
      <c r="F8" s="7" t="s">
        <v>61</v>
      </c>
      <c r="G8" s="5" t="s">
        <v>98</v>
      </c>
      <c r="H8" s="5" t="s">
        <v>99</v>
      </c>
      <c r="I8" s="8">
        <f t="shared" si="0"/>
        <v>4816</v>
      </c>
      <c r="J8" s="9">
        <v>4810</v>
      </c>
      <c r="K8" s="8">
        <f t="shared" si="1"/>
        <v>6</v>
      </c>
      <c r="L8" s="10">
        <f t="shared" si="2"/>
        <v>1.2458471760797341E-3</v>
      </c>
      <c r="M8" s="11">
        <v>6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20200706</v>
      </c>
      <c r="Y8" s="12">
        <v>6</v>
      </c>
      <c r="Z8" s="6" t="s">
        <v>60</v>
      </c>
      <c r="AA8" s="12" t="str">
        <f t="shared" ref="AA8:AA54" si="5">IF($Z8="A","하선동",IF($Z8="B","이형준",""))</f>
        <v>하선동</v>
      </c>
      <c r="AB8" s="5" t="s">
        <v>58</v>
      </c>
      <c r="AC8" s="13"/>
    </row>
    <row r="9" spans="1:29" s="14" customFormat="1" ht="19.5" customHeight="1" x14ac:dyDescent="0.3">
      <c r="A9" s="5">
        <v>3</v>
      </c>
      <c r="B9" s="6" t="str">
        <f t="shared" si="3"/>
        <v>7</v>
      </c>
      <c r="C9" s="6" t="str">
        <f t="shared" si="4"/>
        <v>06</v>
      </c>
      <c r="D9" s="7" t="s">
        <v>32</v>
      </c>
      <c r="E9" s="7" t="s">
        <v>57</v>
      </c>
      <c r="F9" s="7" t="s">
        <v>62</v>
      </c>
      <c r="G9" s="5" t="s">
        <v>98</v>
      </c>
      <c r="H9" s="5" t="s">
        <v>99</v>
      </c>
      <c r="I9" s="8">
        <f t="shared" si="0"/>
        <v>6528</v>
      </c>
      <c r="J9" s="9">
        <v>6520</v>
      </c>
      <c r="K9" s="8">
        <f t="shared" si="1"/>
        <v>8</v>
      </c>
      <c r="L9" s="10">
        <f t="shared" si="2"/>
        <v>1.2254901960784314E-3</v>
      </c>
      <c r="M9" s="11">
        <v>8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20200706</v>
      </c>
      <c r="Y9" s="6">
        <v>6</v>
      </c>
      <c r="Z9" s="6" t="s">
        <v>60</v>
      </c>
      <c r="AA9" s="12" t="str">
        <f t="shared" si="5"/>
        <v>하선동</v>
      </c>
      <c r="AB9" s="5" t="s">
        <v>58</v>
      </c>
      <c r="AC9" s="13"/>
    </row>
    <row r="10" spans="1:29" s="14" customFormat="1" ht="19.5" customHeight="1" x14ac:dyDescent="0.3">
      <c r="A10" s="5">
        <v>4</v>
      </c>
      <c r="B10" s="6" t="str">
        <f t="shared" si="3"/>
        <v>7</v>
      </c>
      <c r="C10" s="6" t="str">
        <f t="shared" si="4"/>
        <v>06</v>
      </c>
      <c r="D10" s="7" t="s">
        <v>32</v>
      </c>
      <c r="E10" s="7" t="s">
        <v>59</v>
      </c>
      <c r="F10" s="7" t="s">
        <v>63</v>
      </c>
      <c r="G10" s="5" t="s">
        <v>100</v>
      </c>
      <c r="H10" s="5" t="s">
        <v>99</v>
      </c>
      <c r="I10" s="8">
        <f t="shared" si="0"/>
        <v>1960</v>
      </c>
      <c r="J10" s="9">
        <v>1960</v>
      </c>
      <c r="K10" s="8">
        <f t="shared" si="1"/>
        <v>0</v>
      </c>
      <c r="L10" s="10">
        <f t="shared" si="2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>
        <v>20200706</v>
      </c>
      <c r="Y10" s="12">
        <v>8</v>
      </c>
      <c r="Z10" s="6" t="s">
        <v>60</v>
      </c>
      <c r="AA10" s="12" t="str">
        <f t="shared" si="5"/>
        <v>하선동</v>
      </c>
      <c r="AB10" s="5" t="s">
        <v>58</v>
      </c>
      <c r="AC10" s="13"/>
    </row>
    <row r="11" spans="1:29" s="14" customFormat="1" ht="19.5" customHeight="1" x14ac:dyDescent="0.3">
      <c r="A11" s="5">
        <v>5</v>
      </c>
      <c r="B11" s="6" t="str">
        <f t="shared" si="3"/>
        <v>7</v>
      </c>
      <c r="C11" s="6" t="str">
        <f t="shared" si="4"/>
        <v>06</v>
      </c>
      <c r="D11" s="7" t="s">
        <v>106</v>
      </c>
      <c r="E11" s="7" t="s">
        <v>64</v>
      </c>
      <c r="F11" s="7" t="s">
        <v>66</v>
      </c>
      <c r="G11" s="5">
        <v>7301</v>
      </c>
      <c r="H11" s="5" t="s">
        <v>99</v>
      </c>
      <c r="I11" s="8">
        <f t="shared" si="0"/>
        <v>237</v>
      </c>
      <c r="J11" s="9">
        <v>235</v>
      </c>
      <c r="K11" s="8">
        <f t="shared" si="1"/>
        <v>2</v>
      </c>
      <c r="L11" s="10">
        <f t="shared" si="2"/>
        <v>8.4388185654008432E-3</v>
      </c>
      <c r="M11" s="11"/>
      <c r="N11" s="11"/>
      <c r="O11" s="11"/>
      <c r="P11" s="11"/>
      <c r="Q11" s="11"/>
      <c r="R11" s="11"/>
      <c r="S11" s="11"/>
      <c r="T11" s="11">
        <v>2</v>
      </c>
      <c r="U11" s="11"/>
      <c r="V11" s="11"/>
      <c r="W11" s="11"/>
      <c r="X11" s="12">
        <v>20200703</v>
      </c>
      <c r="Y11" s="12">
        <v>13</v>
      </c>
      <c r="Z11" s="6" t="s">
        <v>60</v>
      </c>
      <c r="AA11" s="12" t="str">
        <f t="shared" si="5"/>
        <v>하선동</v>
      </c>
      <c r="AB11" s="5" t="s">
        <v>71</v>
      </c>
      <c r="AC11" s="13" t="s">
        <v>72</v>
      </c>
    </row>
    <row r="12" spans="1:29" s="14" customFormat="1" ht="19.5" customHeight="1" x14ac:dyDescent="0.3">
      <c r="A12" s="5">
        <v>6</v>
      </c>
      <c r="B12" s="6" t="str">
        <f t="shared" si="3"/>
        <v>7</v>
      </c>
      <c r="C12" s="6" t="str">
        <f t="shared" si="4"/>
        <v>06</v>
      </c>
      <c r="D12" s="7" t="s">
        <v>106</v>
      </c>
      <c r="E12" s="7" t="s">
        <v>56</v>
      </c>
      <c r="F12" s="7" t="s">
        <v>67</v>
      </c>
      <c r="G12" s="5">
        <v>8301</v>
      </c>
      <c r="H12" s="5">
        <v>8301</v>
      </c>
      <c r="I12" s="8">
        <f t="shared" si="0"/>
        <v>2682</v>
      </c>
      <c r="J12" s="9">
        <v>2660</v>
      </c>
      <c r="K12" s="8">
        <f t="shared" si="1"/>
        <v>22</v>
      </c>
      <c r="L12" s="10">
        <f t="shared" si="2"/>
        <v>8.2028337061894104E-3</v>
      </c>
      <c r="M12" s="11"/>
      <c r="N12" s="11"/>
      <c r="O12" s="11"/>
      <c r="P12" s="11"/>
      <c r="Q12" s="11">
        <v>17</v>
      </c>
      <c r="R12" s="11"/>
      <c r="S12" s="11">
        <v>5</v>
      </c>
      <c r="T12" s="11"/>
      <c r="U12" s="11"/>
      <c r="V12" s="11"/>
      <c r="W12" s="11"/>
      <c r="X12" s="12">
        <v>20200704</v>
      </c>
      <c r="Y12" s="12">
        <v>2</v>
      </c>
      <c r="Z12" s="6" t="s">
        <v>70</v>
      </c>
      <c r="AA12" s="12" t="str">
        <f t="shared" si="5"/>
        <v>이형준</v>
      </c>
      <c r="AB12" s="5" t="s">
        <v>71</v>
      </c>
      <c r="AC12" s="13"/>
    </row>
    <row r="13" spans="1:29" s="14" customFormat="1" ht="19.5" customHeight="1" x14ac:dyDescent="0.3">
      <c r="A13" s="5">
        <v>7</v>
      </c>
      <c r="B13" s="6" t="str">
        <f t="shared" si="3"/>
        <v>7</v>
      </c>
      <c r="C13" s="6" t="str">
        <f t="shared" si="4"/>
        <v>06</v>
      </c>
      <c r="D13" s="7" t="s">
        <v>34</v>
      </c>
      <c r="E13" s="7" t="s">
        <v>65</v>
      </c>
      <c r="F13" s="7" t="s">
        <v>68</v>
      </c>
      <c r="G13" s="5" t="s">
        <v>101</v>
      </c>
      <c r="H13" s="5" t="s">
        <v>99</v>
      </c>
      <c r="I13" s="8">
        <f t="shared" si="0"/>
        <v>2902</v>
      </c>
      <c r="J13" s="15">
        <v>2900</v>
      </c>
      <c r="K13" s="8">
        <f t="shared" si="1"/>
        <v>2</v>
      </c>
      <c r="L13" s="10">
        <f t="shared" si="2"/>
        <v>6.8917987594762232E-4</v>
      </c>
      <c r="M13" s="11"/>
      <c r="N13" s="11"/>
      <c r="O13" s="11"/>
      <c r="P13" s="11">
        <v>2</v>
      </c>
      <c r="Q13" s="11"/>
      <c r="R13" s="11"/>
      <c r="S13" s="11"/>
      <c r="T13" s="11"/>
      <c r="U13" s="11"/>
      <c r="V13" s="11"/>
      <c r="W13" s="11"/>
      <c r="X13" s="12">
        <v>20200706</v>
      </c>
      <c r="Y13" s="12">
        <v>15</v>
      </c>
      <c r="Z13" s="6" t="s">
        <v>60</v>
      </c>
      <c r="AA13" s="12" t="str">
        <f t="shared" si="5"/>
        <v>하선동</v>
      </c>
      <c r="AB13" s="5" t="s">
        <v>71</v>
      </c>
      <c r="AC13" s="13"/>
    </row>
    <row r="14" spans="1:29" s="14" customFormat="1" ht="19.5" customHeight="1" x14ac:dyDescent="0.3">
      <c r="A14" s="5">
        <v>8</v>
      </c>
      <c r="B14" s="6" t="str">
        <f t="shared" si="3"/>
        <v>7</v>
      </c>
      <c r="C14" s="6" t="str">
        <f t="shared" si="4"/>
        <v>06</v>
      </c>
      <c r="D14" s="7" t="s">
        <v>106</v>
      </c>
      <c r="E14" s="7" t="s">
        <v>56</v>
      </c>
      <c r="F14" s="7" t="s">
        <v>69</v>
      </c>
      <c r="G14" s="5" t="s">
        <v>102</v>
      </c>
      <c r="H14" s="5" t="s">
        <v>103</v>
      </c>
      <c r="I14" s="8">
        <f t="shared" si="0"/>
        <v>952</v>
      </c>
      <c r="J14" s="9">
        <v>950</v>
      </c>
      <c r="K14" s="8">
        <f t="shared" si="1"/>
        <v>2</v>
      </c>
      <c r="L14" s="10">
        <f t="shared" si="2"/>
        <v>2.1008403361344537E-3</v>
      </c>
      <c r="M14" s="11"/>
      <c r="N14" s="11"/>
      <c r="O14" s="11"/>
      <c r="P14" s="11"/>
      <c r="Q14" s="11"/>
      <c r="R14" s="11"/>
      <c r="S14" s="11">
        <v>2</v>
      </c>
      <c r="T14" s="11"/>
      <c r="U14" s="11"/>
      <c r="V14" s="11"/>
      <c r="W14" s="11"/>
      <c r="X14" s="12">
        <v>20200706</v>
      </c>
      <c r="Y14" s="12">
        <v>1</v>
      </c>
      <c r="Z14" s="6" t="s">
        <v>60</v>
      </c>
      <c r="AA14" s="12" t="str">
        <f t="shared" si="5"/>
        <v>하선동</v>
      </c>
      <c r="AB14" s="5" t="s">
        <v>71</v>
      </c>
      <c r="AC14" s="13"/>
    </row>
    <row r="15" spans="1:29" s="14" customFormat="1" ht="19.5" customHeight="1" x14ac:dyDescent="0.3">
      <c r="A15" s="5">
        <v>9</v>
      </c>
      <c r="B15" s="6" t="str">
        <f t="shared" si="3"/>
        <v>7</v>
      </c>
      <c r="C15" s="6" t="str">
        <f t="shared" si="4"/>
        <v>06</v>
      </c>
      <c r="D15" s="7" t="s">
        <v>106</v>
      </c>
      <c r="E15" s="7" t="s">
        <v>56</v>
      </c>
      <c r="F15" s="7" t="s">
        <v>67</v>
      </c>
      <c r="G15" s="5">
        <v>8301</v>
      </c>
      <c r="H15" s="5">
        <v>8301</v>
      </c>
      <c r="I15" s="8">
        <f t="shared" si="0"/>
        <v>1451</v>
      </c>
      <c r="J15" s="9">
        <v>1421</v>
      </c>
      <c r="K15" s="8">
        <f t="shared" si="1"/>
        <v>30</v>
      </c>
      <c r="L15" s="10">
        <f t="shared" si="2"/>
        <v>2.0675396278428671E-2</v>
      </c>
      <c r="M15" s="11"/>
      <c r="N15" s="11"/>
      <c r="O15" s="11"/>
      <c r="P15" s="11"/>
      <c r="Q15" s="11">
        <v>28</v>
      </c>
      <c r="R15" s="11"/>
      <c r="S15" s="11">
        <v>2</v>
      </c>
      <c r="T15" s="11"/>
      <c r="U15" s="11"/>
      <c r="V15" s="11"/>
      <c r="W15" s="11"/>
      <c r="X15" s="12">
        <v>20200703</v>
      </c>
      <c r="Y15" s="12">
        <v>2</v>
      </c>
      <c r="Z15" s="6" t="s">
        <v>60</v>
      </c>
      <c r="AA15" s="12" t="str">
        <f t="shared" si="5"/>
        <v>하선동</v>
      </c>
      <c r="AB15" s="5" t="s">
        <v>74</v>
      </c>
      <c r="AC15" s="13"/>
    </row>
    <row r="16" spans="1:29" s="14" customFormat="1" ht="19.5" customHeight="1" x14ac:dyDescent="0.3">
      <c r="A16" s="5">
        <v>10</v>
      </c>
      <c r="B16" s="6" t="str">
        <f t="shared" si="3"/>
        <v>7</v>
      </c>
      <c r="C16" s="6" t="str">
        <f t="shared" si="4"/>
        <v>06</v>
      </c>
      <c r="D16" s="7" t="s">
        <v>106</v>
      </c>
      <c r="E16" s="7" t="s">
        <v>56</v>
      </c>
      <c r="F16" s="7" t="s">
        <v>67</v>
      </c>
      <c r="G16" s="5">
        <v>8301</v>
      </c>
      <c r="H16" s="5">
        <v>8301</v>
      </c>
      <c r="I16" s="8">
        <f t="shared" si="0"/>
        <v>3695</v>
      </c>
      <c r="J16" s="9">
        <v>3684</v>
      </c>
      <c r="K16" s="8">
        <f t="shared" si="1"/>
        <v>11</v>
      </c>
      <c r="L16" s="10">
        <f t="shared" si="2"/>
        <v>2.976995940460081E-3</v>
      </c>
      <c r="M16" s="11"/>
      <c r="N16" s="11"/>
      <c r="O16" s="11"/>
      <c r="P16" s="11"/>
      <c r="Q16" s="11">
        <v>7</v>
      </c>
      <c r="R16" s="11"/>
      <c r="S16" s="11">
        <v>4</v>
      </c>
      <c r="T16" s="11"/>
      <c r="U16" s="11"/>
      <c r="V16" s="11"/>
      <c r="W16" s="11"/>
      <c r="X16" s="12">
        <v>20200703</v>
      </c>
      <c r="Y16" s="12">
        <v>2</v>
      </c>
      <c r="Z16" s="6" t="s">
        <v>70</v>
      </c>
      <c r="AA16" s="12" t="str">
        <f t="shared" si="5"/>
        <v>이형준</v>
      </c>
      <c r="AB16" s="5" t="s">
        <v>74</v>
      </c>
      <c r="AC16" s="13"/>
    </row>
    <row r="17" spans="1:29" s="14" customFormat="1" ht="19.5" customHeight="1" x14ac:dyDescent="0.3">
      <c r="A17" s="5">
        <v>11</v>
      </c>
      <c r="B17" s="6" t="str">
        <f t="shared" si="3"/>
        <v>7</v>
      </c>
      <c r="C17" s="6" t="str">
        <f t="shared" si="4"/>
        <v>06</v>
      </c>
      <c r="D17" s="7" t="s">
        <v>36</v>
      </c>
      <c r="E17" s="7" t="s">
        <v>56</v>
      </c>
      <c r="F17" s="7" t="s">
        <v>73</v>
      </c>
      <c r="G17" s="5" t="s">
        <v>104</v>
      </c>
      <c r="H17" s="5" t="s">
        <v>99</v>
      </c>
      <c r="I17" s="8">
        <f t="shared" si="0"/>
        <v>1025</v>
      </c>
      <c r="J17" s="9">
        <v>1025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20200706</v>
      </c>
      <c r="Y17" s="12">
        <v>4</v>
      </c>
      <c r="Z17" s="6" t="s">
        <v>60</v>
      </c>
      <c r="AA17" s="12" t="str">
        <f t="shared" si="5"/>
        <v>하선동</v>
      </c>
      <c r="AB17" s="5" t="s">
        <v>74</v>
      </c>
      <c r="AC17" s="13"/>
    </row>
    <row r="18" spans="1:29" s="14" customFormat="1" ht="19.5" customHeight="1" x14ac:dyDescent="0.3">
      <c r="A18" s="5">
        <v>12</v>
      </c>
      <c r="B18" s="6" t="str">
        <f t="shared" si="3"/>
        <v>7</v>
      </c>
      <c r="C18" s="6" t="str">
        <f t="shared" si="4"/>
        <v>06</v>
      </c>
      <c r="D18" s="7" t="s">
        <v>34</v>
      </c>
      <c r="E18" s="7" t="s">
        <v>65</v>
      </c>
      <c r="F18" s="7" t="s">
        <v>68</v>
      </c>
      <c r="G18" s="5" t="s">
        <v>101</v>
      </c>
      <c r="H18" s="5" t="s">
        <v>99</v>
      </c>
      <c r="I18" s="8">
        <f t="shared" si="0"/>
        <v>1722</v>
      </c>
      <c r="J18" s="9">
        <v>1722</v>
      </c>
      <c r="K18" s="8">
        <f t="shared" si="1"/>
        <v>0</v>
      </c>
      <c r="L18" s="10">
        <f t="shared" si="2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20200706</v>
      </c>
      <c r="Y18" s="12">
        <v>15</v>
      </c>
      <c r="Z18" s="6" t="s">
        <v>60</v>
      </c>
      <c r="AA18" s="12" t="str">
        <f t="shared" si="5"/>
        <v>하선동</v>
      </c>
      <c r="AB18" s="5" t="s">
        <v>74</v>
      </c>
      <c r="AC18" s="13"/>
    </row>
    <row r="19" spans="1:29" s="14" customFormat="1" ht="19.5" customHeight="1" x14ac:dyDescent="0.3">
      <c r="A19" s="5">
        <v>13</v>
      </c>
      <c r="B19" s="6" t="str">
        <f t="shared" si="3"/>
        <v>7</v>
      </c>
      <c r="C19" s="6" t="str">
        <f t="shared" si="4"/>
        <v>06</v>
      </c>
      <c r="D19" s="7" t="s">
        <v>106</v>
      </c>
      <c r="E19" s="7" t="s">
        <v>56</v>
      </c>
      <c r="F19" s="7" t="s">
        <v>67</v>
      </c>
      <c r="G19" s="5">
        <v>8301</v>
      </c>
      <c r="H19" s="5">
        <v>8301</v>
      </c>
      <c r="I19" s="8">
        <f t="shared" si="0"/>
        <v>1139</v>
      </c>
      <c r="J19" s="9">
        <v>1029</v>
      </c>
      <c r="K19" s="8">
        <f t="shared" si="1"/>
        <v>110</v>
      </c>
      <c r="L19" s="10">
        <f t="shared" si="2"/>
        <v>9.6575943810359971E-2</v>
      </c>
      <c r="M19" s="11">
        <v>108</v>
      </c>
      <c r="N19" s="11"/>
      <c r="O19" s="11"/>
      <c r="P19" s="11"/>
      <c r="Q19" s="11"/>
      <c r="R19" s="11"/>
      <c r="S19" s="11">
        <v>2</v>
      </c>
      <c r="T19" s="11"/>
      <c r="U19" s="11"/>
      <c r="V19" s="11"/>
      <c r="W19" s="11"/>
      <c r="X19" s="12">
        <v>20200706</v>
      </c>
      <c r="Y19" s="12">
        <v>2</v>
      </c>
      <c r="Z19" s="6" t="s">
        <v>60</v>
      </c>
      <c r="AA19" s="12" t="str">
        <f t="shared" si="5"/>
        <v>하선동</v>
      </c>
      <c r="AB19" s="5" t="s">
        <v>74</v>
      </c>
      <c r="AC19" s="13"/>
    </row>
    <row r="20" spans="1:29" s="14" customFormat="1" ht="19.5" customHeight="1" x14ac:dyDescent="0.3">
      <c r="A20" s="5">
        <v>14</v>
      </c>
      <c r="B20" s="6" t="str">
        <f t="shared" si="3"/>
        <v>7</v>
      </c>
      <c r="C20" s="6" t="str">
        <f t="shared" si="4"/>
        <v>06</v>
      </c>
      <c r="D20" s="7" t="s">
        <v>106</v>
      </c>
      <c r="E20" s="7" t="s">
        <v>56</v>
      </c>
      <c r="F20" s="7" t="s">
        <v>67</v>
      </c>
      <c r="G20" s="5">
        <v>8301</v>
      </c>
      <c r="H20" s="5">
        <v>8301</v>
      </c>
      <c r="I20" s="8">
        <f t="shared" si="0"/>
        <v>1286</v>
      </c>
      <c r="J20" s="9">
        <v>865</v>
      </c>
      <c r="K20" s="8">
        <f t="shared" si="1"/>
        <v>421</v>
      </c>
      <c r="L20" s="10">
        <f t="shared" si="2"/>
        <v>0.32737169517884912</v>
      </c>
      <c r="M20" s="11"/>
      <c r="N20" s="11"/>
      <c r="O20" s="11"/>
      <c r="P20" s="11">
        <v>3</v>
      </c>
      <c r="Q20" s="11"/>
      <c r="R20" s="11"/>
      <c r="S20" s="11">
        <v>2</v>
      </c>
      <c r="T20" s="11">
        <v>416</v>
      </c>
      <c r="U20" s="11"/>
      <c r="V20" s="11"/>
      <c r="W20" s="11"/>
      <c r="X20" s="12">
        <v>20200706</v>
      </c>
      <c r="Y20" s="12">
        <v>2</v>
      </c>
      <c r="Z20" s="6" t="s">
        <v>87</v>
      </c>
      <c r="AA20" s="12" t="str">
        <f t="shared" si="5"/>
        <v>하선동</v>
      </c>
      <c r="AB20" s="5" t="s">
        <v>76</v>
      </c>
      <c r="AC20" s="13"/>
    </row>
    <row r="21" spans="1:29" s="14" customFormat="1" ht="19.5" customHeight="1" x14ac:dyDescent="0.3">
      <c r="A21" s="5">
        <v>15</v>
      </c>
      <c r="B21" s="6" t="str">
        <f t="shared" si="3"/>
        <v>7</v>
      </c>
      <c r="C21" s="6" t="str">
        <f t="shared" si="4"/>
        <v>06</v>
      </c>
      <c r="D21" s="7" t="s">
        <v>106</v>
      </c>
      <c r="E21" s="7" t="s">
        <v>56</v>
      </c>
      <c r="F21" s="7" t="s">
        <v>67</v>
      </c>
      <c r="G21" s="5">
        <v>8301</v>
      </c>
      <c r="H21" s="5">
        <v>8301</v>
      </c>
      <c r="I21" s="8">
        <f t="shared" si="0"/>
        <v>2485</v>
      </c>
      <c r="J21" s="9">
        <v>2485</v>
      </c>
      <c r="K21" s="8">
        <f t="shared" si="1"/>
        <v>0</v>
      </c>
      <c r="L21" s="10">
        <f t="shared" si="2"/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20200706</v>
      </c>
      <c r="Y21" s="12">
        <v>2</v>
      </c>
      <c r="Z21" s="6" t="s">
        <v>86</v>
      </c>
      <c r="AA21" s="12" t="str">
        <f t="shared" si="5"/>
        <v>이형준</v>
      </c>
      <c r="AB21" s="5" t="s">
        <v>76</v>
      </c>
      <c r="AC21" s="13"/>
    </row>
    <row r="22" spans="1:29" s="14" customFormat="1" ht="19.5" customHeight="1" x14ac:dyDescent="0.3">
      <c r="A22" s="5">
        <v>16</v>
      </c>
      <c r="B22" s="6" t="str">
        <f t="shared" si="3"/>
        <v>7</v>
      </c>
      <c r="C22" s="6" t="str">
        <f t="shared" si="4"/>
        <v>06</v>
      </c>
      <c r="D22" s="7" t="s">
        <v>34</v>
      </c>
      <c r="E22" s="7" t="s">
        <v>65</v>
      </c>
      <c r="F22" s="7" t="s">
        <v>75</v>
      </c>
      <c r="G22" s="5" t="s">
        <v>101</v>
      </c>
      <c r="H22" s="5" t="s">
        <v>99</v>
      </c>
      <c r="I22" s="8">
        <f t="shared" si="0"/>
        <v>0</v>
      </c>
      <c r="J22" s="9"/>
      <c r="K22" s="8">
        <f t="shared" si="1"/>
        <v>0</v>
      </c>
      <c r="L22" s="10" t="e">
        <f t="shared" si="2"/>
        <v>#DIV/0!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/>
      <c r="Y22" s="12"/>
      <c r="Z22" s="6"/>
      <c r="AA22" s="12" t="str">
        <f t="shared" si="5"/>
        <v/>
      </c>
      <c r="AB22" s="5" t="s">
        <v>76</v>
      </c>
      <c r="AC22" s="13" t="s">
        <v>77</v>
      </c>
    </row>
    <row r="23" spans="1:29" s="14" customFormat="1" ht="19.5" customHeight="1" x14ac:dyDescent="0.3">
      <c r="A23" s="5">
        <v>17</v>
      </c>
      <c r="B23" s="6" t="str">
        <f t="shared" si="3"/>
        <v>7</v>
      </c>
      <c r="C23" s="6" t="str">
        <f t="shared" si="4"/>
        <v>06</v>
      </c>
      <c r="D23" s="7" t="s">
        <v>34</v>
      </c>
      <c r="E23" s="7" t="s">
        <v>78</v>
      </c>
      <c r="F23" s="7" t="s">
        <v>79</v>
      </c>
      <c r="G23" s="5" t="s">
        <v>101</v>
      </c>
      <c r="H23" s="5" t="s">
        <v>99</v>
      </c>
      <c r="I23" s="8">
        <f t="shared" si="0"/>
        <v>4334</v>
      </c>
      <c r="J23" s="9">
        <v>4334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20200704</v>
      </c>
      <c r="Y23" s="12">
        <v>5</v>
      </c>
      <c r="Z23" s="6" t="s">
        <v>86</v>
      </c>
      <c r="AA23" s="12" t="str">
        <f t="shared" si="5"/>
        <v>이형준</v>
      </c>
      <c r="AB23" s="5" t="s">
        <v>88</v>
      </c>
      <c r="AC23" s="13"/>
    </row>
    <row r="24" spans="1:29" s="14" customFormat="1" ht="19.5" customHeight="1" x14ac:dyDescent="0.3">
      <c r="A24" s="5">
        <v>18</v>
      </c>
      <c r="B24" s="6" t="str">
        <f t="shared" si="3"/>
        <v>7</v>
      </c>
      <c r="C24" s="6" t="str">
        <f t="shared" si="4"/>
        <v>06</v>
      </c>
      <c r="D24" s="7" t="s">
        <v>34</v>
      </c>
      <c r="E24" s="7" t="s">
        <v>78</v>
      </c>
      <c r="F24" s="7" t="s">
        <v>79</v>
      </c>
      <c r="G24" s="5" t="s">
        <v>101</v>
      </c>
      <c r="H24" s="5" t="s">
        <v>99</v>
      </c>
      <c r="I24" s="8">
        <f t="shared" si="0"/>
        <v>13000</v>
      </c>
      <c r="J24" s="9">
        <v>13000</v>
      </c>
      <c r="K24" s="8">
        <f t="shared" si="1"/>
        <v>0</v>
      </c>
      <c r="L24" s="10">
        <f t="shared" si="2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20200706</v>
      </c>
      <c r="Y24" s="12">
        <v>5</v>
      </c>
      <c r="Z24" s="6" t="s">
        <v>87</v>
      </c>
      <c r="AA24" s="12" t="str">
        <f t="shared" si="5"/>
        <v>하선동</v>
      </c>
      <c r="AB24" s="5" t="s">
        <v>88</v>
      </c>
      <c r="AC24" s="13"/>
    </row>
    <row r="25" spans="1:29" s="14" customFormat="1" ht="19.149999999999999" customHeight="1" x14ac:dyDescent="0.3">
      <c r="A25" s="5">
        <v>19</v>
      </c>
      <c r="B25" s="6" t="str">
        <f t="shared" si="3"/>
        <v>7</v>
      </c>
      <c r="C25" s="6" t="str">
        <f t="shared" si="4"/>
        <v>06</v>
      </c>
      <c r="D25" s="7" t="s">
        <v>34</v>
      </c>
      <c r="E25" s="7" t="s">
        <v>80</v>
      </c>
      <c r="F25" s="7" t="s">
        <v>81</v>
      </c>
      <c r="G25" s="5" t="s">
        <v>101</v>
      </c>
      <c r="H25" s="5" t="s">
        <v>99</v>
      </c>
      <c r="I25" s="8">
        <f t="shared" si="0"/>
        <v>7220</v>
      </c>
      <c r="J25" s="11">
        <v>7220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20200704</v>
      </c>
      <c r="Y25" s="12">
        <v>3</v>
      </c>
      <c r="Z25" s="6" t="s">
        <v>86</v>
      </c>
      <c r="AA25" s="12" t="str">
        <f t="shared" si="5"/>
        <v>이형준</v>
      </c>
      <c r="AB25" s="5" t="s">
        <v>88</v>
      </c>
      <c r="AC25" s="13"/>
    </row>
    <row r="26" spans="1:29" s="14" customFormat="1" ht="19.149999999999999" customHeight="1" x14ac:dyDescent="0.3">
      <c r="A26" s="5">
        <v>20</v>
      </c>
      <c r="B26" s="6" t="str">
        <f t="shared" si="3"/>
        <v>7</v>
      </c>
      <c r="C26" s="6" t="str">
        <f t="shared" si="4"/>
        <v>06</v>
      </c>
      <c r="D26" s="7" t="s">
        <v>34</v>
      </c>
      <c r="E26" s="7" t="s">
        <v>80</v>
      </c>
      <c r="F26" s="7" t="s">
        <v>81</v>
      </c>
      <c r="G26" s="5" t="s">
        <v>101</v>
      </c>
      <c r="H26" s="5" t="s">
        <v>99</v>
      </c>
      <c r="I26" s="8">
        <f t="shared" si="0"/>
        <v>12782</v>
      </c>
      <c r="J26" s="11">
        <v>12780</v>
      </c>
      <c r="K26" s="8">
        <f t="shared" si="1"/>
        <v>2</v>
      </c>
      <c r="L26" s="10">
        <f t="shared" si="2"/>
        <v>1.5647003598810827E-4</v>
      </c>
      <c r="M26" s="11"/>
      <c r="N26" s="11"/>
      <c r="O26" s="11"/>
      <c r="P26" s="11"/>
      <c r="Q26" s="11"/>
      <c r="R26" s="11"/>
      <c r="S26" s="11"/>
      <c r="T26" s="11">
        <v>2</v>
      </c>
      <c r="U26" s="11"/>
      <c r="V26" s="11"/>
      <c r="W26" s="11"/>
      <c r="X26" s="12">
        <v>20200706</v>
      </c>
      <c r="Y26" s="12">
        <v>3</v>
      </c>
      <c r="Z26" s="6" t="s">
        <v>87</v>
      </c>
      <c r="AA26" s="12" t="str">
        <f t="shared" si="5"/>
        <v>하선동</v>
      </c>
      <c r="AB26" s="5" t="s">
        <v>88</v>
      </c>
      <c r="AC26" s="13" t="s">
        <v>89</v>
      </c>
    </row>
    <row r="27" spans="1:29" s="14" customFormat="1" ht="19.149999999999999" customHeight="1" x14ac:dyDescent="0.3">
      <c r="A27" s="5">
        <v>21</v>
      </c>
      <c r="B27" s="6" t="str">
        <f t="shared" si="3"/>
        <v>7</v>
      </c>
      <c r="C27" s="6" t="str">
        <f t="shared" si="4"/>
        <v>06</v>
      </c>
      <c r="D27" s="7" t="s">
        <v>36</v>
      </c>
      <c r="E27" s="5" t="s">
        <v>82</v>
      </c>
      <c r="F27" s="7" t="s">
        <v>83</v>
      </c>
      <c r="G27" s="5" t="s">
        <v>105</v>
      </c>
      <c r="H27" s="5" t="s">
        <v>99</v>
      </c>
      <c r="I27" s="8">
        <f t="shared" si="0"/>
        <v>565</v>
      </c>
      <c r="J27" s="11">
        <v>532</v>
      </c>
      <c r="K27" s="8">
        <f t="shared" si="1"/>
        <v>33</v>
      </c>
      <c r="L27" s="10">
        <f t="shared" si="2"/>
        <v>5.8407079646017698E-2</v>
      </c>
      <c r="M27" s="11"/>
      <c r="N27" s="11">
        <v>3</v>
      </c>
      <c r="O27" s="11"/>
      <c r="P27" s="11">
        <v>30</v>
      </c>
      <c r="Q27" s="11"/>
      <c r="R27" s="11"/>
      <c r="S27" s="11"/>
      <c r="T27" s="11"/>
      <c r="U27" s="11"/>
      <c r="V27" s="11"/>
      <c r="W27" s="11"/>
      <c r="X27" s="12">
        <v>20200704</v>
      </c>
      <c r="Y27" s="12">
        <v>7</v>
      </c>
      <c r="Z27" s="6" t="s">
        <v>87</v>
      </c>
      <c r="AA27" s="12" t="str">
        <f t="shared" si="5"/>
        <v>하선동</v>
      </c>
      <c r="AB27" s="5" t="s">
        <v>88</v>
      </c>
      <c r="AC27" s="13"/>
    </row>
    <row r="28" spans="1:29" s="14" customFormat="1" ht="19.149999999999999" customHeight="1" x14ac:dyDescent="0.3">
      <c r="A28" s="5">
        <v>22</v>
      </c>
      <c r="B28" s="6" t="str">
        <f t="shared" si="3"/>
        <v>7</v>
      </c>
      <c r="C28" s="6" t="str">
        <f t="shared" si="4"/>
        <v>06</v>
      </c>
      <c r="D28" s="7" t="s">
        <v>36</v>
      </c>
      <c r="E28" s="5" t="s">
        <v>82</v>
      </c>
      <c r="F28" s="7" t="s">
        <v>83</v>
      </c>
      <c r="G28" s="5" t="s">
        <v>105</v>
      </c>
      <c r="H28" s="5" t="s">
        <v>99</v>
      </c>
      <c r="I28" s="8">
        <f t="shared" si="0"/>
        <v>354</v>
      </c>
      <c r="J28" s="16">
        <v>322</v>
      </c>
      <c r="K28" s="8">
        <f t="shared" si="1"/>
        <v>32</v>
      </c>
      <c r="L28" s="10">
        <f t="shared" si="2"/>
        <v>9.03954802259887E-2</v>
      </c>
      <c r="M28" s="11"/>
      <c r="N28" s="11">
        <v>10</v>
      </c>
      <c r="O28" s="11"/>
      <c r="P28" s="11">
        <v>22</v>
      </c>
      <c r="Q28" s="11"/>
      <c r="R28" s="11"/>
      <c r="S28" s="11"/>
      <c r="T28" s="11"/>
      <c r="U28" s="11"/>
      <c r="V28" s="11"/>
      <c r="W28" s="11"/>
      <c r="X28" s="12">
        <v>20200704</v>
      </c>
      <c r="Y28" s="12">
        <v>7</v>
      </c>
      <c r="Z28" s="6" t="s">
        <v>86</v>
      </c>
      <c r="AA28" s="12" t="str">
        <f t="shared" si="5"/>
        <v>이형준</v>
      </c>
      <c r="AB28" s="5" t="s">
        <v>88</v>
      </c>
      <c r="AC28" s="13"/>
    </row>
    <row r="29" spans="1:29" s="14" customFormat="1" ht="19.149999999999999" customHeight="1" x14ac:dyDescent="0.3">
      <c r="A29" s="5">
        <v>23</v>
      </c>
      <c r="B29" s="6" t="str">
        <f t="shared" si="3"/>
        <v>7</v>
      </c>
      <c r="C29" s="6" t="str">
        <f t="shared" si="4"/>
        <v>06</v>
      </c>
      <c r="D29" s="7" t="s">
        <v>36</v>
      </c>
      <c r="E29" s="5" t="s">
        <v>82</v>
      </c>
      <c r="F29" s="7" t="s">
        <v>83</v>
      </c>
      <c r="G29" s="5" t="s">
        <v>105</v>
      </c>
      <c r="H29" s="5" t="s">
        <v>99</v>
      </c>
      <c r="I29" s="8">
        <f t="shared" si="0"/>
        <v>2630</v>
      </c>
      <c r="J29" s="11">
        <v>2412</v>
      </c>
      <c r="K29" s="8">
        <f t="shared" si="1"/>
        <v>218</v>
      </c>
      <c r="L29" s="10">
        <f t="shared" si="2"/>
        <v>8.2889733840304181E-2</v>
      </c>
      <c r="M29" s="11">
        <v>2</v>
      </c>
      <c r="N29" s="11">
        <v>91</v>
      </c>
      <c r="O29" s="11"/>
      <c r="P29" s="11">
        <v>125</v>
      </c>
      <c r="Q29" s="11"/>
      <c r="R29" s="11"/>
      <c r="S29" s="11"/>
      <c r="T29" s="11"/>
      <c r="U29" s="11"/>
      <c r="V29" s="11"/>
      <c r="W29" s="11"/>
      <c r="X29" s="12">
        <v>20200706</v>
      </c>
      <c r="Y29" s="12">
        <v>7</v>
      </c>
      <c r="Z29" s="6" t="s">
        <v>87</v>
      </c>
      <c r="AA29" s="12" t="str">
        <f t="shared" si="5"/>
        <v>하선동</v>
      </c>
      <c r="AB29" s="5" t="s">
        <v>88</v>
      </c>
      <c r="AC29" s="13"/>
    </row>
    <row r="30" spans="1:29" s="14" customFormat="1" ht="19.149999999999999" customHeight="1" x14ac:dyDescent="0.3">
      <c r="A30" s="5">
        <v>24</v>
      </c>
      <c r="B30" s="6" t="str">
        <f t="shared" si="3"/>
        <v>7</v>
      </c>
      <c r="C30" s="6" t="str">
        <f t="shared" si="4"/>
        <v>06</v>
      </c>
      <c r="D30" s="7" t="s">
        <v>106</v>
      </c>
      <c r="E30" s="7" t="s">
        <v>84</v>
      </c>
      <c r="F30" s="7" t="s">
        <v>85</v>
      </c>
      <c r="G30" s="5" t="s">
        <v>100</v>
      </c>
      <c r="H30" s="5" t="s">
        <v>99</v>
      </c>
      <c r="I30" s="8">
        <f t="shared" si="0"/>
        <v>1789</v>
      </c>
      <c r="J30" s="11">
        <v>1785</v>
      </c>
      <c r="K30" s="8">
        <f t="shared" ref="K30:K54" si="6">SUM(M30:W30)</f>
        <v>4</v>
      </c>
      <c r="L30" s="10">
        <f t="shared" si="2"/>
        <v>2.2358859698155395E-3</v>
      </c>
      <c r="M30" s="11">
        <v>3</v>
      </c>
      <c r="N30" s="11"/>
      <c r="O30" s="11"/>
      <c r="P30" s="11"/>
      <c r="Q30" s="11">
        <v>1</v>
      </c>
      <c r="R30" s="11"/>
      <c r="S30" s="11"/>
      <c r="T30" s="11"/>
      <c r="U30" s="11"/>
      <c r="V30" s="11"/>
      <c r="W30" s="11"/>
      <c r="X30" s="12">
        <v>20200706</v>
      </c>
      <c r="Y30" s="12">
        <v>14</v>
      </c>
      <c r="Z30" s="6" t="s">
        <v>87</v>
      </c>
      <c r="AA30" s="12" t="str">
        <f t="shared" si="5"/>
        <v>하선동</v>
      </c>
      <c r="AB30" s="5" t="s">
        <v>88</v>
      </c>
      <c r="AC30" s="13" t="s">
        <v>90</v>
      </c>
    </row>
    <row r="31" spans="1:29" s="14" customFormat="1" ht="19.149999999999999" customHeight="1" x14ac:dyDescent="0.3">
      <c r="A31" s="5">
        <v>25</v>
      </c>
      <c r="B31" s="6" t="str">
        <f t="shared" si="3"/>
        <v>7</v>
      </c>
      <c r="C31" s="6" t="str">
        <f t="shared" si="4"/>
        <v>06</v>
      </c>
      <c r="D31" s="7" t="s">
        <v>36</v>
      </c>
      <c r="E31" s="5" t="s">
        <v>82</v>
      </c>
      <c r="F31" s="7" t="s">
        <v>83</v>
      </c>
      <c r="G31" s="5" t="s">
        <v>105</v>
      </c>
      <c r="H31" s="5" t="s">
        <v>99</v>
      </c>
      <c r="I31" s="8">
        <f t="shared" si="0"/>
        <v>2524</v>
      </c>
      <c r="J31" s="9">
        <v>2195</v>
      </c>
      <c r="K31" s="8">
        <f t="shared" si="6"/>
        <v>329</v>
      </c>
      <c r="L31" s="10">
        <f t="shared" si="2"/>
        <v>0.13034865293185419</v>
      </c>
      <c r="M31" s="11">
        <v>107</v>
      </c>
      <c r="N31" s="11">
        <v>110</v>
      </c>
      <c r="O31" s="11"/>
      <c r="P31" s="11">
        <v>112</v>
      </c>
      <c r="Q31" s="11"/>
      <c r="R31" s="11"/>
      <c r="S31" s="11"/>
      <c r="T31" s="11"/>
      <c r="U31" s="11"/>
      <c r="V31" s="11"/>
      <c r="W31" s="11"/>
      <c r="X31" s="12">
        <v>20200706</v>
      </c>
      <c r="Y31" s="12">
        <v>7</v>
      </c>
      <c r="Z31" s="6" t="s">
        <v>86</v>
      </c>
      <c r="AA31" s="12" t="str">
        <f t="shared" si="5"/>
        <v>이형준</v>
      </c>
      <c r="AB31" s="5" t="s">
        <v>95</v>
      </c>
      <c r="AC31" s="17"/>
    </row>
    <row r="32" spans="1:29" s="14" customFormat="1" ht="19.149999999999999" customHeight="1" x14ac:dyDescent="0.3">
      <c r="A32" s="5">
        <v>26</v>
      </c>
      <c r="B32" s="6" t="str">
        <f t="shared" si="3"/>
        <v>7</v>
      </c>
      <c r="C32" s="6" t="str">
        <f t="shared" si="4"/>
        <v>06</v>
      </c>
      <c r="D32" s="7" t="s">
        <v>36</v>
      </c>
      <c r="E32" s="7" t="s">
        <v>91</v>
      </c>
      <c r="F32" s="7" t="s">
        <v>92</v>
      </c>
      <c r="G32" s="5" t="s">
        <v>104</v>
      </c>
      <c r="H32" s="5" t="s">
        <v>99</v>
      </c>
      <c r="I32" s="8">
        <f t="shared" si="0"/>
        <v>2659</v>
      </c>
      <c r="J32" s="9">
        <v>2650</v>
      </c>
      <c r="K32" s="8">
        <f t="shared" si="6"/>
        <v>9</v>
      </c>
      <c r="L32" s="10">
        <f t="shared" si="2"/>
        <v>3.3847311019180142E-3</v>
      </c>
      <c r="M32" s="11"/>
      <c r="N32" s="11"/>
      <c r="O32" s="11"/>
      <c r="P32" s="11">
        <v>1</v>
      </c>
      <c r="Q32" s="11">
        <v>8</v>
      </c>
      <c r="R32" s="11"/>
      <c r="S32" s="11"/>
      <c r="T32" s="11"/>
      <c r="U32" s="11"/>
      <c r="V32" s="11"/>
      <c r="W32" s="11"/>
      <c r="X32" s="12">
        <v>20200706</v>
      </c>
      <c r="Y32" s="12">
        <v>4</v>
      </c>
      <c r="Z32" s="6" t="s">
        <v>86</v>
      </c>
      <c r="AA32" s="12" t="str">
        <f t="shared" si="5"/>
        <v>이형준</v>
      </c>
      <c r="AB32" s="5" t="s">
        <v>95</v>
      </c>
      <c r="AC32" s="13"/>
    </row>
    <row r="33" spans="1:29" s="14" customFormat="1" ht="19.149999999999999" customHeight="1" x14ac:dyDescent="0.3">
      <c r="A33" s="5">
        <v>27</v>
      </c>
      <c r="B33" s="6" t="str">
        <f t="shared" si="3"/>
        <v>7</v>
      </c>
      <c r="C33" s="6" t="str">
        <f t="shared" si="4"/>
        <v>06</v>
      </c>
      <c r="D33" s="7" t="s">
        <v>34</v>
      </c>
      <c r="E33" s="7" t="s">
        <v>78</v>
      </c>
      <c r="F33" s="7" t="s">
        <v>79</v>
      </c>
      <c r="G33" s="5" t="s">
        <v>101</v>
      </c>
      <c r="H33" s="5" t="s">
        <v>99</v>
      </c>
      <c r="I33" s="8">
        <f t="shared" si="0"/>
        <v>12002</v>
      </c>
      <c r="J33" s="9">
        <v>12000</v>
      </c>
      <c r="K33" s="8">
        <f t="shared" si="6"/>
        <v>2</v>
      </c>
      <c r="L33" s="10">
        <f t="shared" si="2"/>
        <v>1.6663889351774705E-4</v>
      </c>
      <c r="M33" s="11"/>
      <c r="N33" s="11"/>
      <c r="O33" s="11"/>
      <c r="P33" s="11"/>
      <c r="Q33" s="11">
        <v>2</v>
      </c>
      <c r="R33" s="11"/>
      <c r="S33" s="11"/>
      <c r="T33" s="11"/>
      <c r="U33" s="11"/>
      <c r="V33" s="11"/>
      <c r="W33" s="11"/>
      <c r="X33" s="12">
        <v>20200706</v>
      </c>
      <c r="Y33" s="12">
        <v>5</v>
      </c>
      <c r="Z33" s="6" t="s">
        <v>86</v>
      </c>
      <c r="AA33" s="12" t="str">
        <f t="shared" si="5"/>
        <v>이형준</v>
      </c>
      <c r="AB33" s="5" t="s">
        <v>95</v>
      </c>
      <c r="AC33" s="13"/>
    </row>
    <row r="34" spans="1:29" s="14" customFormat="1" ht="19.149999999999999" customHeight="1" x14ac:dyDescent="0.3">
      <c r="A34" s="5">
        <v>28</v>
      </c>
      <c r="B34" s="6" t="str">
        <f t="shared" si="3"/>
        <v>7</v>
      </c>
      <c r="C34" s="6" t="str">
        <f t="shared" si="4"/>
        <v>06</v>
      </c>
      <c r="D34" s="7" t="s">
        <v>34</v>
      </c>
      <c r="E34" s="7" t="s">
        <v>82</v>
      </c>
      <c r="F34" s="7" t="s">
        <v>93</v>
      </c>
      <c r="G34" s="5" t="s">
        <v>101</v>
      </c>
      <c r="H34" s="5" t="s">
        <v>99</v>
      </c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 t="s">
        <v>95</v>
      </c>
      <c r="AC34" s="13" t="s">
        <v>94</v>
      </c>
    </row>
    <row r="35" spans="1:29" s="14" customFormat="1" ht="19.149999999999999" customHeight="1" x14ac:dyDescent="0.3">
      <c r="A35" s="5">
        <v>29</v>
      </c>
      <c r="B35" s="6" t="str">
        <f t="shared" si="3"/>
        <v>7</v>
      </c>
      <c r="C35" s="6" t="str">
        <f t="shared" si="4"/>
        <v>06</v>
      </c>
      <c r="D35" s="7" t="s">
        <v>34</v>
      </c>
      <c r="E35" s="7" t="s">
        <v>65</v>
      </c>
      <c r="F35" s="7" t="s">
        <v>68</v>
      </c>
      <c r="G35" s="5" t="s">
        <v>101</v>
      </c>
      <c r="H35" s="5" t="s">
        <v>99</v>
      </c>
      <c r="I35" s="8">
        <f t="shared" si="0"/>
        <v>1115</v>
      </c>
      <c r="J35" s="9">
        <v>1110</v>
      </c>
      <c r="K35" s="8">
        <f t="shared" si="6"/>
        <v>5</v>
      </c>
      <c r="L35" s="10">
        <f t="shared" si="2"/>
        <v>4.4843049327354259E-3</v>
      </c>
      <c r="M35" s="11"/>
      <c r="N35" s="11"/>
      <c r="O35" s="11"/>
      <c r="P35" s="11">
        <v>5</v>
      </c>
      <c r="Q35" s="11"/>
      <c r="R35" s="11"/>
      <c r="S35" s="11"/>
      <c r="T35" s="11"/>
      <c r="U35" s="11"/>
      <c r="V35" s="11"/>
      <c r="W35" s="11"/>
      <c r="X35" s="12">
        <v>20200706</v>
      </c>
      <c r="Y35" s="12">
        <v>15</v>
      </c>
      <c r="Z35" s="6" t="s">
        <v>87</v>
      </c>
      <c r="AA35" s="12" t="str">
        <f t="shared" si="5"/>
        <v>하선동</v>
      </c>
      <c r="AB35" s="5" t="s">
        <v>96</v>
      </c>
      <c r="AC35" s="13"/>
    </row>
    <row r="36" spans="1:29" s="14" customFormat="1" ht="19.149999999999999" customHeight="1" x14ac:dyDescent="0.3">
      <c r="A36" s="5">
        <v>30</v>
      </c>
      <c r="B36" s="6" t="str">
        <f t="shared" si="3"/>
        <v>7</v>
      </c>
      <c r="C36" s="6" t="str">
        <f t="shared" si="4"/>
        <v>06</v>
      </c>
      <c r="D36" s="7" t="s">
        <v>34</v>
      </c>
      <c r="E36" s="7" t="s">
        <v>65</v>
      </c>
      <c r="F36" s="7" t="s">
        <v>68</v>
      </c>
      <c r="G36" s="5" t="s">
        <v>101</v>
      </c>
      <c r="H36" s="5" t="s">
        <v>99</v>
      </c>
      <c r="I36" s="8">
        <f t="shared" si="0"/>
        <v>9999</v>
      </c>
      <c r="J36" s="9">
        <v>9940</v>
      </c>
      <c r="K36" s="8">
        <f t="shared" si="6"/>
        <v>59</v>
      </c>
      <c r="L36" s="10">
        <f t="shared" si="2"/>
        <v>5.9005900590059007E-3</v>
      </c>
      <c r="M36" s="11"/>
      <c r="N36" s="11"/>
      <c r="O36" s="11"/>
      <c r="P36" s="11">
        <v>20</v>
      </c>
      <c r="Q36" s="11"/>
      <c r="R36" s="11"/>
      <c r="S36" s="11"/>
      <c r="T36" s="11"/>
      <c r="U36" s="11">
        <v>39</v>
      </c>
      <c r="V36" s="11"/>
      <c r="W36" s="11"/>
      <c r="X36" s="12">
        <v>20200706</v>
      </c>
      <c r="Y36" s="12">
        <v>15</v>
      </c>
      <c r="Z36" s="6" t="s">
        <v>86</v>
      </c>
      <c r="AA36" s="12" t="str">
        <f t="shared" si="5"/>
        <v>이형준</v>
      </c>
      <c r="AB36" s="5" t="s">
        <v>96</v>
      </c>
      <c r="AC36" s="13"/>
    </row>
    <row r="37" spans="1:29" s="14" customFormat="1" ht="19.149999999999999" customHeight="1" x14ac:dyDescent="0.3">
      <c r="A37" s="5">
        <v>31</v>
      </c>
      <c r="B37" s="6" t="str">
        <f t="shared" si="3"/>
        <v>7</v>
      </c>
      <c r="C37" s="6" t="str">
        <f t="shared" si="4"/>
        <v>06</v>
      </c>
      <c r="D37" s="7" t="s">
        <v>32</v>
      </c>
      <c r="E37" s="7" t="s">
        <v>59</v>
      </c>
      <c r="F37" s="7" t="s">
        <v>63</v>
      </c>
      <c r="G37" s="5" t="s">
        <v>100</v>
      </c>
      <c r="H37" s="5" t="s">
        <v>99</v>
      </c>
      <c r="I37" s="8">
        <f t="shared" si="0"/>
        <v>900</v>
      </c>
      <c r="J37" s="9">
        <v>900</v>
      </c>
      <c r="K37" s="8">
        <f t="shared" si="6"/>
        <v>0</v>
      </c>
      <c r="L37" s="10">
        <f t="shared" si="2"/>
        <v>0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>
        <v>20200706</v>
      </c>
      <c r="Y37" s="12">
        <v>8</v>
      </c>
      <c r="Z37" s="6" t="s">
        <v>87</v>
      </c>
      <c r="AA37" s="12" t="str">
        <f t="shared" si="5"/>
        <v>하선동</v>
      </c>
      <c r="AB37" s="5" t="s">
        <v>96</v>
      </c>
      <c r="AC37" s="13"/>
    </row>
    <row r="38" spans="1:29" s="14" customFormat="1" ht="19.149999999999999" customHeight="1" x14ac:dyDescent="0.3">
      <c r="A38" s="5">
        <v>32</v>
      </c>
      <c r="B38" s="6" t="str">
        <f t="shared" si="3"/>
        <v>7</v>
      </c>
      <c r="C38" s="6" t="str">
        <f t="shared" si="4"/>
        <v>06</v>
      </c>
      <c r="D38" s="7" t="s">
        <v>32</v>
      </c>
      <c r="E38" s="7" t="s">
        <v>59</v>
      </c>
      <c r="F38" s="7" t="s">
        <v>63</v>
      </c>
      <c r="G38" s="5" t="s">
        <v>100</v>
      </c>
      <c r="H38" s="5" t="s">
        <v>99</v>
      </c>
      <c r="I38" s="8">
        <f t="shared" si="0"/>
        <v>2300</v>
      </c>
      <c r="J38" s="9">
        <v>2300</v>
      </c>
      <c r="K38" s="8">
        <f t="shared" si="6"/>
        <v>0</v>
      </c>
      <c r="L38" s="10">
        <f t="shared" si="2"/>
        <v>0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>
        <v>20200706</v>
      </c>
      <c r="Y38" s="12">
        <v>8</v>
      </c>
      <c r="Z38" s="6" t="s">
        <v>86</v>
      </c>
      <c r="AA38" s="12" t="str">
        <f t="shared" si="5"/>
        <v>이형준</v>
      </c>
      <c r="AB38" s="5" t="s">
        <v>96</v>
      </c>
      <c r="AC38" s="13"/>
    </row>
    <row r="39" spans="1:29" s="14" customFormat="1" ht="19.149999999999999" customHeight="1" x14ac:dyDescent="0.3">
      <c r="A39" s="5">
        <v>33</v>
      </c>
      <c r="B39" s="6" t="str">
        <f t="shared" si="3"/>
        <v>7</v>
      </c>
      <c r="C39" s="6" t="str">
        <f t="shared" si="4"/>
        <v>06</v>
      </c>
      <c r="D39" s="7" t="s">
        <v>106</v>
      </c>
      <c r="E39" s="7" t="s">
        <v>84</v>
      </c>
      <c r="F39" s="7" t="s">
        <v>85</v>
      </c>
      <c r="G39" s="5" t="s">
        <v>100</v>
      </c>
      <c r="H39" s="5" t="s">
        <v>99</v>
      </c>
      <c r="I39" s="8">
        <f t="shared" si="0"/>
        <v>2540</v>
      </c>
      <c r="J39" s="9">
        <v>2540</v>
      </c>
      <c r="K39" s="8">
        <f t="shared" si="6"/>
        <v>0</v>
      </c>
      <c r="L39" s="10">
        <f t="shared" si="2"/>
        <v>0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>
        <v>20200706</v>
      </c>
      <c r="Y39" s="12">
        <v>14</v>
      </c>
      <c r="Z39" s="6" t="s">
        <v>86</v>
      </c>
      <c r="AA39" s="12" t="str">
        <f t="shared" si="5"/>
        <v>이형준</v>
      </c>
      <c r="AB39" s="5" t="s">
        <v>96</v>
      </c>
      <c r="AC39" s="13"/>
    </row>
    <row r="40" spans="1:29" s="14" customFormat="1" ht="19.149999999999999" customHeight="1" x14ac:dyDescent="0.3">
      <c r="A40" s="5">
        <v>34</v>
      </c>
      <c r="B40" s="6" t="str">
        <f t="shared" si="3"/>
        <v>7</v>
      </c>
      <c r="C40" s="6" t="str">
        <f t="shared" si="4"/>
        <v>06</v>
      </c>
      <c r="D40" s="7" t="s">
        <v>34</v>
      </c>
      <c r="E40" s="7" t="s">
        <v>80</v>
      </c>
      <c r="F40" s="7" t="s">
        <v>81</v>
      </c>
      <c r="G40" s="5" t="s">
        <v>101</v>
      </c>
      <c r="H40" s="5" t="s">
        <v>99</v>
      </c>
      <c r="I40" s="8">
        <f t="shared" si="0"/>
        <v>6000</v>
      </c>
      <c r="J40" s="9">
        <v>6000</v>
      </c>
      <c r="K40" s="8">
        <f t="shared" si="6"/>
        <v>0</v>
      </c>
      <c r="L40" s="10">
        <f t="shared" si="2"/>
        <v>0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>
        <v>20200706</v>
      </c>
      <c r="Y40" s="12">
        <v>3</v>
      </c>
      <c r="Z40" s="6" t="s">
        <v>86</v>
      </c>
      <c r="AA40" s="12" t="str">
        <f t="shared" si="5"/>
        <v>이형준</v>
      </c>
      <c r="AB40" s="5" t="s">
        <v>96</v>
      </c>
      <c r="AC40" s="13"/>
    </row>
    <row r="41" spans="1:29" s="14" customFormat="1" ht="19.149999999999999" customHeight="1" x14ac:dyDescent="0.3">
      <c r="A41" s="5">
        <v>35</v>
      </c>
      <c r="B41" s="6" t="str">
        <f t="shared" si="3"/>
        <v>7</v>
      </c>
      <c r="C41" s="6" t="str">
        <f t="shared" si="4"/>
        <v>06</v>
      </c>
      <c r="D41" s="7" t="s">
        <v>32</v>
      </c>
      <c r="E41" s="7" t="s">
        <v>57</v>
      </c>
      <c r="F41" s="7" t="s">
        <v>61</v>
      </c>
      <c r="G41" s="5" t="s">
        <v>98</v>
      </c>
      <c r="H41" s="5" t="s">
        <v>99</v>
      </c>
      <c r="I41" s="8">
        <f t="shared" si="0"/>
        <v>4830</v>
      </c>
      <c r="J41" s="9">
        <v>4830</v>
      </c>
      <c r="K41" s="8">
        <f t="shared" si="6"/>
        <v>0</v>
      </c>
      <c r="L41" s="10">
        <f t="shared" si="2"/>
        <v>0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>
        <v>20200706</v>
      </c>
      <c r="Y41" s="12">
        <v>6</v>
      </c>
      <c r="Z41" s="6" t="s">
        <v>86</v>
      </c>
      <c r="AA41" s="12" t="str">
        <f t="shared" si="5"/>
        <v>이형준</v>
      </c>
      <c r="AB41" s="5" t="s">
        <v>96</v>
      </c>
      <c r="AC41" s="13"/>
    </row>
    <row r="42" spans="1:29" s="14" customFormat="1" ht="19.149999999999999" customHeight="1" x14ac:dyDescent="0.3">
      <c r="A42" s="5">
        <v>36</v>
      </c>
      <c r="B42" s="6" t="str">
        <f t="shared" si="3"/>
        <v>7</v>
      </c>
      <c r="C42" s="6" t="str">
        <f t="shared" si="4"/>
        <v>06</v>
      </c>
      <c r="D42" s="7" t="s">
        <v>32</v>
      </c>
      <c r="E42" s="7" t="s">
        <v>57</v>
      </c>
      <c r="F42" s="7" t="s">
        <v>62</v>
      </c>
      <c r="G42" s="5" t="s">
        <v>98</v>
      </c>
      <c r="H42" s="5" t="s">
        <v>99</v>
      </c>
      <c r="I42" s="8">
        <f t="shared" si="0"/>
        <v>8321</v>
      </c>
      <c r="J42" s="9">
        <v>8300</v>
      </c>
      <c r="K42" s="8">
        <f t="shared" si="6"/>
        <v>21</v>
      </c>
      <c r="L42" s="10">
        <f t="shared" si="2"/>
        <v>2.5237351279894242E-3</v>
      </c>
      <c r="M42" s="11">
        <v>21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>
        <v>20200706</v>
      </c>
      <c r="Y42" s="12">
        <v>6</v>
      </c>
      <c r="Z42" s="6" t="s">
        <v>86</v>
      </c>
      <c r="AA42" s="12" t="str">
        <f t="shared" si="5"/>
        <v>이형준</v>
      </c>
      <c r="AB42" s="5" t="s">
        <v>96</v>
      </c>
      <c r="AC42" s="13"/>
    </row>
    <row r="43" spans="1:29" s="14" customFormat="1" ht="19.149999999999999" customHeight="1" x14ac:dyDescent="0.3">
      <c r="A43" s="5">
        <v>37</v>
      </c>
      <c r="B43" s="6" t="str">
        <f t="shared" si="3"/>
        <v>7</v>
      </c>
      <c r="C43" s="6" t="str">
        <f t="shared" si="4"/>
        <v>06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customHeight="1" x14ac:dyDescent="0.3">
      <c r="A44" s="5">
        <v>38</v>
      </c>
      <c r="B44" s="6" t="str">
        <f t="shared" si="3"/>
        <v>7</v>
      </c>
      <c r="C44" s="6" t="str">
        <f t="shared" si="4"/>
        <v>06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39</v>
      </c>
      <c r="B45" s="6" t="str">
        <f t="shared" si="3"/>
        <v>7</v>
      </c>
      <c r="C45" s="6" t="str">
        <f t="shared" si="4"/>
        <v>06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9"/>
      <c r="U45" s="19"/>
      <c r="V45" s="19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5">
        <v>40</v>
      </c>
      <c r="B46" s="6" t="str">
        <f t="shared" si="3"/>
        <v>7</v>
      </c>
      <c r="C46" s="6" t="str">
        <f t="shared" si="4"/>
        <v>06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9"/>
      <c r="U46" s="19"/>
      <c r="V46" s="19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41</v>
      </c>
      <c r="B47" s="6" t="str">
        <f t="shared" si="3"/>
        <v>7</v>
      </c>
      <c r="C47" s="6" t="str">
        <f t="shared" si="4"/>
        <v>06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19"/>
      <c r="U47" s="19"/>
      <c r="V47" s="19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42</v>
      </c>
      <c r="B48" s="6" t="str">
        <f t="shared" si="3"/>
        <v>7</v>
      </c>
      <c r="C48" s="6" t="str">
        <f t="shared" si="4"/>
        <v>06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43</v>
      </c>
      <c r="B49" s="6" t="str">
        <f t="shared" si="3"/>
        <v>7</v>
      </c>
      <c r="C49" s="6" t="str">
        <f t="shared" si="4"/>
        <v>06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44</v>
      </c>
      <c r="B50" s="6" t="str">
        <f t="shared" si="3"/>
        <v>7</v>
      </c>
      <c r="C50" s="6" t="str">
        <f t="shared" si="4"/>
        <v>06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45</v>
      </c>
      <c r="B51" s="6" t="str">
        <f t="shared" si="3"/>
        <v>7</v>
      </c>
      <c r="C51" s="6" t="str">
        <f t="shared" si="4"/>
        <v>06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46</v>
      </c>
      <c r="B52" s="6" t="str">
        <f t="shared" si="3"/>
        <v>7</v>
      </c>
      <c r="C52" s="6" t="str">
        <f t="shared" si="4"/>
        <v>06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47</v>
      </c>
      <c r="B53" s="6" t="str">
        <f t="shared" si="3"/>
        <v>7</v>
      </c>
      <c r="C53" s="6" t="str">
        <f t="shared" si="4"/>
        <v>06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48</v>
      </c>
      <c r="B54" s="6" t="str">
        <f t="shared" si="3"/>
        <v>7</v>
      </c>
      <c r="C54" s="6" t="str">
        <f t="shared" si="4"/>
        <v>06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0" customFormat="1" ht="13.5" x14ac:dyDescent="0.3">
      <c r="A55" s="55"/>
      <c r="B55" s="56"/>
      <c r="C55" s="56"/>
      <c r="D55" s="56"/>
      <c r="E55" s="56"/>
      <c r="F55" s="56"/>
      <c r="G55" s="56"/>
      <c r="H55" s="56"/>
      <c r="I55" s="27">
        <f>SUM(I7:I54)</f>
        <v>129109</v>
      </c>
      <c r="J55" s="27">
        <f t="shared" ref="J55" si="7">SUM(J7:J54)</f>
        <v>127676</v>
      </c>
      <c r="K55" s="27">
        <f>SUM(K7:K54)</f>
        <v>1433</v>
      </c>
      <c r="L55" s="27" t="e">
        <f>SUM(L7:L54)</f>
        <v>#DIV/0!</v>
      </c>
      <c r="M55" s="27">
        <f t="shared" ref="M55:W55" si="8">SUM(M7:M54)</f>
        <v>358</v>
      </c>
      <c r="N55" s="27">
        <f t="shared" si="8"/>
        <v>214</v>
      </c>
      <c r="O55" s="27">
        <f t="shared" si="8"/>
        <v>0</v>
      </c>
      <c r="P55" s="27">
        <f t="shared" si="8"/>
        <v>320</v>
      </c>
      <c r="Q55" s="27">
        <f t="shared" si="8"/>
        <v>63</v>
      </c>
      <c r="R55" s="27">
        <f t="shared" si="8"/>
        <v>0</v>
      </c>
      <c r="S55" s="27">
        <f t="shared" si="8"/>
        <v>19</v>
      </c>
      <c r="T55" s="27">
        <f t="shared" si="8"/>
        <v>420</v>
      </c>
      <c r="U55" s="27">
        <f t="shared" si="8"/>
        <v>39</v>
      </c>
      <c r="V55" s="27">
        <f t="shared" si="8"/>
        <v>0</v>
      </c>
      <c r="W55" s="27">
        <f t="shared" si="8"/>
        <v>0</v>
      </c>
      <c r="X55" s="50"/>
      <c r="Y55" s="51"/>
      <c r="Z55" s="51"/>
      <c r="AA55" s="51"/>
      <c r="AB55" s="51"/>
      <c r="AC55" s="51"/>
    </row>
    <row r="56" spans="1:29" s="20" customFormat="1" ht="13.5" x14ac:dyDescent="0.3">
      <c r="A56" s="55"/>
      <c r="B56" s="56"/>
      <c r="C56" s="56"/>
      <c r="D56" s="56"/>
      <c r="E56" s="56"/>
      <c r="F56" s="56"/>
      <c r="G56" s="56"/>
      <c r="H56" s="56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51"/>
      <c r="Y56" s="51"/>
      <c r="Z56" s="51"/>
      <c r="AA56" s="51"/>
      <c r="AB56" s="51"/>
      <c r="AC56" s="51"/>
    </row>
  </sheetData>
  <dataConsolidate/>
  <mergeCells count="37">
    <mergeCell ref="X55:AC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M55:M56"/>
    <mergeCell ref="N55:N56"/>
    <mergeCell ref="O55:O56"/>
    <mergeCell ref="P55:P56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V55:V56"/>
    <mergeCell ref="W55:W56"/>
    <mergeCell ref="Q55:Q56"/>
    <mergeCell ref="R55:R56"/>
    <mergeCell ref="S55:S56"/>
    <mergeCell ref="T55:T56"/>
    <mergeCell ref="U55:U56"/>
  </mergeCells>
  <phoneticPr fontId="4" type="noConversion"/>
  <conditionalFormatting sqref="A7:AC54">
    <cfRule type="expression" dxfId="159" priority="5">
      <formula>$L7&gt;0.15</formula>
    </cfRule>
    <cfRule type="expression" dxfId="158" priority="6">
      <formula>AND($L7&gt;0.08,$L7&lt;0.15)</formula>
    </cfRule>
  </conditionalFormatting>
  <dataValidations count="3">
    <dataValidation allowBlank="1" showInputMessage="1" showErrorMessage="1" prompt="수식 계산_x000a_수치 입력 금지" sqref="K7:K54" xr:uid="{CF5C437E-D9A2-4364-833D-42A8ACE41484}"/>
    <dataValidation type="whole" allowBlank="1" showInputMessage="1" showErrorMessage="1" errorTitle="입력값이 올바르지 않습니다." error="숫자만 쓰세요!" sqref="J29:J30 J25:J27 M7:W54" xr:uid="{8E8AC165-9D89-42D4-A4FB-7FC335979EE2}">
      <formula1>0</formula1>
      <formula2>20000</formula2>
    </dataValidation>
    <dataValidation type="list" allowBlank="1" showInputMessage="1" showErrorMessage="1" sqref="Z7:Z54" xr:uid="{5DDA849D-4144-4410-BD50-C7A577F390C8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9D1273-E41E-4EF2-9D46-A5F8E5FF2620}">
          <x14:formula1>
            <xm:f>데이터!$B$4:$B$16</xm:f>
          </x14:formula1>
          <xm:sqref>D7:D54</xm:sqref>
        </x14:dataValidation>
        <x14:dataValidation type="list" allowBlank="1" showInputMessage="1" showErrorMessage="1" xr:uid="{C167415D-AD38-4828-A962-4D29CCA6758D}">
          <x14:formula1>
            <xm:f>데이터!$C$4:$C$11</xm:f>
          </x14:formula1>
          <xm:sqref>AB7:AB54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3AC1-46F6-4F3A-BB6F-55FCE462677F}">
  <dimension ref="A1:AC63"/>
  <sheetViews>
    <sheetView zoomScale="85" zoomScaleNormal="85" workbookViewId="0">
      <pane ySplit="6" topLeftCell="A7" activePane="bottomLeft" state="frozen"/>
      <selection activeCell="A5" sqref="A5:A6"/>
      <selection pane="bottomLeft" activeCell="A7" sqref="A7"/>
    </sheetView>
  </sheetViews>
  <sheetFormatPr defaultRowHeight="16.5" x14ac:dyDescent="0.3"/>
  <cols>
    <col min="1" max="1" width="6.75" style="21" customWidth="1"/>
    <col min="2" max="2" width="6.25" style="21" customWidth="1"/>
    <col min="3" max="3" width="6.75" style="21" customWidth="1"/>
    <col min="4" max="4" width="8.125" style="21" customWidth="1"/>
    <col min="5" max="5" width="19" style="21" customWidth="1"/>
    <col min="6" max="6" width="22.75" style="21" customWidth="1"/>
    <col min="7" max="8" width="7.875" style="21" customWidth="1"/>
    <col min="9" max="9" width="6.625" style="21" customWidth="1"/>
    <col min="10" max="10" width="7.5" style="21" bestFit="1" customWidth="1"/>
    <col min="11" max="11" width="6.625" style="21" customWidth="1"/>
    <col min="12" max="12" width="7.875" style="22" customWidth="1"/>
    <col min="13" max="23" width="5.875" style="21" customWidth="1"/>
    <col min="24" max="24" width="9.875" style="21" customWidth="1"/>
    <col min="25" max="26" width="5.375" style="21" customWidth="1"/>
    <col min="27" max="27" width="9" style="21" customWidth="1"/>
    <col min="28" max="28" width="10.25" style="21" customWidth="1"/>
    <col min="29" max="29" width="33.75" style="21" bestFit="1" customWidth="1"/>
    <col min="30" max="16384" width="9" style="21"/>
  </cols>
  <sheetData>
    <row r="1" spans="1:29" s="1" customFormat="1" ht="13.5" customHeight="1" x14ac:dyDescent="0.3">
      <c r="A1" s="28" t="s">
        <v>51</v>
      </c>
      <c r="B1" s="29"/>
      <c r="C1" s="29"/>
      <c r="D1" s="29"/>
      <c r="E1" s="34" t="s">
        <v>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s="1" customFormat="1" ht="13.5" customHeight="1" x14ac:dyDescent="0.3">
      <c r="A2" s="30"/>
      <c r="B2" s="31"/>
      <c r="C2" s="31"/>
      <c r="D2" s="3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s="1" customFormat="1" ht="13.5" customHeight="1" x14ac:dyDescent="0.3">
      <c r="A3" s="32"/>
      <c r="B3" s="33"/>
      <c r="C3" s="33"/>
      <c r="D3" s="3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s="1" customFormat="1" ht="9.9499999999999993" customHeight="1" thickBot="1" x14ac:dyDescent="0.3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</row>
    <row r="5" spans="1:29" s="2" customFormat="1" ht="17.25" thickTop="1" x14ac:dyDescent="0.3">
      <c r="A5" s="43" t="s">
        <v>1</v>
      </c>
      <c r="B5" s="45" t="str">
        <f>MID($A$1,2,1)</f>
        <v>월</v>
      </c>
      <c r="C5" s="45" t="str">
        <f>RIGHT($A$1,1)</f>
        <v>일</v>
      </c>
      <c r="D5" s="43" t="s">
        <v>2</v>
      </c>
      <c r="E5" s="43" t="s">
        <v>3</v>
      </c>
      <c r="F5" s="43" t="s">
        <v>4</v>
      </c>
      <c r="G5" s="43" t="s">
        <v>5</v>
      </c>
      <c r="H5" s="52" t="s">
        <v>6</v>
      </c>
      <c r="I5" s="43" t="s">
        <v>7</v>
      </c>
      <c r="J5" s="43" t="s">
        <v>8</v>
      </c>
      <c r="K5" s="43" t="s">
        <v>9</v>
      </c>
      <c r="L5" s="53" t="s">
        <v>10</v>
      </c>
      <c r="M5" s="47" t="s">
        <v>11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 t="s">
        <v>12</v>
      </c>
      <c r="Y5" s="47"/>
      <c r="Z5" s="47"/>
      <c r="AA5" s="47" t="s">
        <v>13</v>
      </c>
      <c r="AB5" s="47" t="s">
        <v>14</v>
      </c>
      <c r="AC5" s="49" t="s">
        <v>15</v>
      </c>
    </row>
    <row r="6" spans="1:29" s="2" customFormat="1" ht="17.25" thickBot="1" x14ac:dyDescent="0.35">
      <c r="A6" s="44"/>
      <c r="B6" s="46"/>
      <c r="C6" s="46"/>
      <c r="D6" s="44"/>
      <c r="E6" s="44"/>
      <c r="F6" s="44"/>
      <c r="G6" s="44"/>
      <c r="H6" s="44"/>
      <c r="I6" s="44"/>
      <c r="J6" s="44"/>
      <c r="K6" s="44"/>
      <c r="L6" s="54"/>
      <c r="M6" s="26" t="s">
        <v>16</v>
      </c>
      <c r="N6" s="26" t="s">
        <v>17</v>
      </c>
      <c r="O6" s="26" t="s">
        <v>18</v>
      </c>
      <c r="P6" s="26" t="s">
        <v>19</v>
      </c>
      <c r="Q6" s="26" t="s">
        <v>20</v>
      </c>
      <c r="R6" s="4" t="s">
        <v>21</v>
      </c>
      <c r="S6" s="26" t="s">
        <v>22</v>
      </c>
      <c r="T6" s="4" t="s">
        <v>23</v>
      </c>
      <c r="U6" s="4" t="s">
        <v>47</v>
      </c>
      <c r="V6" s="4" t="s">
        <v>48</v>
      </c>
      <c r="W6" s="26" t="s">
        <v>24</v>
      </c>
      <c r="X6" s="26" t="s">
        <v>25</v>
      </c>
      <c r="Y6" s="26" t="s">
        <v>26</v>
      </c>
      <c r="Z6" s="26" t="s">
        <v>27</v>
      </c>
      <c r="AA6" s="48"/>
      <c r="AB6" s="48"/>
      <c r="AC6" s="48"/>
    </row>
    <row r="7" spans="1:29" s="14" customFormat="1" ht="20.100000000000001" customHeight="1" thickTop="1" x14ac:dyDescent="0.3">
      <c r="A7" s="5">
        <v>1</v>
      </c>
      <c r="B7" s="6" t="str">
        <f>LEFT($A$1,1)</f>
        <v>7</v>
      </c>
      <c r="C7" s="6" t="str">
        <f>MID($A$1,4,2)</f>
        <v>07</v>
      </c>
      <c r="D7" s="7" t="s">
        <v>34</v>
      </c>
      <c r="E7" s="7" t="s">
        <v>107</v>
      </c>
      <c r="F7" s="7" t="s">
        <v>115</v>
      </c>
      <c r="G7" s="5" t="s">
        <v>135</v>
      </c>
      <c r="H7" s="5" t="s">
        <v>136</v>
      </c>
      <c r="I7" s="8">
        <f t="shared" ref="I7:I46" si="0">J7+K7</f>
        <v>1702</v>
      </c>
      <c r="J7" s="9">
        <v>1700</v>
      </c>
      <c r="K7" s="8">
        <f t="shared" ref="K7:K29" si="1">SUM(M7:W7)</f>
        <v>2</v>
      </c>
      <c r="L7" s="10">
        <f t="shared" ref="L7:L46" si="2">K7/I7</f>
        <v>1.1750881316098707E-3</v>
      </c>
      <c r="M7" s="11"/>
      <c r="N7" s="11">
        <v>2</v>
      </c>
      <c r="O7" s="11"/>
      <c r="P7" s="11"/>
      <c r="Q7" s="11"/>
      <c r="R7" s="11"/>
      <c r="S7" s="11"/>
      <c r="T7" s="11"/>
      <c r="U7" s="11"/>
      <c r="V7" s="11"/>
      <c r="W7" s="11"/>
      <c r="X7" s="12">
        <v>20200706</v>
      </c>
      <c r="Y7" s="12">
        <v>15</v>
      </c>
      <c r="Z7" s="6" t="s">
        <v>120</v>
      </c>
      <c r="AA7" s="12" t="str">
        <f>IF($Z7="A","하선동",IF($Z7="B","이형준",""))</f>
        <v>이형준</v>
      </c>
      <c r="AB7" s="5" t="s">
        <v>71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7</v>
      </c>
      <c r="C8" s="6" t="str">
        <f t="shared" ref="C8:C46" si="4">MID($A$1,4,2)</f>
        <v>07</v>
      </c>
      <c r="D8" s="7" t="s">
        <v>34</v>
      </c>
      <c r="E8" s="7" t="s">
        <v>107</v>
      </c>
      <c r="F8" s="7" t="s">
        <v>115</v>
      </c>
      <c r="G8" s="5" t="s">
        <v>135</v>
      </c>
      <c r="H8" s="5" t="s">
        <v>136</v>
      </c>
      <c r="I8" s="8">
        <f t="shared" si="0"/>
        <v>7914</v>
      </c>
      <c r="J8" s="9">
        <v>7900</v>
      </c>
      <c r="K8" s="8">
        <f t="shared" si="1"/>
        <v>14</v>
      </c>
      <c r="L8" s="10">
        <f t="shared" si="2"/>
        <v>1.7690169320192064E-3</v>
      </c>
      <c r="M8" s="11"/>
      <c r="N8" s="11">
        <v>6</v>
      </c>
      <c r="O8" s="11"/>
      <c r="P8" s="11">
        <v>8</v>
      </c>
      <c r="Q8" s="11"/>
      <c r="R8" s="11"/>
      <c r="S8" s="11"/>
      <c r="T8" s="11"/>
      <c r="U8" s="11"/>
      <c r="V8" s="11"/>
      <c r="W8" s="11"/>
      <c r="X8" s="12">
        <v>20200707</v>
      </c>
      <c r="Y8" s="12">
        <v>15</v>
      </c>
      <c r="Z8" s="6" t="s">
        <v>121</v>
      </c>
      <c r="AA8" s="12" t="str">
        <f t="shared" ref="AA8:AA46" si="5">IF($Z8="A","하선동",IF($Z8="B","이형준",""))</f>
        <v>하선동</v>
      </c>
      <c r="AB8" s="5" t="s">
        <v>71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7</v>
      </c>
      <c r="C9" s="6" t="str">
        <f t="shared" si="4"/>
        <v>07</v>
      </c>
      <c r="D9" s="7" t="s">
        <v>32</v>
      </c>
      <c r="E9" s="7" t="s">
        <v>116</v>
      </c>
      <c r="F9" s="7" t="s">
        <v>117</v>
      </c>
      <c r="G9" s="5" t="s">
        <v>137</v>
      </c>
      <c r="H9" s="5" t="s">
        <v>136</v>
      </c>
      <c r="I9" s="8">
        <f t="shared" si="0"/>
        <v>900</v>
      </c>
      <c r="J9" s="9">
        <v>900</v>
      </c>
      <c r="K9" s="8">
        <f t="shared" si="1"/>
        <v>0</v>
      </c>
      <c r="L9" s="10">
        <f t="shared" si="2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20200707</v>
      </c>
      <c r="Y9" s="6">
        <v>8</v>
      </c>
      <c r="Z9" s="6" t="s">
        <v>121</v>
      </c>
      <c r="AA9" s="12" t="str">
        <f t="shared" si="5"/>
        <v>하선동</v>
      </c>
      <c r="AB9" s="5" t="s">
        <v>71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7</v>
      </c>
      <c r="C10" s="6" t="str">
        <f t="shared" si="4"/>
        <v>07</v>
      </c>
      <c r="D10" s="7" t="s">
        <v>106</v>
      </c>
      <c r="E10" s="7" t="s">
        <v>122</v>
      </c>
      <c r="F10" s="7" t="s">
        <v>123</v>
      </c>
      <c r="G10" s="5" t="s">
        <v>138</v>
      </c>
      <c r="H10" s="5" t="s">
        <v>139</v>
      </c>
      <c r="I10" s="8">
        <f t="shared" si="0"/>
        <v>1261</v>
      </c>
      <c r="J10" s="9">
        <v>1247</v>
      </c>
      <c r="K10" s="8">
        <f t="shared" si="1"/>
        <v>14</v>
      </c>
      <c r="L10" s="10">
        <f t="shared" si="2"/>
        <v>1.1102299762093577E-2</v>
      </c>
      <c r="M10" s="11"/>
      <c r="N10" s="11"/>
      <c r="O10" s="11"/>
      <c r="P10" s="11">
        <v>10</v>
      </c>
      <c r="Q10" s="11"/>
      <c r="R10" s="11"/>
      <c r="S10" s="11">
        <v>4</v>
      </c>
      <c r="T10" s="11"/>
      <c r="U10" s="11"/>
      <c r="V10" s="11"/>
      <c r="W10" s="11"/>
      <c r="X10" s="12">
        <v>20200706</v>
      </c>
      <c r="Y10" s="12">
        <v>1</v>
      </c>
      <c r="Z10" s="6" t="s">
        <v>121</v>
      </c>
      <c r="AA10" s="12" t="str">
        <f t="shared" si="5"/>
        <v>하선동</v>
      </c>
      <c r="AB10" s="5" t="s">
        <v>74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7</v>
      </c>
      <c r="C11" s="6" t="str">
        <f t="shared" si="4"/>
        <v>07</v>
      </c>
      <c r="D11" s="7" t="s">
        <v>36</v>
      </c>
      <c r="E11" s="7" t="s">
        <v>122</v>
      </c>
      <c r="F11" s="7" t="s">
        <v>124</v>
      </c>
      <c r="G11" s="5" t="s">
        <v>140</v>
      </c>
      <c r="H11" s="5" t="s">
        <v>136</v>
      </c>
      <c r="I11" s="8">
        <f t="shared" si="0"/>
        <v>2152</v>
      </c>
      <c r="J11" s="9">
        <v>2145</v>
      </c>
      <c r="K11" s="8">
        <f t="shared" si="1"/>
        <v>7</v>
      </c>
      <c r="L11" s="10">
        <f t="shared" si="2"/>
        <v>3.2527881040892194E-3</v>
      </c>
      <c r="M11" s="11"/>
      <c r="N11" s="11"/>
      <c r="O11" s="11"/>
      <c r="P11" s="11">
        <v>2</v>
      </c>
      <c r="Q11" s="11">
        <v>5</v>
      </c>
      <c r="R11" s="11"/>
      <c r="S11" s="11"/>
      <c r="T11" s="11"/>
      <c r="U11" s="11"/>
      <c r="V11" s="11"/>
      <c r="W11" s="11"/>
      <c r="X11" s="12">
        <v>20200707</v>
      </c>
      <c r="Y11" s="12">
        <v>4</v>
      </c>
      <c r="Z11" s="6" t="s">
        <v>121</v>
      </c>
      <c r="AA11" s="12" t="str">
        <f t="shared" si="5"/>
        <v>하선동</v>
      </c>
      <c r="AB11" s="5" t="s">
        <v>74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7</v>
      </c>
      <c r="C12" s="6" t="str">
        <f t="shared" si="4"/>
        <v>07</v>
      </c>
      <c r="D12" s="7" t="s">
        <v>34</v>
      </c>
      <c r="E12" s="7" t="s">
        <v>111</v>
      </c>
      <c r="F12" s="7" t="s">
        <v>126</v>
      </c>
      <c r="G12" s="5" t="s">
        <v>135</v>
      </c>
      <c r="H12" s="5" t="s">
        <v>136</v>
      </c>
      <c r="I12" s="8">
        <f t="shared" si="0"/>
        <v>12272</v>
      </c>
      <c r="J12" s="9">
        <v>12072</v>
      </c>
      <c r="K12" s="8">
        <f t="shared" si="1"/>
        <v>200</v>
      </c>
      <c r="L12" s="10">
        <f t="shared" si="2"/>
        <v>1.6297262059973925E-2</v>
      </c>
      <c r="M12" s="11">
        <v>3</v>
      </c>
      <c r="N12" s="11"/>
      <c r="O12" s="11"/>
      <c r="P12" s="11"/>
      <c r="Q12" s="11"/>
      <c r="R12" s="11"/>
      <c r="S12" s="11"/>
      <c r="T12" s="11">
        <v>197</v>
      </c>
      <c r="U12" s="11"/>
      <c r="V12" s="11"/>
      <c r="W12" s="11"/>
      <c r="X12" s="12">
        <v>20200707</v>
      </c>
      <c r="Y12" s="12">
        <v>3</v>
      </c>
      <c r="Z12" s="6" t="s">
        <v>120</v>
      </c>
      <c r="AA12" s="12" t="str">
        <f t="shared" si="5"/>
        <v>이형준</v>
      </c>
      <c r="AB12" s="5" t="s">
        <v>76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7</v>
      </c>
      <c r="C13" s="6" t="str">
        <f t="shared" si="4"/>
        <v>07</v>
      </c>
      <c r="D13" s="7" t="s">
        <v>34</v>
      </c>
      <c r="E13" s="7" t="s">
        <v>112</v>
      </c>
      <c r="F13" s="7" t="s">
        <v>127</v>
      </c>
      <c r="G13" s="5" t="s">
        <v>135</v>
      </c>
      <c r="H13" s="5" t="s">
        <v>136</v>
      </c>
      <c r="I13" s="8">
        <f t="shared" si="0"/>
        <v>12072</v>
      </c>
      <c r="J13" s="15">
        <v>12072</v>
      </c>
      <c r="K13" s="8">
        <f t="shared" si="1"/>
        <v>0</v>
      </c>
      <c r="L13" s="10">
        <f t="shared" si="2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20200707</v>
      </c>
      <c r="Y13" s="12">
        <v>5</v>
      </c>
      <c r="Z13" s="6" t="s">
        <v>120</v>
      </c>
      <c r="AA13" s="12" t="str">
        <f t="shared" si="5"/>
        <v>이형준</v>
      </c>
      <c r="AB13" s="5" t="s">
        <v>76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7</v>
      </c>
      <c r="C14" s="6" t="str">
        <f t="shared" si="4"/>
        <v>07</v>
      </c>
      <c r="D14" s="7" t="s">
        <v>34</v>
      </c>
      <c r="E14" s="7" t="s">
        <v>111</v>
      </c>
      <c r="F14" s="7" t="s">
        <v>126</v>
      </c>
      <c r="G14" s="5" t="s">
        <v>135</v>
      </c>
      <c r="H14" s="5" t="s">
        <v>136</v>
      </c>
      <c r="I14" s="8">
        <f t="shared" si="0"/>
        <v>7090</v>
      </c>
      <c r="J14" s="9">
        <v>7090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20200706</v>
      </c>
      <c r="Y14" s="12">
        <v>3</v>
      </c>
      <c r="Z14" s="6" t="s">
        <v>120</v>
      </c>
      <c r="AA14" s="12" t="str">
        <f t="shared" si="5"/>
        <v>이형준</v>
      </c>
      <c r="AB14" s="5" t="s">
        <v>88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7</v>
      </c>
      <c r="C15" s="6" t="str">
        <f t="shared" si="4"/>
        <v>07</v>
      </c>
      <c r="D15" s="7" t="s">
        <v>34</v>
      </c>
      <c r="E15" s="7" t="s">
        <v>111</v>
      </c>
      <c r="F15" s="7" t="s">
        <v>126</v>
      </c>
      <c r="G15" s="5" t="s">
        <v>135</v>
      </c>
      <c r="H15" s="5" t="s">
        <v>136</v>
      </c>
      <c r="I15" s="8">
        <f t="shared" si="0"/>
        <v>10813</v>
      </c>
      <c r="J15" s="9">
        <v>10710</v>
      </c>
      <c r="K15" s="8">
        <f t="shared" si="1"/>
        <v>103</v>
      </c>
      <c r="L15" s="10">
        <f t="shared" si="2"/>
        <v>9.5255710718579484E-3</v>
      </c>
      <c r="M15" s="11">
        <v>48</v>
      </c>
      <c r="N15" s="11"/>
      <c r="O15" s="11"/>
      <c r="P15" s="11"/>
      <c r="Q15" s="11"/>
      <c r="R15" s="11"/>
      <c r="S15" s="11"/>
      <c r="T15" s="11"/>
      <c r="U15" s="11"/>
      <c r="V15" s="11">
        <v>55</v>
      </c>
      <c r="W15" s="11"/>
      <c r="X15" s="12">
        <v>20200707</v>
      </c>
      <c r="Y15" s="12">
        <v>3</v>
      </c>
      <c r="Z15" s="6" t="s">
        <v>121</v>
      </c>
      <c r="AA15" s="12" t="str">
        <f t="shared" si="5"/>
        <v>하선동</v>
      </c>
      <c r="AB15" s="5" t="s">
        <v>88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7</v>
      </c>
      <c r="C16" s="6" t="str">
        <f t="shared" si="4"/>
        <v>07</v>
      </c>
      <c r="D16" s="7" t="s">
        <v>34</v>
      </c>
      <c r="E16" s="7" t="s">
        <v>112</v>
      </c>
      <c r="F16" s="7" t="s">
        <v>127</v>
      </c>
      <c r="G16" s="5" t="s">
        <v>135</v>
      </c>
      <c r="H16" s="5" t="s">
        <v>136</v>
      </c>
      <c r="I16" s="8">
        <f t="shared" si="0"/>
        <v>11430</v>
      </c>
      <c r="J16" s="9">
        <v>11430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20200707</v>
      </c>
      <c r="Y16" s="12">
        <v>5</v>
      </c>
      <c r="Z16" s="6" t="s">
        <v>120</v>
      </c>
      <c r="AA16" s="12" t="str">
        <f t="shared" si="5"/>
        <v>이형준</v>
      </c>
      <c r="AB16" s="5" t="s">
        <v>88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7</v>
      </c>
      <c r="C17" s="6" t="str">
        <f t="shared" si="4"/>
        <v>07</v>
      </c>
      <c r="D17" s="7" t="s">
        <v>36</v>
      </c>
      <c r="E17" s="7" t="s">
        <v>107</v>
      </c>
      <c r="F17" s="7" t="s">
        <v>130</v>
      </c>
      <c r="G17" s="5" t="s">
        <v>141</v>
      </c>
      <c r="H17" s="5" t="s">
        <v>136</v>
      </c>
      <c r="I17" s="8">
        <f t="shared" si="0"/>
        <v>353</v>
      </c>
      <c r="J17" s="9">
        <v>328</v>
      </c>
      <c r="K17" s="8">
        <f t="shared" si="1"/>
        <v>25</v>
      </c>
      <c r="L17" s="10">
        <f t="shared" si="2"/>
        <v>7.0821529745042494E-2</v>
      </c>
      <c r="M17" s="11">
        <v>2</v>
      </c>
      <c r="N17" s="11">
        <v>2</v>
      </c>
      <c r="O17" s="11"/>
      <c r="P17" s="11">
        <v>21</v>
      </c>
      <c r="Q17" s="11"/>
      <c r="R17" s="11"/>
      <c r="S17" s="11"/>
      <c r="T17" s="11"/>
      <c r="U17" s="11"/>
      <c r="V17" s="11"/>
      <c r="W17" s="11"/>
      <c r="X17" s="12">
        <v>20200707</v>
      </c>
      <c r="Y17" s="12">
        <v>5</v>
      </c>
      <c r="Z17" s="6" t="s">
        <v>121</v>
      </c>
      <c r="AA17" s="12" t="str">
        <f t="shared" si="5"/>
        <v>하선동</v>
      </c>
      <c r="AB17" s="5" t="s">
        <v>88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7</v>
      </c>
      <c r="C18" s="6" t="str">
        <f t="shared" si="4"/>
        <v>07</v>
      </c>
      <c r="D18" s="7" t="s">
        <v>106</v>
      </c>
      <c r="E18" s="7" t="s">
        <v>116</v>
      </c>
      <c r="F18" s="7" t="s">
        <v>131</v>
      </c>
      <c r="G18" s="5" t="s">
        <v>137</v>
      </c>
      <c r="H18" s="5" t="s">
        <v>136</v>
      </c>
      <c r="I18" s="8">
        <f t="shared" si="0"/>
        <v>1658</v>
      </c>
      <c r="J18" s="9">
        <v>1658</v>
      </c>
      <c r="K18" s="8">
        <f t="shared" si="1"/>
        <v>0</v>
      </c>
      <c r="L18" s="10">
        <f t="shared" si="2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20200707</v>
      </c>
      <c r="Y18" s="12">
        <v>14</v>
      </c>
      <c r="Z18" s="6" t="s">
        <v>121</v>
      </c>
      <c r="AA18" s="12" t="str">
        <f t="shared" si="5"/>
        <v>하선동</v>
      </c>
      <c r="AB18" s="5" t="s">
        <v>88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7</v>
      </c>
      <c r="C19" s="6" t="str">
        <f t="shared" si="4"/>
        <v>07</v>
      </c>
      <c r="D19" s="7" t="s">
        <v>34</v>
      </c>
      <c r="E19" s="7" t="s">
        <v>107</v>
      </c>
      <c r="F19" s="7" t="s">
        <v>108</v>
      </c>
      <c r="G19" s="5" t="s">
        <v>135</v>
      </c>
      <c r="H19" s="5" t="s">
        <v>136</v>
      </c>
      <c r="I19" s="8">
        <f t="shared" si="0"/>
        <v>2202</v>
      </c>
      <c r="J19" s="9">
        <v>2200</v>
      </c>
      <c r="K19" s="8">
        <f t="shared" si="1"/>
        <v>2</v>
      </c>
      <c r="L19" s="10">
        <f t="shared" si="2"/>
        <v>9.0826521344232513E-4</v>
      </c>
      <c r="M19" s="11"/>
      <c r="N19" s="11"/>
      <c r="O19" s="11"/>
      <c r="P19" s="11">
        <v>2</v>
      </c>
      <c r="Q19" s="11"/>
      <c r="R19" s="11"/>
      <c r="S19" s="11"/>
      <c r="T19" s="11"/>
      <c r="U19" s="11"/>
      <c r="V19" s="11"/>
      <c r="W19" s="11"/>
      <c r="X19" s="12">
        <v>20200707</v>
      </c>
      <c r="Y19" s="12">
        <v>6</v>
      </c>
      <c r="Z19" s="6" t="s">
        <v>121</v>
      </c>
      <c r="AA19" s="12" t="str">
        <f t="shared" si="5"/>
        <v>하선동</v>
      </c>
      <c r="AB19" s="5" t="s">
        <v>88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7</v>
      </c>
      <c r="C20" s="6" t="str">
        <f t="shared" si="4"/>
        <v>07</v>
      </c>
      <c r="D20" s="7" t="s">
        <v>34</v>
      </c>
      <c r="E20" s="7" t="s">
        <v>107</v>
      </c>
      <c r="F20" s="7" t="s">
        <v>108</v>
      </c>
      <c r="G20" s="5" t="s">
        <v>135</v>
      </c>
      <c r="H20" s="5" t="s">
        <v>136</v>
      </c>
      <c r="I20" s="8">
        <f t="shared" si="0"/>
        <v>390</v>
      </c>
      <c r="J20" s="9">
        <v>390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20200707</v>
      </c>
      <c r="Y20" s="12">
        <v>6</v>
      </c>
      <c r="Z20" s="6" t="s">
        <v>121</v>
      </c>
      <c r="AA20" s="12" t="str">
        <f t="shared" si="5"/>
        <v>하선동</v>
      </c>
      <c r="AB20" s="5" t="s">
        <v>95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7</v>
      </c>
      <c r="C21" s="6" t="str">
        <f t="shared" si="4"/>
        <v>07</v>
      </c>
      <c r="D21" s="7" t="s">
        <v>36</v>
      </c>
      <c r="E21" s="7" t="s">
        <v>107</v>
      </c>
      <c r="F21" s="7" t="s">
        <v>132</v>
      </c>
      <c r="G21" s="5" t="s">
        <v>141</v>
      </c>
      <c r="H21" s="5" t="s">
        <v>136</v>
      </c>
      <c r="I21" s="8">
        <f t="shared" si="0"/>
        <v>2490</v>
      </c>
      <c r="J21" s="9">
        <v>2395</v>
      </c>
      <c r="K21" s="8">
        <f t="shared" si="1"/>
        <v>95</v>
      </c>
      <c r="L21" s="10">
        <f t="shared" si="2"/>
        <v>3.8152610441767071E-2</v>
      </c>
      <c r="M21" s="11"/>
      <c r="N21" s="11">
        <v>3</v>
      </c>
      <c r="O21" s="11"/>
      <c r="P21" s="11">
        <v>90</v>
      </c>
      <c r="Q21" s="11">
        <v>2</v>
      </c>
      <c r="R21" s="11"/>
      <c r="S21" s="11"/>
      <c r="T21" s="11"/>
      <c r="U21" s="11"/>
      <c r="V21" s="11"/>
      <c r="W21" s="11"/>
      <c r="X21" s="12">
        <v>20200707</v>
      </c>
      <c r="Y21" s="12">
        <v>7</v>
      </c>
      <c r="Z21" s="6" t="s">
        <v>120</v>
      </c>
      <c r="AA21" s="12" t="str">
        <f t="shared" si="5"/>
        <v>이형준</v>
      </c>
      <c r="AB21" s="5" t="s">
        <v>95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7</v>
      </c>
      <c r="C22" s="6" t="str">
        <f t="shared" si="4"/>
        <v>07</v>
      </c>
      <c r="D22" s="7" t="s">
        <v>36</v>
      </c>
      <c r="E22" s="7" t="s">
        <v>122</v>
      </c>
      <c r="F22" s="7" t="s">
        <v>133</v>
      </c>
      <c r="G22" s="5" t="s">
        <v>140</v>
      </c>
      <c r="H22" s="5" t="s">
        <v>136</v>
      </c>
      <c r="I22" s="8">
        <f t="shared" si="0"/>
        <v>2489</v>
      </c>
      <c r="J22" s="9">
        <v>2470</v>
      </c>
      <c r="K22" s="8">
        <f t="shared" si="1"/>
        <v>19</v>
      </c>
      <c r="L22" s="10">
        <f t="shared" si="2"/>
        <v>7.6335877862595417E-3</v>
      </c>
      <c r="M22" s="11"/>
      <c r="N22" s="11"/>
      <c r="O22" s="11"/>
      <c r="P22" s="11"/>
      <c r="Q22" s="11">
        <v>19</v>
      </c>
      <c r="R22" s="11"/>
      <c r="S22" s="11"/>
      <c r="T22" s="11"/>
      <c r="U22" s="11"/>
      <c r="V22" s="11"/>
      <c r="W22" s="11"/>
      <c r="X22" s="12">
        <v>20200707</v>
      </c>
      <c r="Y22" s="12">
        <v>4</v>
      </c>
      <c r="Z22" s="6" t="s">
        <v>120</v>
      </c>
      <c r="AA22" s="12" t="str">
        <f t="shared" si="5"/>
        <v>이형준</v>
      </c>
      <c r="AB22" s="5" t="s">
        <v>95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7</v>
      </c>
      <c r="C23" s="6" t="str">
        <f t="shared" si="4"/>
        <v>07</v>
      </c>
      <c r="D23" s="7" t="s">
        <v>34</v>
      </c>
      <c r="E23" s="7" t="s">
        <v>107</v>
      </c>
      <c r="F23" s="7" t="s">
        <v>108</v>
      </c>
      <c r="G23" s="5" t="s">
        <v>135</v>
      </c>
      <c r="H23" s="5" t="s">
        <v>136</v>
      </c>
      <c r="I23" s="8">
        <f t="shared" si="0"/>
        <v>5854</v>
      </c>
      <c r="J23" s="9">
        <v>5850</v>
      </c>
      <c r="K23" s="8">
        <f t="shared" si="1"/>
        <v>4</v>
      </c>
      <c r="L23" s="10">
        <f t="shared" si="2"/>
        <v>6.8329347454731807E-4</v>
      </c>
      <c r="M23" s="11"/>
      <c r="N23" s="11"/>
      <c r="O23" s="11"/>
      <c r="P23" s="11">
        <v>4</v>
      </c>
      <c r="Q23" s="11"/>
      <c r="R23" s="11"/>
      <c r="S23" s="11"/>
      <c r="T23" s="11"/>
      <c r="U23" s="11"/>
      <c r="V23" s="11"/>
      <c r="W23" s="11"/>
      <c r="X23" s="12">
        <v>20200707</v>
      </c>
      <c r="Y23" s="12">
        <v>6</v>
      </c>
      <c r="Z23" s="6" t="s">
        <v>120</v>
      </c>
      <c r="AA23" s="12" t="str">
        <f t="shared" si="5"/>
        <v>이형준</v>
      </c>
      <c r="AB23" s="5" t="s">
        <v>95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7</v>
      </c>
      <c r="C24" s="6" t="str">
        <f t="shared" si="4"/>
        <v>07</v>
      </c>
      <c r="D24" s="7" t="s">
        <v>34</v>
      </c>
      <c r="E24" s="7" t="s">
        <v>107</v>
      </c>
      <c r="F24" s="7" t="s">
        <v>115</v>
      </c>
      <c r="G24" s="5" t="s">
        <v>135</v>
      </c>
      <c r="H24" s="5" t="s">
        <v>136</v>
      </c>
      <c r="I24" s="8">
        <f t="shared" si="0"/>
        <v>950</v>
      </c>
      <c r="J24" s="9">
        <v>950</v>
      </c>
      <c r="K24" s="8">
        <f t="shared" si="1"/>
        <v>0</v>
      </c>
      <c r="L24" s="10">
        <f t="shared" si="2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20200707</v>
      </c>
      <c r="Y24" s="12">
        <v>15</v>
      </c>
      <c r="Z24" s="6" t="s">
        <v>121</v>
      </c>
      <c r="AA24" s="12" t="str">
        <f t="shared" si="5"/>
        <v>하선동</v>
      </c>
      <c r="AB24" s="5" t="s">
        <v>96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7</v>
      </c>
      <c r="C25" s="6" t="str">
        <f t="shared" si="4"/>
        <v>07</v>
      </c>
      <c r="D25" s="7" t="s">
        <v>34</v>
      </c>
      <c r="E25" s="7" t="s">
        <v>107</v>
      </c>
      <c r="F25" s="7" t="s">
        <v>115</v>
      </c>
      <c r="G25" s="5" t="s">
        <v>135</v>
      </c>
      <c r="H25" s="5" t="s">
        <v>136</v>
      </c>
      <c r="I25" s="8">
        <f t="shared" si="0"/>
        <v>1580</v>
      </c>
      <c r="J25" s="11">
        <v>1230</v>
      </c>
      <c r="K25" s="8">
        <f t="shared" si="1"/>
        <v>350</v>
      </c>
      <c r="L25" s="10">
        <f t="shared" si="2"/>
        <v>0.22151898734177214</v>
      </c>
      <c r="M25" s="11"/>
      <c r="N25" s="11"/>
      <c r="O25" s="11"/>
      <c r="P25" s="11"/>
      <c r="Q25" s="11"/>
      <c r="R25" s="11"/>
      <c r="S25" s="11"/>
      <c r="T25" s="11"/>
      <c r="U25" s="11">
        <v>350</v>
      </c>
      <c r="V25" s="11"/>
      <c r="W25" s="11"/>
      <c r="X25" s="12">
        <v>20200707</v>
      </c>
      <c r="Y25" s="12">
        <v>15</v>
      </c>
      <c r="Z25" s="6" t="s">
        <v>120</v>
      </c>
      <c r="AA25" s="12" t="str">
        <f t="shared" si="5"/>
        <v>이형준</v>
      </c>
      <c r="AB25" s="5" t="s">
        <v>96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7</v>
      </c>
      <c r="C26" s="6" t="str">
        <f t="shared" si="4"/>
        <v>07</v>
      </c>
      <c r="D26" s="7" t="s">
        <v>32</v>
      </c>
      <c r="E26" s="7" t="s">
        <v>116</v>
      </c>
      <c r="F26" s="7" t="s">
        <v>117</v>
      </c>
      <c r="G26" s="5" t="s">
        <v>137</v>
      </c>
      <c r="H26" s="5" t="s">
        <v>136</v>
      </c>
      <c r="I26" s="8">
        <f t="shared" si="0"/>
        <v>1150</v>
      </c>
      <c r="J26" s="11">
        <v>1150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20200707</v>
      </c>
      <c r="Y26" s="12">
        <v>8</v>
      </c>
      <c r="Z26" s="6" t="s">
        <v>121</v>
      </c>
      <c r="AA26" s="12" t="str">
        <f t="shared" si="5"/>
        <v>하선동</v>
      </c>
      <c r="AB26" s="5" t="s">
        <v>96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7</v>
      </c>
      <c r="C27" s="6" t="str">
        <f t="shared" si="4"/>
        <v>07</v>
      </c>
      <c r="D27" s="7" t="s">
        <v>32</v>
      </c>
      <c r="E27" s="7" t="s">
        <v>116</v>
      </c>
      <c r="F27" s="7" t="s">
        <v>117</v>
      </c>
      <c r="G27" s="5" t="s">
        <v>137</v>
      </c>
      <c r="H27" s="5" t="s">
        <v>136</v>
      </c>
      <c r="I27" s="8">
        <f t="shared" si="0"/>
        <v>2750</v>
      </c>
      <c r="J27" s="11">
        <v>2750</v>
      </c>
      <c r="K27" s="8">
        <f t="shared" si="1"/>
        <v>0</v>
      </c>
      <c r="L27" s="10">
        <f t="shared" si="2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20200707</v>
      </c>
      <c r="Y27" s="12">
        <v>8</v>
      </c>
      <c r="Z27" s="6" t="s">
        <v>120</v>
      </c>
      <c r="AA27" s="12" t="str">
        <f t="shared" si="5"/>
        <v>이형준</v>
      </c>
      <c r="AB27" s="5" t="s">
        <v>96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7</v>
      </c>
      <c r="C28" s="6" t="str">
        <f t="shared" si="4"/>
        <v>07</v>
      </c>
      <c r="D28" s="7" t="s">
        <v>34</v>
      </c>
      <c r="E28" s="7" t="s">
        <v>111</v>
      </c>
      <c r="F28" s="7" t="s">
        <v>126</v>
      </c>
      <c r="G28" s="5" t="s">
        <v>135</v>
      </c>
      <c r="H28" s="5" t="s">
        <v>136</v>
      </c>
      <c r="I28" s="8">
        <f t="shared" si="0"/>
        <v>6093</v>
      </c>
      <c r="J28" s="16">
        <v>4590</v>
      </c>
      <c r="K28" s="8">
        <f t="shared" si="1"/>
        <v>1503</v>
      </c>
      <c r="L28" s="10">
        <f t="shared" si="2"/>
        <v>0.2466765140324963</v>
      </c>
      <c r="M28" s="11"/>
      <c r="N28" s="11">
        <v>1503</v>
      </c>
      <c r="O28" s="11"/>
      <c r="P28" s="11"/>
      <c r="Q28" s="11"/>
      <c r="R28" s="11"/>
      <c r="S28" s="11"/>
      <c r="T28" s="11"/>
      <c r="U28" s="11"/>
      <c r="V28" s="11"/>
      <c r="W28" s="11"/>
      <c r="X28" s="12">
        <v>20200703</v>
      </c>
      <c r="Y28" s="12">
        <v>3</v>
      </c>
      <c r="Z28" s="6" t="s">
        <v>120</v>
      </c>
      <c r="AA28" s="12" t="str">
        <f t="shared" si="5"/>
        <v>이형준</v>
      </c>
      <c r="AB28" s="5" t="s">
        <v>96</v>
      </c>
      <c r="AC28" s="13" t="s">
        <v>134</v>
      </c>
    </row>
    <row r="29" spans="1:29" s="14" customFormat="1" ht="20.100000000000001" customHeight="1" x14ac:dyDescent="0.3">
      <c r="A29" s="5">
        <v>23</v>
      </c>
      <c r="B29" s="6" t="str">
        <f t="shared" si="3"/>
        <v>7</v>
      </c>
      <c r="C29" s="6" t="str">
        <f t="shared" si="4"/>
        <v>07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7</v>
      </c>
      <c r="C30" s="6" t="str">
        <f t="shared" si="4"/>
        <v>07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6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19.149999999999999" hidden="1" customHeight="1" x14ac:dyDescent="0.3">
      <c r="A31" s="5">
        <v>25</v>
      </c>
      <c r="B31" s="6" t="str">
        <f t="shared" si="3"/>
        <v>7</v>
      </c>
      <c r="C31" s="6" t="str">
        <f t="shared" si="4"/>
        <v>07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19.149999999999999" hidden="1" customHeight="1" x14ac:dyDescent="0.3">
      <c r="A32" s="5">
        <v>26</v>
      </c>
      <c r="B32" s="6" t="str">
        <f t="shared" si="3"/>
        <v>7</v>
      </c>
      <c r="C32" s="6" t="str">
        <f t="shared" si="4"/>
        <v>07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19.149999999999999" hidden="1" customHeight="1" x14ac:dyDescent="0.3">
      <c r="A33" s="5">
        <v>27</v>
      </c>
      <c r="B33" s="6" t="str">
        <f t="shared" si="3"/>
        <v>7</v>
      </c>
      <c r="C33" s="6" t="str">
        <f t="shared" si="4"/>
        <v>07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19.149999999999999" hidden="1" customHeight="1" x14ac:dyDescent="0.3">
      <c r="A34" s="5">
        <v>28</v>
      </c>
      <c r="B34" s="6" t="str">
        <f t="shared" si="3"/>
        <v>7</v>
      </c>
      <c r="C34" s="6" t="str">
        <f t="shared" si="4"/>
        <v>07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19.149999999999999" hidden="1" customHeight="1" x14ac:dyDescent="0.3">
      <c r="A35" s="5">
        <v>29</v>
      </c>
      <c r="B35" s="6" t="str">
        <f t="shared" si="3"/>
        <v>7</v>
      </c>
      <c r="C35" s="6" t="str">
        <f t="shared" si="4"/>
        <v>07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19.149999999999999" hidden="1" customHeight="1" x14ac:dyDescent="0.3">
      <c r="A36" s="5">
        <v>30</v>
      </c>
      <c r="B36" s="6" t="str">
        <f t="shared" si="3"/>
        <v>7</v>
      </c>
      <c r="C36" s="6" t="str">
        <f t="shared" si="4"/>
        <v>07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19.149999999999999" hidden="1" customHeight="1" x14ac:dyDescent="0.3">
      <c r="A37" s="5">
        <v>31</v>
      </c>
      <c r="B37" s="6" t="str">
        <f t="shared" si="3"/>
        <v>7</v>
      </c>
      <c r="C37" s="6" t="str">
        <f t="shared" si="4"/>
        <v>07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19.149999999999999" hidden="1" customHeight="1" x14ac:dyDescent="0.3">
      <c r="A38" s="5">
        <v>32</v>
      </c>
      <c r="B38" s="6" t="str">
        <f t="shared" si="3"/>
        <v>7</v>
      </c>
      <c r="C38" s="6" t="str">
        <f t="shared" si="4"/>
        <v>07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hidden="1" customHeight="1" x14ac:dyDescent="0.3">
      <c r="A39" s="5">
        <v>33</v>
      </c>
      <c r="B39" s="6" t="str">
        <f t="shared" si="3"/>
        <v>7</v>
      </c>
      <c r="C39" s="6" t="str">
        <f t="shared" si="4"/>
        <v>07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hidden="1" customHeight="1" x14ac:dyDescent="0.3">
      <c r="A40" s="5">
        <v>34</v>
      </c>
      <c r="B40" s="6" t="str">
        <f t="shared" si="3"/>
        <v>7</v>
      </c>
      <c r="C40" s="6" t="str">
        <f t="shared" si="4"/>
        <v>07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hidden="1" customHeight="1" x14ac:dyDescent="0.3">
      <c r="A41" s="5">
        <v>35</v>
      </c>
      <c r="B41" s="6" t="str">
        <f t="shared" si="3"/>
        <v>7</v>
      </c>
      <c r="C41" s="6" t="str">
        <f t="shared" si="4"/>
        <v>07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5">
        <v>36</v>
      </c>
      <c r="B42" s="6" t="str">
        <f t="shared" si="3"/>
        <v>7</v>
      </c>
      <c r="C42" s="6" t="str">
        <f t="shared" si="4"/>
        <v>07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37</v>
      </c>
      <c r="B43" s="6" t="str">
        <f t="shared" si="3"/>
        <v>7</v>
      </c>
      <c r="C43" s="6" t="str">
        <f t="shared" si="4"/>
        <v>07</v>
      </c>
      <c r="D43" s="7"/>
      <c r="E43" s="7"/>
      <c r="F43" s="7"/>
      <c r="G43" s="5"/>
      <c r="H43" s="5"/>
      <c r="I43" s="8">
        <f t="shared" ref="I43:I45" si="7">J43+K43</f>
        <v>0</v>
      </c>
      <c r="J43" s="9"/>
      <c r="K43" s="8">
        <f t="shared" ref="K43:K45" si="8">SUM(M43:W43)</f>
        <v>0</v>
      </c>
      <c r="L43" s="10" t="e">
        <f t="shared" ref="L43:L45" si="9">K43/I43</f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/>
      <c r="AB43" s="5"/>
      <c r="AC43" s="13"/>
    </row>
    <row r="44" spans="1:29" s="14" customFormat="1" ht="19.149999999999999" hidden="1" customHeight="1" x14ac:dyDescent="0.3">
      <c r="A44" s="5">
        <v>38</v>
      </c>
      <c r="B44" s="6" t="str">
        <f t="shared" si="3"/>
        <v>7</v>
      </c>
      <c r="C44" s="6" t="str">
        <f t="shared" si="4"/>
        <v>07</v>
      </c>
      <c r="D44" s="7"/>
      <c r="E44" s="7"/>
      <c r="F44" s="7"/>
      <c r="G44" s="5"/>
      <c r="H44" s="5"/>
      <c r="I44" s="8">
        <f t="shared" si="7"/>
        <v>0</v>
      </c>
      <c r="J44" s="9"/>
      <c r="K44" s="8">
        <f t="shared" si="8"/>
        <v>0</v>
      </c>
      <c r="L44" s="10" t="e">
        <f t="shared" si="9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/>
      <c r="AB44" s="5"/>
      <c r="AC44" s="13"/>
    </row>
    <row r="45" spans="1:29" s="14" customFormat="1" ht="19.149999999999999" hidden="1" customHeight="1" x14ac:dyDescent="0.3">
      <c r="A45" s="5">
        <v>39</v>
      </c>
      <c r="B45" s="6" t="str">
        <f t="shared" si="3"/>
        <v>7</v>
      </c>
      <c r="C45" s="6" t="str">
        <f t="shared" si="4"/>
        <v>07</v>
      </c>
      <c r="D45" s="7"/>
      <c r="E45" s="7"/>
      <c r="F45" s="7"/>
      <c r="G45" s="5"/>
      <c r="H45" s="5"/>
      <c r="I45" s="8">
        <f t="shared" si="7"/>
        <v>0</v>
      </c>
      <c r="J45" s="9"/>
      <c r="K45" s="8">
        <f t="shared" si="8"/>
        <v>0</v>
      </c>
      <c r="L45" s="10" t="e">
        <f t="shared" si="9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/>
      <c r="AB45" s="5"/>
      <c r="AC45" s="13"/>
    </row>
    <row r="46" spans="1:29" s="14" customFormat="1" ht="19.149999999999999" hidden="1" customHeight="1" x14ac:dyDescent="0.3">
      <c r="A46" s="5">
        <v>40</v>
      </c>
      <c r="B46" s="6" t="str">
        <f t="shared" si="3"/>
        <v>7</v>
      </c>
      <c r="C46" s="6" t="str">
        <f t="shared" si="4"/>
        <v>07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20" customFormat="1" ht="13.5" x14ac:dyDescent="0.3">
      <c r="A47" s="55"/>
      <c r="B47" s="56"/>
      <c r="C47" s="56"/>
      <c r="D47" s="56"/>
      <c r="E47" s="56"/>
      <c r="F47" s="56"/>
      <c r="G47" s="56"/>
      <c r="H47" s="56"/>
      <c r="I47" s="27">
        <f t="shared" ref="I47:W47" si="10">SUM(I7:I46)</f>
        <v>95565</v>
      </c>
      <c r="J47" s="27">
        <f t="shared" si="10"/>
        <v>93227</v>
      </c>
      <c r="K47" s="27">
        <f t="shared" si="10"/>
        <v>2338</v>
      </c>
      <c r="L47" s="27" t="e">
        <f t="shared" si="10"/>
        <v>#DIV/0!</v>
      </c>
      <c r="M47" s="27">
        <f t="shared" si="10"/>
        <v>53</v>
      </c>
      <c r="N47" s="27">
        <f t="shared" si="10"/>
        <v>1516</v>
      </c>
      <c r="O47" s="27">
        <f t="shared" si="10"/>
        <v>0</v>
      </c>
      <c r="P47" s="27">
        <f t="shared" si="10"/>
        <v>137</v>
      </c>
      <c r="Q47" s="27">
        <f t="shared" si="10"/>
        <v>26</v>
      </c>
      <c r="R47" s="27">
        <f t="shared" si="10"/>
        <v>0</v>
      </c>
      <c r="S47" s="27">
        <f t="shared" si="10"/>
        <v>4</v>
      </c>
      <c r="T47" s="27">
        <f t="shared" si="10"/>
        <v>197</v>
      </c>
      <c r="U47" s="27">
        <f t="shared" si="10"/>
        <v>350</v>
      </c>
      <c r="V47" s="27">
        <f t="shared" si="10"/>
        <v>55</v>
      </c>
      <c r="W47" s="27">
        <f t="shared" si="10"/>
        <v>0</v>
      </c>
      <c r="X47" s="50"/>
      <c r="Y47" s="51"/>
      <c r="Z47" s="51"/>
      <c r="AA47" s="51"/>
      <c r="AB47" s="51"/>
      <c r="AC47" s="51"/>
    </row>
    <row r="48" spans="1:29" s="20" customFormat="1" ht="13.5" x14ac:dyDescent="0.3">
      <c r="A48" s="55"/>
      <c r="B48" s="56"/>
      <c r="C48" s="56"/>
      <c r="D48" s="56"/>
      <c r="E48" s="56"/>
      <c r="F48" s="56"/>
      <c r="G48" s="56"/>
      <c r="H48" s="56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51"/>
      <c r="Y48" s="51"/>
      <c r="Z48" s="51"/>
      <c r="AA48" s="51"/>
      <c r="AB48" s="51"/>
      <c r="AC48" s="51"/>
    </row>
    <row r="49" spans="1:29" ht="20.100000000000001" customHeight="1" x14ac:dyDescent="0.3">
      <c r="A49" s="5">
        <v>1</v>
      </c>
      <c r="B49" s="6" t="str">
        <f>LEFT($A$1,1)</f>
        <v>7</v>
      </c>
      <c r="C49" s="6" t="str">
        <f>MID($A$1,4,2)</f>
        <v>07</v>
      </c>
      <c r="D49" s="7" t="s">
        <v>34</v>
      </c>
      <c r="E49" s="7" t="s">
        <v>107</v>
      </c>
      <c r="F49" s="7" t="s">
        <v>108</v>
      </c>
      <c r="G49" s="5" t="s">
        <v>135</v>
      </c>
      <c r="H49" s="5" t="s">
        <v>136</v>
      </c>
      <c r="I49" s="8">
        <f t="shared" ref="I49:I56" si="11">J49+K49</f>
        <v>1500</v>
      </c>
      <c r="J49" s="9">
        <v>1500</v>
      </c>
      <c r="K49" s="8">
        <f t="shared" ref="K49:K56" si="12">SUM(M49:W49)</f>
        <v>0</v>
      </c>
      <c r="L49" s="10">
        <f t="shared" ref="L49:L56" si="13">K49/I49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 t="s">
        <v>58</v>
      </c>
      <c r="AC49" s="13"/>
    </row>
    <row r="50" spans="1:29" ht="20.100000000000001" customHeight="1" x14ac:dyDescent="0.3">
      <c r="A50" s="5">
        <v>2</v>
      </c>
      <c r="B50" s="6" t="str">
        <f t="shared" ref="B50:B63" si="14">LEFT($A$1,1)</f>
        <v>7</v>
      </c>
      <c r="C50" s="6" t="str">
        <f t="shared" ref="C50:C63" si="15">MID($A$1,4,2)</f>
        <v>07</v>
      </c>
      <c r="D50" s="7" t="s">
        <v>32</v>
      </c>
      <c r="E50" s="7" t="s">
        <v>107</v>
      </c>
      <c r="F50" s="7" t="s">
        <v>109</v>
      </c>
      <c r="G50" s="5"/>
      <c r="H50" s="5"/>
      <c r="I50" s="8">
        <f t="shared" si="11"/>
        <v>200</v>
      </c>
      <c r="J50" s="9">
        <v>200</v>
      </c>
      <c r="K50" s="8">
        <f t="shared" si="12"/>
        <v>0</v>
      </c>
      <c r="L50" s="10">
        <f t="shared" si="13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ref="AA50:AA63" si="16">IF($Z50="A","하선동",IF($Z50="B","이형준",""))</f>
        <v/>
      </c>
      <c r="AB50" s="5" t="s">
        <v>58</v>
      </c>
      <c r="AC50" s="13" t="s">
        <v>114</v>
      </c>
    </row>
    <row r="51" spans="1:29" ht="20.100000000000001" customHeight="1" x14ac:dyDescent="0.3">
      <c r="A51" s="5">
        <v>3</v>
      </c>
      <c r="B51" s="6" t="str">
        <f t="shared" si="14"/>
        <v>7</v>
      </c>
      <c r="C51" s="6" t="str">
        <f t="shared" si="15"/>
        <v>07</v>
      </c>
      <c r="D51" s="7" t="s">
        <v>34</v>
      </c>
      <c r="E51" s="7" t="s">
        <v>107</v>
      </c>
      <c r="F51" s="7" t="s">
        <v>108</v>
      </c>
      <c r="G51" s="5" t="s">
        <v>135</v>
      </c>
      <c r="H51" s="5" t="s">
        <v>136</v>
      </c>
      <c r="I51" s="8">
        <f t="shared" si="11"/>
        <v>200</v>
      </c>
      <c r="J51" s="9">
        <v>200</v>
      </c>
      <c r="K51" s="8">
        <f t="shared" si="12"/>
        <v>0</v>
      </c>
      <c r="L51" s="10">
        <f t="shared" si="13"/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6"/>
        <v/>
      </c>
      <c r="AB51" s="5" t="s">
        <v>58</v>
      </c>
      <c r="AC51" s="13" t="s">
        <v>114</v>
      </c>
    </row>
    <row r="52" spans="1:29" ht="20.100000000000001" customHeight="1" x14ac:dyDescent="0.3">
      <c r="A52" s="5">
        <v>4</v>
      </c>
      <c r="B52" s="6" t="str">
        <f t="shared" si="14"/>
        <v>7</v>
      </c>
      <c r="C52" s="6" t="str">
        <f t="shared" si="15"/>
        <v>07</v>
      </c>
      <c r="D52" s="7" t="s">
        <v>34</v>
      </c>
      <c r="E52" s="7" t="s">
        <v>111</v>
      </c>
      <c r="F52" s="7" t="s">
        <v>110</v>
      </c>
      <c r="G52" s="5" t="s">
        <v>135</v>
      </c>
      <c r="H52" s="5" t="s">
        <v>136</v>
      </c>
      <c r="I52" s="8">
        <f t="shared" si="11"/>
        <v>200</v>
      </c>
      <c r="J52" s="9">
        <v>200</v>
      </c>
      <c r="K52" s="8">
        <f t="shared" si="12"/>
        <v>0</v>
      </c>
      <c r="L52" s="10">
        <f t="shared" si="13"/>
        <v>0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6"/>
        <v/>
      </c>
      <c r="AB52" s="5" t="s">
        <v>58</v>
      </c>
      <c r="AC52" s="13" t="s">
        <v>114</v>
      </c>
    </row>
    <row r="53" spans="1:29" ht="20.100000000000001" customHeight="1" x14ac:dyDescent="0.3">
      <c r="A53" s="5">
        <v>5</v>
      </c>
      <c r="B53" s="6" t="str">
        <f t="shared" si="14"/>
        <v>7</v>
      </c>
      <c r="C53" s="6" t="str">
        <f t="shared" si="15"/>
        <v>07</v>
      </c>
      <c r="D53" s="7" t="s">
        <v>106</v>
      </c>
      <c r="E53" s="7" t="s">
        <v>112</v>
      </c>
      <c r="F53" s="7" t="s">
        <v>113</v>
      </c>
      <c r="G53" s="5"/>
      <c r="H53" s="5"/>
      <c r="I53" s="8">
        <f t="shared" si="11"/>
        <v>50</v>
      </c>
      <c r="J53" s="9">
        <v>50</v>
      </c>
      <c r="K53" s="8">
        <f t="shared" si="12"/>
        <v>0</v>
      </c>
      <c r="L53" s="10">
        <f t="shared" si="13"/>
        <v>0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6"/>
        <v/>
      </c>
      <c r="AB53" s="5" t="s">
        <v>58</v>
      </c>
      <c r="AC53" s="13" t="s">
        <v>114</v>
      </c>
    </row>
    <row r="54" spans="1:29" ht="20.100000000000001" customHeight="1" x14ac:dyDescent="0.3">
      <c r="A54" s="5">
        <v>6</v>
      </c>
      <c r="B54" s="6" t="str">
        <f t="shared" si="14"/>
        <v>7</v>
      </c>
      <c r="C54" s="6" t="str">
        <f t="shared" si="15"/>
        <v>07</v>
      </c>
      <c r="D54" s="7" t="s">
        <v>34</v>
      </c>
      <c r="E54" s="7" t="s">
        <v>107</v>
      </c>
      <c r="F54" s="7" t="s">
        <v>118</v>
      </c>
      <c r="G54" s="5" t="s">
        <v>135</v>
      </c>
      <c r="H54" s="5" t="s">
        <v>136</v>
      </c>
      <c r="I54" s="8">
        <f t="shared" si="11"/>
        <v>1570</v>
      </c>
      <c r="J54" s="9">
        <v>1570</v>
      </c>
      <c r="K54" s="8">
        <f t="shared" si="12"/>
        <v>0</v>
      </c>
      <c r="L54" s="10">
        <f t="shared" si="13"/>
        <v>0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6"/>
        <v/>
      </c>
      <c r="AB54" s="5" t="s">
        <v>71</v>
      </c>
      <c r="AC54" s="13" t="s">
        <v>119</v>
      </c>
    </row>
    <row r="55" spans="1:29" ht="20.100000000000001" customHeight="1" x14ac:dyDescent="0.3">
      <c r="A55" s="5">
        <v>7</v>
      </c>
      <c r="B55" s="6" t="str">
        <f t="shared" si="14"/>
        <v>7</v>
      </c>
      <c r="C55" s="6" t="str">
        <f t="shared" si="15"/>
        <v>07</v>
      </c>
      <c r="D55" s="7" t="s">
        <v>34</v>
      </c>
      <c r="E55" s="7" t="s">
        <v>107</v>
      </c>
      <c r="F55" s="7" t="s">
        <v>108</v>
      </c>
      <c r="G55" s="5" t="s">
        <v>135</v>
      </c>
      <c r="H55" s="5" t="s">
        <v>136</v>
      </c>
      <c r="I55" s="8">
        <f t="shared" si="11"/>
        <v>255</v>
      </c>
      <c r="J55" s="15">
        <v>255</v>
      </c>
      <c r="K55" s="8">
        <f t="shared" si="12"/>
        <v>0</v>
      </c>
      <c r="L55" s="10">
        <f t="shared" si="13"/>
        <v>0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6"/>
        <v/>
      </c>
      <c r="AB55" s="5" t="s">
        <v>74</v>
      </c>
      <c r="AC55" s="13" t="s">
        <v>125</v>
      </c>
    </row>
    <row r="56" spans="1:29" ht="20.100000000000001" customHeight="1" x14ac:dyDescent="0.3">
      <c r="A56" s="5">
        <v>8</v>
      </c>
      <c r="B56" s="6" t="str">
        <f t="shared" si="14"/>
        <v>7</v>
      </c>
      <c r="C56" s="6" t="str">
        <f t="shared" si="15"/>
        <v>07</v>
      </c>
      <c r="D56" s="7" t="s">
        <v>34</v>
      </c>
      <c r="E56" s="7" t="s">
        <v>107</v>
      </c>
      <c r="F56" s="7" t="s">
        <v>108</v>
      </c>
      <c r="G56" s="5" t="s">
        <v>135</v>
      </c>
      <c r="H56" s="5" t="s">
        <v>136</v>
      </c>
      <c r="I56" s="8">
        <f t="shared" si="11"/>
        <v>3350</v>
      </c>
      <c r="J56" s="9">
        <v>3350</v>
      </c>
      <c r="K56" s="8">
        <f t="shared" si="12"/>
        <v>0</v>
      </c>
      <c r="L56" s="10">
        <f t="shared" si="13"/>
        <v>0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6"/>
        <v/>
      </c>
      <c r="AB56" s="5" t="s">
        <v>74</v>
      </c>
      <c r="AC56" s="13" t="s">
        <v>119</v>
      </c>
    </row>
    <row r="57" spans="1:29" ht="20.100000000000001" customHeight="1" x14ac:dyDescent="0.3">
      <c r="A57" s="5">
        <v>9</v>
      </c>
      <c r="B57" s="6" t="str">
        <f t="shared" si="14"/>
        <v>7</v>
      </c>
      <c r="C57" s="6" t="str">
        <f t="shared" si="15"/>
        <v>07</v>
      </c>
      <c r="D57" s="7" t="s">
        <v>34</v>
      </c>
      <c r="E57" s="7" t="s">
        <v>107</v>
      </c>
      <c r="F57" s="7" t="s">
        <v>108</v>
      </c>
      <c r="G57" s="5" t="s">
        <v>135</v>
      </c>
      <c r="H57" s="5" t="s">
        <v>136</v>
      </c>
      <c r="I57" s="8">
        <f t="shared" ref="I57:I61" si="17">J57+K57</f>
        <v>344</v>
      </c>
      <c r="J57" s="9">
        <v>344</v>
      </c>
      <c r="K57" s="8">
        <f t="shared" ref="K57:K61" si="18">SUM(M57:W57)</f>
        <v>0</v>
      </c>
      <c r="L57" s="10">
        <f t="shared" ref="L57:L61" si="19">K57/I57</f>
        <v>0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6"/>
        <v/>
      </c>
      <c r="AB57" s="5" t="s">
        <v>76</v>
      </c>
      <c r="AC57" s="13" t="s">
        <v>125</v>
      </c>
    </row>
    <row r="58" spans="1:29" ht="20.100000000000001" customHeight="1" x14ac:dyDescent="0.3">
      <c r="A58" s="5">
        <v>10</v>
      </c>
      <c r="B58" s="6" t="str">
        <f t="shared" si="14"/>
        <v>7</v>
      </c>
      <c r="C58" s="6" t="str">
        <f t="shared" si="15"/>
        <v>07</v>
      </c>
      <c r="D58" s="7" t="s">
        <v>34</v>
      </c>
      <c r="E58" s="7" t="s">
        <v>107</v>
      </c>
      <c r="F58" s="7" t="s">
        <v>108</v>
      </c>
      <c r="G58" s="5" t="s">
        <v>135</v>
      </c>
      <c r="H58" s="5" t="s">
        <v>136</v>
      </c>
      <c r="I58" s="8">
        <f t="shared" si="17"/>
        <v>2550</v>
      </c>
      <c r="J58" s="9">
        <v>2550</v>
      </c>
      <c r="K58" s="8">
        <f t="shared" si="18"/>
        <v>0</v>
      </c>
      <c r="L58" s="10">
        <f t="shared" si="19"/>
        <v>0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6"/>
        <v/>
      </c>
      <c r="AB58" s="5" t="s">
        <v>76</v>
      </c>
      <c r="AC58" s="13" t="s">
        <v>119</v>
      </c>
    </row>
    <row r="59" spans="1:29" ht="20.100000000000001" customHeight="1" x14ac:dyDescent="0.3">
      <c r="A59" s="5">
        <v>11</v>
      </c>
      <c r="B59" s="6" t="str">
        <f t="shared" si="14"/>
        <v>7</v>
      </c>
      <c r="C59" s="6" t="str">
        <f t="shared" si="15"/>
        <v>07</v>
      </c>
      <c r="D59" s="7" t="s">
        <v>32</v>
      </c>
      <c r="E59" s="7" t="s">
        <v>128</v>
      </c>
      <c r="F59" s="7" t="s">
        <v>129</v>
      </c>
      <c r="G59" s="5"/>
      <c r="H59" s="5"/>
      <c r="I59" s="8">
        <f t="shared" si="17"/>
        <v>50</v>
      </c>
      <c r="J59" s="9">
        <v>50</v>
      </c>
      <c r="K59" s="8">
        <f t="shared" si="18"/>
        <v>0</v>
      </c>
      <c r="L59" s="10">
        <f t="shared" si="19"/>
        <v>0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6"/>
        <v/>
      </c>
      <c r="AB59" s="5" t="s">
        <v>76</v>
      </c>
      <c r="AC59" s="13" t="s">
        <v>114</v>
      </c>
    </row>
    <row r="60" spans="1:29" ht="20.100000000000001" customHeight="1" x14ac:dyDescent="0.3">
      <c r="A60" s="5">
        <v>12</v>
      </c>
      <c r="B60" s="6" t="str">
        <f t="shared" si="14"/>
        <v>7</v>
      </c>
      <c r="C60" s="6" t="str">
        <f t="shared" si="15"/>
        <v>07</v>
      </c>
      <c r="D60" s="7" t="s">
        <v>34</v>
      </c>
      <c r="E60" s="7" t="s">
        <v>107</v>
      </c>
      <c r="F60" s="7" t="s">
        <v>108</v>
      </c>
      <c r="G60" s="5" t="s">
        <v>135</v>
      </c>
      <c r="H60" s="5" t="s">
        <v>136</v>
      </c>
      <c r="I60" s="8">
        <f t="shared" si="17"/>
        <v>2800</v>
      </c>
      <c r="J60" s="9">
        <v>2800</v>
      </c>
      <c r="K60" s="8">
        <f t="shared" si="18"/>
        <v>0</v>
      </c>
      <c r="L60" s="10">
        <f t="shared" si="19"/>
        <v>0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6"/>
        <v/>
      </c>
      <c r="AB60" s="5" t="s">
        <v>88</v>
      </c>
      <c r="AC60" s="13" t="s">
        <v>119</v>
      </c>
    </row>
    <row r="61" spans="1:29" ht="20.100000000000001" customHeight="1" x14ac:dyDescent="0.3">
      <c r="A61" s="5">
        <v>13</v>
      </c>
      <c r="B61" s="6" t="str">
        <f t="shared" si="14"/>
        <v>7</v>
      </c>
      <c r="C61" s="6" t="str">
        <f t="shared" si="15"/>
        <v>07</v>
      </c>
      <c r="D61" s="7" t="s">
        <v>34</v>
      </c>
      <c r="E61" s="7" t="s">
        <v>107</v>
      </c>
      <c r="F61" s="7" t="s">
        <v>108</v>
      </c>
      <c r="G61" s="5" t="s">
        <v>135</v>
      </c>
      <c r="H61" s="5" t="s">
        <v>136</v>
      </c>
      <c r="I61" s="8">
        <f t="shared" si="17"/>
        <v>1060</v>
      </c>
      <c r="J61" s="9">
        <v>1060</v>
      </c>
      <c r="K61" s="8">
        <f t="shared" si="18"/>
        <v>0</v>
      </c>
      <c r="L61" s="10">
        <f t="shared" si="19"/>
        <v>0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6"/>
        <v/>
      </c>
      <c r="AB61" s="5" t="s">
        <v>95</v>
      </c>
      <c r="AC61" s="13" t="s">
        <v>119</v>
      </c>
    </row>
    <row r="62" spans="1:29" ht="20.100000000000001" customHeight="1" x14ac:dyDescent="0.3">
      <c r="A62" s="5">
        <v>14</v>
      </c>
      <c r="B62" s="6" t="str">
        <f t="shared" si="14"/>
        <v>7</v>
      </c>
      <c r="C62" s="6" t="str">
        <f t="shared" si="15"/>
        <v>07</v>
      </c>
      <c r="D62" s="7"/>
      <c r="E62" s="7"/>
      <c r="F62" s="7"/>
      <c r="G62" s="5"/>
      <c r="H62" s="5"/>
      <c r="I62" s="8">
        <f t="shared" ref="I62:I63" si="20">J62+K62</f>
        <v>0</v>
      </c>
      <c r="J62" s="9"/>
      <c r="K62" s="8">
        <f t="shared" ref="K62:K63" si="21">SUM(M62:W62)</f>
        <v>0</v>
      </c>
      <c r="L62" s="10" t="e">
        <f t="shared" ref="L62:L63" si="22">K62/I62</f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6"/>
        <v/>
      </c>
      <c r="AB62" s="5"/>
      <c r="AC62" s="13"/>
    </row>
    <row r="63" spans="1:29" ht="20.100000000000001" customHeight="1" x14ac:dyDescent="0.3">
      <c r="A63" s="5">
        <v>15</v>
      </c>
      <c r="B63" s="6" t="str">
        <f t="shared" si="14"/>
        <v>7</v>
      </c>
      <c r="C63" s="6" t="str">
        <f t="shared" si="15"/>
        <v>07</v>
      </c>
      <c r="D63" s="7"/>
      <c r="E63" s="7"/>
      <c r="F63" s="7"/>
      <c r="G63" s="5"/>
      <c r="H63" s="5"/>
      <c r="I63" s="8">
        <f t="shared" si="20"/>
        <v>0</v>
      </c>
      <c r="J63" s="9"/>
      <c r="K63" s="8">
        <f t="shared" si="21"/>
        <v>0</v>
      </c>
      <c r="L63" s="10" t="e">
        <f t="shared" si="22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6"/>
        <v/>
      </c>
      <c r="AB63" s="5"/>
      <c r="AC63" s="13"/>
    </row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B29:AC46 Y15:AC24 Y25:AA27 AB25:AC28 B12:C16 E12:F16 B19:C20 E20:F20 E19 I12:AC14 B28:AA28 A7:AC7 B17:G17 I15:W17 B18:W18 B21:F21 I19:W21 B22:W27 B8:AC11 A8:A46">
    <cfRule type="expression" dxfId="157" priority="49">
      <formula>$L7&gt;0.15</formula>
    </cfRule>
    <cfRule type="expression" dxfId="156" priority="50">
      <formula>AND($L7&gt;0.08,$L7&lt;0.15)</formula>
    </cfRule>
  </conditionalFormatting>
  <conditionalFormatting sqref="I49 K49:AC49 A49:C49 F50:AC50 B53:AC53 I54:AC58 B62:AC63 B50:C52 E52:F52 B54:C61 E61:F61 E59:AC59 F51 I51:AC52 I60:AC61 A50:A63">
    <cfRule type="expression" dxfId="155" priority="47">
      <formula>$L49&gt;0.15</formula>
    </cfRule>
    <cfRule type="expression" dxfId="154" priority="48">
      <formula>AND($L49&gt;0.08,$L49&lt;0.15)</formula>
    </cfRule>
  </conditionalFormatting>
  <conditionalFormatting sqref="E49:F49 E50:E51">
    <cfRule type="expression" dxfId="153" priority="45">
      <formula>$L49&gt;0.15</formula>
    </cfRule>
    <cfRule type="expression" dxfId="152" priority="46">
      <formula>AND($L49&gt;0.08,$L49&lt;0.15)</formula>
    </cfRule>
  </conditionalFormatting>
  <conditionalFormatting sqref="J49">
    <cfRule type="expression" dxfId="151" priority="43">
      <formula>$L49&gt;0.15</formula>
    </cfRule>
    <cfRule type="expression" dxfId="150" priority="44">
      <formula>AND($L49&gt;0.08,$L49&lt;0.15)</formula>
    </cfRule>
  </conditionalFormatting>
  <conditionalFormatting sqref="E54:F54">
    <cfRule type="expression" dxfId="149" priority="41">
      <formula>$L54&gt;0.15</formula>
    </cfRule>
    <cfRule type="expression" dxfId="148" priority="42">
      <formula>AND($L54&gt;0.08,$L54&lt;0.15)</formula>
    </cfRule>
  </conditionalFormatting>
  <conditionalFormatting sqref="E55:F58">
    <cfRule type="expression" dxfId="147" priority="39">
      <formula>$L55&gt;0.15</formula>
    </cfRule>
    <cfRule type="expression" dxfId="146" priority="40">
      <formula>AND($L55&gt;0.08,$L55&lt;0.15)</formula>
    </cfRule>
  </conditionalFormatting>
  <conditionalFormatting sqref="F19">
    <cfRule type="expression" dxfId="145" priority="37">
      <formula>$L19&gt;0.15</formula>
    </cfRule>
    <cfRule type="expression" dxfId="144" priority="38">
      <formula>AND($L19&gt;0.08,$L19&lt;0.15)</formula>
    </cfRule>
  </conditionalFormatting>
  <conditionalFormatting sqref="X15:X27">
    <cfRule type="expression" dxfId="143" priority="35">
      <formula>$L15&gt;0.15</formula>
    </cfRule>
    <cfRule type="expression" dxfId="142" priority="36">
      <formula>AND($L15&gt;0.08,$L15&lt;0.15)</formula>
    </cfRule>
  </conditionalFormatting>
  <conditionalFormatting sqref="E60:F60">
    <cfRule type="expression" dxfId="141" priority="33">
      <formula>$L60&gt;0.15</formula>
    </cfRule>
    <cfRule type="expression" dxfId="140" priority="34">
      <formula>AND($L60&gt;0.08,$L60&lt;0.15)</formula>
    </cfRule>
  </conditionalFormatting>
  <conditionalFormatting sqref="D12:D16">
    <cfRule type="expression" dxfId="139" priority="31">
      <formula>$L12&gt;0.15</formula>
    </cfRule>
    <cfRule type="expression" dxfId="138" priority="32">
      <formula>AND($L12&gt;0.08,$L12&lt;0.15)</formula>
    </cfRule>
  </conditionalFormatting>
  <conditionalFormatting sqref="D19:D20">
    <cfRule type="expression" dxfId="137" priority="29">
      <formula>$L19&gt;0.15</formula>
    </cfRule>
    <cfRule type="expression" dxfId="136" priority="30">
      <formula>AND($L19&gt;0.08,$L19&lt;0.15)</formula>
    </cfRule>
  </conditionalFormatting>
  <conditionalFormatting sqref="D49">
    <cfRule type="expression" dxfId="135" priority="27">
      <formula>$L49&gt;0.15</formula>
    </cfRule>
    <cfRule type="expression" dxfId="134" priority="28">
      <formula>AND($L49&gt;0.08,$L49&lt;0.15)</formula>
    </cfRule>
  </conditionalFormatting>
  <conditionalFormatting sqref="D51:D52">
    <cfRule type="expression" dxfId="133" priority="25">
      <formula>$L51&gt;0.15</formula>
    </cfRule>
    <cfRule type="expression" dxfId="132" priority="26">
      <formula>AND($L51&gt;0.08,$L51&lt;0.15)</formula>
    </cfRule>
  </conditionalFormatting>
  <conditionalFormatting sqref="D54:D58">
    <cfRule type="expression" dxfId="131" priority="23">
      <formula>$L54&gt;0.15</formula>
    </cfRule>
    <cfRule type="expression" dxfId="130" priority="24">
      <formula>AND($L54&gt;0.08,$L54&lt;0.15)</formula>
    </cfRule>
  </conditionalFormatting>
  <conditionalFormatting sqref="D60:D61">
    <cfRule type="expression" dxfId="129" priority="21">
      <formula>$L60&gt;0.15</formula>
    </cfRule>
    <cfRule type="expression" dxfId="128" priority="22">
      <formula>AND($L60&gt;0.08,$L60&lt;0.15)</formula>
    </cfRule>
  </conditionalFormatting>
  <conditionalFormatting sqref="D50">
    <cfRule type="expression" dxfId="127" priority="19">
      <formula>$L50&gt;0.15</formula>
    </cfRule>
    <cfRule type="expression" dxfId="126" priority="20">
      <formula>AND($L50&gt;0.08,$L50&lt;0.15)</formula>
    </cfRule>
  </conditionalFormatting>
  <conditionalFormatting sqref="D59">
    <cfRule type="expression" dxfId="125" priority="17">
      <formula>$L59&gt;0.15</formula>
    </cfRule>
    <cfRule type="expression" dxfId="124" priority="18">
      <formula>AND($L59&gt;0.08,$L59&lt;0.15)</formula>
    </cfRule>
  </conditionalFormatting>
  <conditionalFormatting sqref="G12:H16 H17">
    <cfRule type="expression" dxfId="123" priority="15">
      <formula>$L12&gt;0.15</formula>
    </cfRule>
    <cfRule type="expression" dxfId="122" priority="16">
      <formula>AND($L12&gt;0.08,$L12&lt;0.15)</formula>
    </cfRule>
  </conditionalFormatting>
  <conditionalFormatting sqref="G19:H20">
    <cfRule type="expression" dxfId="121" priority="13">
      <formula>$L19&gt;0.15</formula>
    </cfRule>
    <cfRule type="expression" dxfId="120" priority="14">
      <formula>AND($L19&gt;0.08,$L19&lt;0.15)</formula>
    </cfRule>
  </conditionalFormatting>
  <conditionalFormatting sqref="G49:H49">
    <cfRule type="expression" dxfId="119" priority="11">
      <formula>$L49&gt;0.15</formula>
    </cfRule>
    <cfRule type="expression" dxfId="118" priority="12">
      <formula>AND($L49&gt;0.08,$L49&lt;0.15)</formula>
    </cfRule>
  </conditionalFormatting>
  <conditionalFormatting sqref="G51:H52">
    <cfRule type="expression" dxfId="117" priority="9">
      <formula>$L51&gt;0.15</formula>
    </cfRule>
    <cfRule type="expression" dxfId="116" priority="10">
      <formula>AND($L51&gt;0.08,$L51&lt;0.15)</formula>
    </cfRule>
  </conditionalFormatting>
  <conditionalFormatting sqref="G54:H58">
    <cfRule type="expression" dxfId="115" priority="7">
      <formula>$L54&gt;0.15</formula>
    </cfRule>
    <cfRule type="expression" dxfId="114" priority="8">
      <formula>AND($L54&gt;0.08,$L54&lt;0.15)</formula>
    </cfRule>
  </conditionalFormatting>
  <conditionalFormatting sqref="G60:H61">
    <cfRule type="expression" dxfId="113" priority="5">
      <formula>$L60&gt;0.15</formula>
    </cfRule>
    <cfRule type="expression" dxfId="112" priority="6">
      <formula>AND($L60&gt;0.08,$L60&lt;0.15)</formula>
    </cfRule>
  </conditionalFormatting>
  <conditionalFormatting sqref="G21">
    <cfRule type="expression" dxfId="111" priority="3">
      <formula>$L21&gt;0.15</formula>
    </cfRule>
    <cfRule type="expression" dxfId="110" priority="4">
      <formula>AND($L21&gt;0.08,$L21&lt;0.15)</formula>
    </cfRule>
  </conditionalFormatting>
  <conditionalFormatting sqref="H21">
    <cfRule type="expression" dxfId="109" priority="1">
      <formula>$L21&gt;0.15</formula>
    </cfRule>
    <cfRule type="expression" dxfId="108" priority="2">
      <formula>AND($L21&gt;0.08,$L21&lt;0.15)</formula>
    </cfRule>
  </conditionalFormatting>
  <dataValidations disablePrompts="1" count="3">
    <dataValidation type="list" allowBlank="1" showInputMessage="1" showErrorMessage="1" sqref="Z7:Z46 Z49:Z63" xr:uid="{B7029C03-34B4-455C-B5D2-C2A578F9630F}">
      <formula1>"A, B"</formula1>
    </dataValidation>
    <dataValidation type="whole" allowBlank="1" showInputMessage="1" showErrorMessage="1" errorTitle="입력값이 올바르지 않습니다." error="숫자만 쓰세요!" sqref="J29:J30 J25:J27 M7:W46 M49:W63" xr:uid="{C0A42E4F-7176-4443-901F-03CF0EEAA603}">
      <formula1>0</formula1>
      <formula2>20000</formula2>
    </dataValidation>
    <dataValidation allowBlank="1" showInputMessage="1" showErrorMessage="1" prompt="수식 계산_x000a_수치 입력 금지" sqref="K49:K63 K7:K46" xr:uid="{43E017BD-8F4C-4807-BC2F-4D0A9F846F94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7C350620-9E31-42A3-BA90-5F79B2283116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BA7E549A-D0F5-4C59-87AA-2EF5B31D343D}">
          <x14:formula1>
            <xm:f>데이터!$B$4:$B$16</xm:f>
          </x14:formula1>
          <xm:sqref>D49:D63 D7:D46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ED01-FAB1-4BE1-8311-7542A82197EC}">
  <dimension ref="A1:AC73"/>
  <sheetViews>
    <sheetView zoomScale="85" zoomScaleNormal="85" workbookViewId="0">
      <pane ySplit="6" topLeftCell="A7" activePane="bottomLeft" state="frozen"/>
      <selection activeCell="A4" sqref="A4:AC4"/>
      <selection pane="bottomLeft" activeCell="A7" sqref="A7"/>
    </sheetView>
  </sheetViews>
  <sheetFormatPr defaultRowHeight="16.5" x14ac:dyDescent="0.3"/>
  <cols>
    <col min="1" max="1" width="6.75" style="21" customWidth="1"/>
    <col min="2" max="2" width="6.25" style="21" customWidth="1"/>
    <col min="3" max="3" width="6.75" style="21" customWidth="1"/>
    <col min="4" max="4" width="8.125" style="21" customWidth="1"/>
    <col min="5" max="5" width="19" style="21" customWidth="1"/>
    <col min="6" max="6" width="22.75" style="21" customWidth="1"/>
    <col min="7" max="8" width="7.875" style="21" customWidth="1"/>
    <col min="9" max="9" width="6.625" style="21" customWidth="1"/>
    <col min="10" max="10" width="7.5" style="21" bestFit="1" customWidth="1"/>
    <col min="11" max="11" width="6.625" style="21" customWidth="1"/>
    <col min="12" max="12" width="7.875" style="22" customWidth="1"/>
    <col min="13" max="23" width="5.875" style="21" customWidth="1"/>
    <col min="24" max="24" width="9.875" style="21" customWidth="1"/>
    <col min="25" max="26" width="5.375" style="21" customWidth="1"/>
    <col min="27" max="27" width="9" style="21" customWidth="1"/>
    <col min="28" max="28" width="10.25" style="21" customWidth="1"/>
    <col min="29" max="29" width="33.75" style="21" bestFit="1" customWidth="1"/>
    <col min="30" max="16384" width="9" style="21"/>
  </cols>
  <sheetData>
    <row r="1" spans="1:29" s="1" customFormat="1" ht="13.5" customHeight="1" x14ac:dyDescent="0.3">
      <c r="A1" s="28" t="s">
        <v>52</v>
      </c>
      <c r="B1" s="29"/>
      <c r="C1" s="29"/>
      <c r="D1" s="29"/>
      <c r="E1" s="34" t="s">
        <v>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s="1" customFormat="1" ht="13.5" customHeight="1" x14ac:dyDescent="0.3">
      <c r="A2" s="30"/>
      <c r="B2" s="31"/>
      <c r="C2" s="31"/>
      <c r="D2" s="3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s="1" customFormat="1" ht="13.5" customHeight="1" x14ac:dyDescent="0.3">
      <c r="A3" s="32"/>
      <c r="B3" s="33"/>
      <c r="C3" s="33"/>
      <c r="D3" s="3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s="1" customFormat="1" ht="9.9499999999999993" customHeight="1" thickBot="1" x14ac:dyDescent="0.3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</row>
    <row r="5" spans="1:29" s="2" customFormat="1" ht="17.25" thickTop="1" x14ac:dyDescent="0.3">
      <c r="A5" s="43" t="s">
        <v>1</v>
      </c>
      <c r="B5" s="45" t="str">
        <f>MID($A$1,2,1)</f>
        <v>월</v>
      </c>
      <c r="C5" s="45" t="str">
        <f>RIGHT($A$1,1)</f>
        <v>일</v>
      </c>
      <c r="D5" s="43" t="s">
        <v>2</v>
      </c>
      <c r="E5" s="43" t="s">
        <v>3</v>
      </c>
      <c r="F5" s="43" t="s">
        <v>4</v>
      </c>
      <c r="G5" s="43" t="s">
        <v>5</v>
      </c>
      <c r="H5" s="52" t="s">
        <v>6</v>
      </c>
      <c r="I5" s="43" t="s">
        <v>7</v>
      </c>
      <c r="J5" s="43" t="s">
        <v>8</v>
      </c>
      <c r="K5" s="43" t="s">
        <v>9</v>
      </c>
      <c r="L5" s="53" t="s">
        <v>10</v>
      </c>
      <c r="M5" s="47" t="s">
        <v>11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 t="s">
        <v>12</v>
      </c>
      <c r="Y5" s="47"/>
      <c r="Z5" s="47"/>
      <c r="AA5" s="47" t="s">
        <v>13</v>
      </c>
      <c r="AB5" s="47" t="s">
        <v>14</v>
      </c>
      <c r="AC5" s="49" t="s">
        <v>15</v>
      </c>
    </row>
    <row r="6" spans="1:29" s="2" customFormat="1" ht="17.25" thickBot="1" x14ac:dyDescent="0.35">
      <c r="A6" s="44"/>
      <c r="B6" s="46"/>
      <c r="C6" s="46"/>
      <c r="D6" s="44"/>
      <c r="E6" s="44"/>
      <c r="F6" s="44"/>
      <c r="G6" s="44"/>
      <c r="H6" s="44"/>
      <c r="I6" s="44"/>
      <c r="J6" s="44"/>
      <c r="K6" s="44"/>
      <c r="L6" s="54"/>
      <c r="M6" s="26" t="s">
        <v>16</v>
      </c>
      <c r="N6" s="26" t="s">
        <v>17</v>
      </c>
      <c r="O6" s="26" t="s">
        <v>18</v>
      </c>
      <c r="P6" s="26" t="s">
        <v>19</v>
      </c>
      <c r="Q6" s="26" t="s">
        <v>20</v>
      </c>
      <c r="R6" s="4" t="s">
        <v>21</v>
      </c>
      <c r="S6" s="26" t="s">
        <v>22</v>
      </c>
      <c r="T6" s="4" t="s">
        <v>23</v>
      </c>
      <c r="U6" s="4" t="s">
        <v>47</v>
      </c>
      <c r="V6" s="4" t="s">
        <v>48</v>
      </c>
      <c r="W6" s="26" t="s">
        <v>24</v>
      </c>
      <c r="X6" s="26" t="s">
        <v>25</v>
      </c>
      <c r="Y6" s="26" t="s">
        <v>26</v>
      </c>
      <c r="Z6" s="26" t="s">
        <v>27</v>
      </c>
      <c r="AA6" s="48"/>
      <c r="AB6" s="48"/>
      <c r="AC6" s="48"/>
    </row>
    <row r="7" spans="1:29" s="14" customFormat="1" ht="20.100000000000001" customHeight="1" thickTop="1" x14ac:dyDescent="0.3">
      <c r="A7" s="5">
        <v>1</v>
      </c>
      <c r="B7" s="6" t="str">
        <f>LEFT($A$1,1)</f>
        <v>7</v>
      </c>
      <c r="C7" s="6" t="str">
        <f>MID($A$1,4,2)</f>
        <v>08</v>
      </c>
      <c r="D7" s="7" t="s">
        <v>32</v>
      </c>
      <c r="E7" s="7" t="s">
        <v>142</v>
      </c>
      <c r="F7" s="7" t="s">
        <v>144</v>
      </c>
      <c r="G7" s="5" t="s">
        <v>164</v>
      </c>
      <c r="H7" s="5" t="s">
        <v>165</v>
      </c>
      <c r="I7" s="8">
        <f t="shared" ref="I7:I51" si="0">J7+K7</f>
        <v>1860</v>
      </c>
      <c r="J7" s="9">
        <v>1860</v>
      </c>
      <c r="K7" s="8">
        <f t="shared" ref="K7:K29" si="1">SUM(M7:W7)</f>
        <v>0</v>
      </c>
      <c r="L7" s="10">
        <f t="shared" ref="L7:L51" si="2">K7/I7</f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>
        <v>20200708</v>
      </c>
      <c r="Y7" s="12">
        <v>8</v>
      </c>
      <c r="Z7" s="6" t="s">
        <v>145</v>
      </c>
      <c r="AA7" s="12" t="str">
        <f>IF($Z7="A","하선동",IF($Z7="B","이형준",""))</f>
        <v>하선동</v>
      </c>
      <c r="AB7" s="5" t="s">
        <v>146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51" si="3">LEFT($A$1,1)</f>
        <v>7</v>
      </c>
      <c r="C8" s="6" t="str">
        <f t="shared" ref="C8:C51" si="4">MID($A$1,4,2)</f>
        <v>08</v>
      </c>
      <c r="D8" s="7" t="s">
        <v>36</v>
      </c>
      <c r="E8" s="7" t="s">
        <v>150</v>
      </c>
      <c r="F8" s="7" t="s">
        <v>151</v>
      </c>
      <c r="G8" s="5" t="s">
        <v>166</v>
      </c>
      <c r="H8" s="5" t="s">
        <v>165</v>
      </c>
      <c r="I8" s="8">
        <f t="shared" si="0"/>
        <v>1586</v>
      </c>
      <c r="J8" s="9">
        <v>1576</v>
      </c>
      <c r="K8" s="8">
        <f t="shared" si="1"/>
        <v>10</v>
      </c>
      <c r="L8" s="10">
        <f t="shared" si="2"/>
        <v>6.3051702395964691E-3</v>
      </c>
      <c r="M8" s="11"/>
      <c r="N8" s="11"/>
      <c r="O8" s="11"/>
      <c r="P8" s="11">
        <v>3</v>
      </c>
      <c r="Q8" s="11">
        <v>7</v>
      </c>
      <c r="R8" s="11"/>
      <c r="S8" s="11"/>
      <c r="T8" s="11"/>
      <c r="U8" s="11"/>
      <c r="V8" s="11"/>
      <c r="W8" s="11"/>
      <c r="X8" s="12">
        <v>20200708</v>
      </c>
      <c r="Y8" s="12">
        <v>4</v>
      </c>
      <c r="Z8" s="6" t="s">
        <v>145</v>
      </c>
      <c r="AA8" s="12" t="str">
        <f t="shared" ref="AA8:AA51" si="5">IF($Z8="A","하선동",IF($Z8="B","이형준",""))</f>
        <v>하선동</v>
      </c>
      <c r="AB8" s="5" t="s">
        <v>74</v>
      </c>
      <c r="AC8" s="13" t="s">
        <v>154</v>
      </c>
    </row>
    <row r="9" spans="1:29" s="14" customFormat="1" ht="20.100000000000001" customHeight="1" x14ac:dyDescent="0.3">
      <c r="A9" s="5">
        <v>3</v>
      </c>
      <c r="B9" s="6" t="str">
        <f t="shared" si="3"/>
        <v>7</v>
      </c>
      <c r="C9" s="6" t="str">
        <f t="shared" si="4"/>
        <v>08</v>
      </c>
      <c r="D9" s="7" t="s">
        <v>36</v>
      </c>
      <c r="E9" s="7" t="s">
        <v>143</v>
      </c>
      <c r="F9" s="7" t="s">
        <v>152</v>
      </c>
      <c r="G9" s="5" t="s">
        <v>167</v>
      </c>
      <c r="H9" s="5" t="s">
        <v>165</v>
      </c>
      <c r="I9" s="8">
        <f t="shared" si="0"/>
        <v>2379</v>
      </c>
      <c r="J9" s="9">
        <v>2363</v>
      </c>
      <c r="K9" s="8">
        <f t="shared" si="1"/>
        <v>16</v>
      </c>
      <c r="L9" s="10">
        <f t="shared" si="2"/>
        <v>6.7255149222362337E-3</v>
      </c>
      <c r="M9" s="11"/>
      <c r="N9" s="11"/>
      <c r="O9" s="11"/>
      <c r="P9" s="11">
        <v>16</v>
      </c>
      <c r="Q9" s="11"/>
      <c r="R9" s="11"/>
      <c r="S9" s="11"/>
      <c r="T9" s="11"/>
      <c r="U9" s="11"/>
      <c r="V9" s="11"/>
      <c r="W9" s="11"/>
      <c r="X9" s="12">
        <v>20200708</v>
      </c>
      <c r="Y9" s="6">
        <v>7</v>
      </c>
      <c r="Z9" s="6" t="s">
        <v>145</v>
      </c>
      <c r="AA9" s="12" t="str">
        <f t="shared" si="5"/>
        <v>하선동</v>
      </c>
      <c r="AB9" s="5" t="s">
        <v>74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7</v>
      </c>
      <c r="C10" s="6" t="str">
        <f t="shared" si="4"/>
        <v>08</v>
      </c>
      <c r="D10" s="7" t="s">
        <v>34</v>
      </c>
      <c r="E10" s="7" t="s">
        <v>143</v>
      </c>
      <c r="F10" s="7" t="s">
        <v>153</v>
      </c>
      <c r="G10" s="5" t="s">
        <v>168</v>
      </c>
      <c r="H10" s="5" t="s">
        <v>165</v>
      </c>
      <c r="I10" s="8">
        <f t="shared" si="0"/>
        <v>4206</v>
      </c>
      <c r="J10" s="9">
        <v>4187</v>
      </c>
      <c r="K10" s="8">
        <f t="shared" si="1"/>
        <v>19</v>
      </c>
      <c r="L10" s="10">
        <f t="shared" si="2"/>
        <v>4.5173561578697096E-3</v>
      </c>
      <c r="M10" s="11"/>
      <c r="N10" s="11">
        <v>19</v>
      </c>
      <c r="O10" s="11"/>
      <c r="P10" s="11"/>
      <c r="Q10" s="11"/>
      <c r="R10" s="11"/>
      <c r="S10" s="11"/>
      <c r="T10" s="11"/>
      <c r="U10" s="11"/>
      <c r="V10" s="11"/>
      <c r="W10" s="11"/>
      <c r="X10" s="12">
        <v>20200708</v>
      </c>
      <c r="Y10" s="12">
        <v>15</v>
      </c>
      <c r="Z10" s="6" t="s">
        <v>145</v>
      </c>
      <c r="AA10" s="12" t="str">
        <f t="shared" si="5"/>
        <v>하선동</v>
      </c>
      <c r="AB10" s="5" t="s">
        <v>74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7</v>
      </c>
      <c r="C11" s="6" t="str">
        <f t="shared" si="4"/>
        <v>08</v>
      </c>
      <c r="D11" s="7" t="s">
        <v>34</v>
      </c>
      <c r="E11" s="7" t="s">
        <v>143</v>
      </c>
      <c r="F11" s="7" t="s">
        <v>148</v>
      </c>
      <c r="G11" s="5" t="s">
        <v>168</v>
      </c>
      <c r="H11" s="5" t="s">
        <v>165</v>
      </c>
      <c r="I11" s="8">
        <f t="shared" si="0"/>
        <v>5903</v>
      </c>
      <c r="J11" s="9">
        <v>5902</v>
      </c>
      <c r="K11" s="8">
        <f t="shared" si="1"/>
        <v>1</v>
      </c>
      <c r="L11" s="10">
        <f t="shared" si="2"/>
        <v>1.6940538709130949E-4</v>
      </c>
      <c r="M11" s="11"/>
      <c r="N11" s="11"/>
      <c r="O11" s="11"/>
      <c r="P11" s="11"/>
      <c r="Q11" s="11">
        <v>1</v>
      </c>
      <c r="R11" s="11"/>
      <c r="S11" s="11"/>
      <c r="T11" s="11"/>
      <c r="U11" s="11"/>
      <c r="V11" s="11"/>
      <c r="W11" s="11"/>
      <c r="X11" s="12">
        <v>20200708</v>
      </c>
      <c r="Y11" s="12">
        <v>6</v>
      </c>
      <c r="Z11" s="6" t="s">
        <v>159</v>
      </c>
      <c r="AA11" s="12" t="str">
        <f t="shared" si="5"/>
        <v>이형준</v>
      </c>
      <c r="AB11" s="5" t="s">
        <v>76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7</v>
      </c>
      <c r="C12" s="6" t="str">
        <f t="shared" si="4"/>
        <v>08</v>
      </c>
      <c r="D12" s="7" t="s">
        <v>36</v>
      </c>
      <c r="E12" s="7" t="s">
        <v>143</v>
      </c>
      <c r="F12" s="7" t="s">
        <v>156</v>
      </c>
      <c r="G12" s="5" t="s">
        <v>166</v>
      </c>
      <c r="H12" s="5" t="s">
        <v>165</v>
      </c>
      <c r="I12" s="8">
        <f t="shared" si="0"/>
        <v>3197</v>
      </c>
      <c r="J12" s="9">
        <v>3121</v>
      </c>
      <c r="K12" s="8">
        <f t="shared" si="1"/>
        <v>76</v>
      </c>
      <c r="L12" s="10">
        <f t="shared" si="2"/>
        <v>2.3772286518611199E-2</v>
      </c>
      <c r="M12" s="11"/>
      <c r="N12" s="11">
        <v>5</v>
      </c>
      <c r="O12" s="11"/>
      <c r="P12" s="11">
        <v>71</v>
      </c>
      <c r="Q12" s="11"/>
      <c r="R12" s="11"/>
      <c r="S12" s="11"/>
      <c r="T12" s="11"/>
      <c r="U12" s="11"/>
      <c r="V12" s="11"/>
      <c r="W12" s="11"/>
      <c r="X12" s="12">
        <v>20200708</v>
      </c>
      <c r="Y12" s="12">
        <v>13</v>
      </c>
      <c r="Z12" s="6" t="s">
        <v>159</v>
      </c>
      <c r="AA12" s="12" t="str">
        <f t="shared" si="5"/>
        <v>이형준</v>
      </c>
      <c r="AB12" s="5" t="s">
        <v>76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7</v>
      </c>
      <c r="C13" s="6" t="str">
        <f t="shared" si="4"/>
        <v>08</v>
      </c>
      <c r="D13" s="7" t="s">
        <v>34</v>
      </c>
      <c r="E13" s="7" t="s">
        <v>155</v>
      </c>
      <c r="F13" s="7" t="s">
        <v>157</v>
      </c>
      <c r="G13" s="5" t="s">
        <v>168</v>
      </c>
      <c r="H13" s="5" t="s">
        <v>165</v>
      </c>
      <c r="I13" s="8">
        <f t="shared" si="0"/>
        <v>2012</v>
      </c>
      <c r="J13" s="15">
        <v>2012</v>
      </c>
      <c r="K13" s="8">
        <f t="shared" si="1"/>
        <v>0</v>
      </c>
      <c r="L13" s="10">
        <f t="shared" si="2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20200708</v>
      </c>
      <c r="Y13" s="12">
        <v>5</v>
      </c>
      <c r="Z13" s="6" t="s">
        <v>145</v>
      </c>
      <c r="AA13" s="12" t="str">
        <f t="shared" si="5"/>
        <v>하선동</v>
      </c>
      <c r="AB13" s="5" t="s">
        <v>76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7</v>
      </c>
      <c r="C14" s="6" t="str">
        <f t="shared" si="4"/>
        <v>08</v>
      </c>
      <c r="D14" s="7" t="s">
        <v>34</v>
      </c>
      <c r="E14" s="7" t="s">
        <v>155</v>
      </c>
      <c r="F14" s="7" t="s">
        <v>157</v>
      </c>
      <c r="G14" s="5" t="s">
        <v>168</v>
      </c>
      <c r="H14" s="5" t="s">
        <v>165</v>
      </c>
      <c r="I14" s="8">
        <f t="shared" si="0"/>
        <v>9054</v>
      </c>
      <c r="J14" s="9">
        <v>9054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20200708</v>
      </c>
      <c r="Y14" s="12">
        <v>5</v>
      </c>
      <c r="Z14" s="6" t="s">
        <v>159</v>
      </c>
      <c r="AA14" s="12" t="str">
        <f t="shared" si="5"/>
        <v>이형준</v>
      </c>
      <c r="AB14" s="5" t="s">
        <v>76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7</v>
      </c>
      <c r="C15" s="6" t="str">
        <f t="shared" si="4"/>
        <v>08</v>
      </c>
      <c r="D15" s="7" t="s">
        <v>34</v>
      </c>
      <c r="E15" s="7" t="s">
        <v>143</v>
      </c>
      <c r="F15" s="7" t="s">
        <v>148</v>
      </c>
      <c r="G15" s="5" t="s">
        <v>168</v>
      </c>
      <c r="H15" s="5" t="s">
        <v>165</v>
      </c>
      <c r="I15" s="8">
        <f t="shared" si="0"/>
        <v>4523</v>
      </c>
      <c r="J15" s="9">
        <v>4519</v>
      </c>
      <c r="K15" s="8">
        <f t="shared" si="1"/>
        <v>4</v>
      </c>
      <c r="L15" s="10">
        <f t="shared" si="2"/>
        <v>8.8436878178200313E-4</v>
      </c>
      <c r="M15" s="11"/>
      <c r="N15" s="11"/>
      <c r="O15" s="11">
        <v>4</v>
      </c>
      <c r="P15" s="11"/>
      <c r="Q15" s="11"/>
      <c r="R15" s="11"/>
      <c r="S15" s="11"/>
      <c r="T15" s="11"/>
      <c r="U15" s="11"/>
      <c r="V15" s="11"/>
      <c r="W15" s="11"/>
      <c r="X15" s="12">
        <v>20200708</v>
      </c>
      <c r="Y15" s="12">
        <v>6</v>
      </c>
      <c r="Z15" s="6" t="s">
        <v>145</v>
      </c>
      <c r="AA15" s="12" t="str">
        <f t="shared" si="5"/>
        <v>하선동</v>
      </c>
      <c r="AB15" s="5" t="s">
        <v>88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7</v>
      </c>
      <c r="C16" s="6" t="str">
        <f t="shared" si="4"/>
        <v>08</v>
      </c>
      <c r="D16" s="7" t="s">
        <v>34</v>
      </c>
      <c r="E16" s="7" t="s">
        <v>160</v>
      </c>
      <c r="F16" s="7" t="s">
        <v>161</v>
      </c>
      <c r="G16" s="5" t="s">
        <v>168</v>
      </c>
      <c r="H16" s="5" t="s">
        <v>165</v>
      </c>
      <c r="I16" s="8">
        <f t="shared" si="0"/>
        <v>11000</v>
      </c>
      <c r="J16" s="9">
        <v>11000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20200708</v>
      </c>
      <c r="Y16" s="12">
        <v>3</v>
      </c>
      <c r="Z16" s="6" t="s">
        <v>145</v>
      </c>
      <c r="AA16" s="12" t="str">
        <f t="shared" si="5"/>
        <v>하선동</v>
      </c>
      <c r="AB16" s="5" t="s">
        <v>88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7</v>
      </c>
      <c r="C17" s="6" t="str">
        <f t="shared" si="4"/>
        <v>08</v>
      </c>
      <c r="D17" s="7" t="s">
        <v>34</v>
      </c>
      <c r="E17" s="7" t="s">
        <v>155</v>
      </c>
      <c r="F17" s="7" t="s">
        <v>157</v>
      </c>
      <c r="G17" s="5" t="s">
        <v>168</v>
      </c>
      <c r="H17" s="5" t="s">
        <v>165</v>
      </c>
      <c r="I17" s="8">
        <f t="shared" si="0"/>
        <v>11579</v>
      </c>
      <c r="J17" s="9">
        <v>11579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20200708</v>
      </c>
      <c r="Y17" s="12">
        <v>5</v>
      </c>
      <c r="Z17" s="6" t="s">
        <v>145</v>
      </c>
      <c r="AA17" s="12" t="str">
        <f t="shared" si="5"/>
        <v>하선동</v>
      </c>
      <c r="AB17" s="5" t="s">
        <v>88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7</v>
      </c>
      <c r="C18" s="6" t="str">
        <f t="shared" si="4"/>
        <v>08</v>
      </c>
      <c r="D18" s="7" t="s">
        <v>36</v>
      </c>
      <c r="E18" s="7" t="s">
        <v>143</v>
      </c>
      <c r="F18" s="7" t="s">
        <v>152</v>
      </c>
      <c r="G18" s="5" t="s">
        <v>167</v>
      </c>
      <c r="H18" s="5" t="s">
        <v>165</v>
      </c>
      <c r="I18" s="8">
        <f t="shared" si="0"/>
        <v>2440</v>
      </c>
      <c r="J18" s="9">
        <v>2380</v>
      </c>
      <c r="K18" s="8">
        <f t="shared" si="1"/>
        <v>60</v>
      </c>
      <c r="L18" s="10">
        <f t="shared" si="2"/>
        <v>2.4590163934426229E-2</v>
      </c>
      <c r="M18" s="11">
        <v>3</v>
      </c>
      <c r="N18" s="11">
        <v>1</v>
      </c>
      <c r="O18" s="11"/>
      <c r="P18" s="11">
        <v>50</v>
      </c>
      <c r="Q18" s="11">
        <v>6</v>
      </c>
      <c r="R18" s="11"/>
      <c r="S18" s="11"/>
      <c r="T18" s="11"/>
      <c r="U18" s="11"/>
      <c r="V18" s="11"/>
      <c r="W18" s="11"/>
      <c r="X18" s="12">
        <v>20200708</v>
      </c>
      <c r="Y18" s="12">
        <v>7</v>
      </c>
      <c r="Z18" s="6" t="s">
        <v>159</v>
      </c>
      <c r="AA18" s="12" t="str">
        <f t="shared" si="5"/>
        <v>이형준</v>
      </c>
      <c r="AB18" s="5" t="s">
        <v>95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7</v>
      </c>
      <c r="C19" s="6" t="str">
        <f t="shared" si="4"/>
        <v>08</v>
      </c>
      <c r="D19" s="7" t="s">
        <v>34</v>
      </c>
      <c r="E19" s="7" t="s">
        <v>160</v>
      </c>
      <c r="F19" s="7" t="s">
        <v>161</v>
      </c>
      <c r="G19" s="5" t="s">
        <v>168</v>
      </c>
      <c r="H19" s="5" t="s">
        <v>165</v>
      </c>
      <c r="I19" s="8">
        <f t="shared" si="0"/>
        <v>13500</v>
      </c>
      <c r="J19" s="9">
        <v>13500</v>
      </c>
      <c r="K19" s="8">
        <f t="shared" si="1"/>
        <v>0</v>
      </c>
      <c r="L19" s="10">
        <f t="shared" si="2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20200708</v>
      </c>
      <c r="Y19" s="12">
        <v>3</v>
      </c>
      <c r="Z19" s="6" t="s">
        <v>159</v>
      </c>
      <c r="AA19" s="12" t="str">
        <f t="shared" si="5"/>
        <v>이형준</v>
      </c>
      <c r="AB19" s="5" t="s">
        <v>95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7</v>
      </c>
      <c r="C20" s="6" t="str">
        <f t="shared" si="4"/>
        <v>08</v>
      </c>
      <c r="D20" s="7" t="s">
        <v>34</v>
      </c>
      <c r="E20" s="7" t="s">
        <v>143</v>
      </c>
      <c r="F20" s="7" t="s">
        <v>153</v>
      </c>
      <c r="G20" s="5" t="s">
        <v>168</v>
      </c>
      <c r="H20" s="5" t="s">
        <v>165</v>
      </c>
      <c r="I20" s="8">
        <f t="shared" si="0"/>
        <v>3336</v>
      </c>
      <c r="J20" s="9">
        <v>2670</v>
      </c>
      <c r="K20" s="8">
        <f t="shared" si="1"/>
        <v>666</v>
      </c>
      <c r="L20" s="10">
        <f t="shared" si="2"/>
        <v>0.19964028776978418</v>
      </c>
      <c r="M20" s="11"/>
      <c r="N20" s="11"/>
      <c r="O20" s="11"/>
      <c r="P20" s="11">
        <v>19</v>
      </c>
      <c r="Q20" s="11"/>
      <c r="R20" s="11"/>
      <c r="S20" s="11"/>
      <c r="T20" s="11"/>
      <c r="U20" s="11">
        <v>647</v>
      </c>
      <c r="V20" s="11"/>
      <c r="W20" s="11"/>
      <c r="X20" s="12">
        <v>20200708</v>
      </c>
      <c r="Y20" s="12">
        <v>15</v>
      </c>
      <c r="Z20" s="6" t="s">
        <v>158</v>
      </c>
      <c r="AA20" s="12" t="str">
        <f t="shared" si="5"/>
        <v>이형준</v>
      </c>
      <c r="AB20" s="5" t="s">
        <v>96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7</v>
      </c>
      <c r="C21" s="6" t="str">
        <f t="shared" si="4"/>
        <v>08</v>
      </c>
      <c r="D21" s="7" t="s">
        <v>32</v>
      </c>
      <c r="E21" s="7" t="s">
        <v>147</v>
      </c>
      <c r="F21" s="7" t="s">
        <v>162</v>
      </c>
      <c r="G21" s="5" t="s">
        <v>171</v>
      </c>
      <c r="H21" s="5" t="s">
        <v>165</v>
      </c>
      <c r="I21" s="8">
        <f t="shared" si="0"/>
        <v>2180</v>
      </c>
      <c r="J21" s="9">
        <v>2160</v>
      </c>
      <c r="K21" s="8">
        <f t="shared" si="1"/>
        <v>20</v>
      </c>
      <c r="L21" s="10">
        <f t="shared" si="2"/>
        <v>9.1743119266055051E-3</v>
      </c>
      <c r="M21" s="11">
        <v>18</v>
      </c>
      <c r="N21" s="11"/>
      <c r="O21" s="11"/>
      <c r="P21" s="11"/>
      <c r="Q21" s="11"/>
      <c r="R21" s="11"/>
      <c r="S21" s="11"/>
      <c r="T21" s="11">
        <v>2</v>
      </c>
      <c r="U21" s="11"/>
      <c r="V21" s="11"/>
      <c r="W21" s="11"/>
      <c r="X21" s="12">
        <v>20200708</v>
      </c>
      <c r="Y21" s="12">
        <v>4</v>
      </c>
      <c r="Z21" s="6" t="s">
        <v>159</v>
      </c>
      <c r="AA21" s="12" t="str">
        <f t="shared" si="5"/>
        <v>이형준</v>
      </c>
      <c r="AB21" s="5" t="s">
        <v>96</v>
      </c>
      <c r="AC21" s="13" t="s">
        <v>163</v>
      </c>
    </row>
    <row r="22" spans="1:29" s="14" customFormat="1" ht="20.100000000000001" customHeight="1" x14ac:dyDescent="0.3">
      <c r="A22" s="5">
        <v>16</v>
      </c>
      <c r="B22" s="6" t="str">
        <f t="shared" si="3"/>
        <v>7</v>
      </c>
      <c r="C22" s="6" t="str">
        <f t="shared" si="4"/>
        <v>08</v>
      </c>
      <c r="D22" s="7" t="s">
        <v>32</v>
      </c>
      <c r="E22" s="7" t="s">
        <v>142</v>
      </c>
      <c r="F22" s="7" t="s">
        <v>144</v>
      </c>
      <c r="G22" s="5" t="s">
        <v>164</v>
      </c>
      <c r="H22" s="5" t="s">
        <v>165</v>
      </c>
      <c r="I22" s="8">
        <f t="shared" si="0"/>
        <v>510</v>
      </c>
      <c r="J22" s="9">
        <v>510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20200708</v>
      </c>
      <c r="Y22" s="12">
        <v>8</v>
      </c>
      <c r="Z22" s="6" t="s">
        <v>145</v>
      </c>
      <c r="AA22" s="12" t="str">
        <f t="shared" si="5"/>
        <v>하선동</v>
      </c>
      <c r="AB22" s="5" t="s">
        <v>96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7</v>
      </c>
      <c r="C23" s="6" t="str">
        <f t="shared" si="4"/>
        <v>08</v>
      </c>
      <c r="D23" s="7" t="s">
        <v>32</v>
      </c>
      <c r="E23" s="7" t="s">
        <v>142</v>
      </c>
      <c r="F23" s="7" t="s">
        <v>144</v>
      </c>
      <c r="G23" s="5" t="s">
        <v>164</v>
      </c>
      <c r="H23" s="5" t="s">
        <v>165</v>
      </c>
      <c r="I23" s="8">
        <f t="shared" si="0"/>
        <v>2390</v>
      </c>
      <c r="J23" s="9">
        <v>2390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20200708</v>
      </c>
      <c r="Y23" s="12">
        <v>8</v>
      </c>
      <c r="Z23" s="6" t="s">
        <v>159</v>
      </c>
      <c r="AA23" s="12" t="str">
        <f t="shared" si="5"/>
        <v>이형준</v>
      </c>
      <c r="AB23" s="5" t="s">
        <v>96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7</v>
      </c>
      <c r="C24" s="6" t="str">
        <f t="shared" si="4"/>
        <v>08</v>
      </c>
      <c r="D24" s="7"/>
      <c r="E24" s="7"/>
      <c r="F24" s="7"/>
      <c r="G24" s="5"/>
      <c r="H24" s="5"/>
      <c r="I24" s="8">
        <f t="shared" si="0"/>
        <v>0</v>
      </c>
      <c r="J24" s="9"/>
      <c r="K24" s="8">
        <f t="shared" si="1"/>
        <v>0</v>
      </c>
      <c r="L24" s="10" t="e">
        <f t="shared" si="2"/>
        <v>#DIV/0!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/>
      <c r="Y24" s="12"/>
      <c r="Z24" s="6"/>
      <c r="AA24" s="12" t="str">
        <f t="shared" si="5"/>
        <v/>
      </c>
      <c r="AB24" s="5"/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7</v>
      </c>
      <c r="C25" s="6" t="str">
        <f t="shared" si="4"/>
        <v>08</v>
      </c>
      <c r="D25" s="7"/>
      <c r="E25" s="7"/>
      <c r="F25" s="7"/>
      <c r="G25" s="5"/>
      <c r="H25" s="5"/>
      <c r="I25" s="8">
        <f t="shared" si="0"/>
        <v>0</v>
      </c>
      <c r="J25" s="11"/>
      <c r="K25" s="8">
        <f t="shared" si="1"/>
        <v>0</v>
      </c>
      <c r="L25" s="10" t="e">
        <f t="shared" si="2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  <c r="Y25" s="12"/>
      <c r="Z25" s="6"/>
      <c r="AA25" s="12" t="str">
        <f t="shared" si="5"/>
        <v/>
      </c>
      <c r="AB25" s="5"/>
      <c r="AC25" s="13"/>
    </row>
    <row r="26" spans="1:29" s="14" customFormat="1" ht="20.100000000000001" hidden="1" customHeight="1" x14ac:dyDescent="0.3">
      <c r="A26" s="5">
        <v>20</v>
      </c>
      <c r="B26" s="6" t="str">
        <f t="shared" si="3"/>
        <v>7</v>
      </c>
      <c r="C26" s="6" t="str">
        <f t="shared" si="4"/>
        <v>08</v>
      </c>
      <c r="D26" s="7"/>
      <c r="E26" s="7"/>
      <c r="F26" s="7"/>
      <c r="G26" s="5"/>
      <c r="H26" s="5"/>
      <c r="I26" s="8">
        <f t="shared" si="0"/>
        <v>0</v>
      </c>
      <c r="J26" s="11"/>
      <c r="K26" s="8">
        <f t="shared" si="1"/>
        <v>0</v>
      </c>
      <c r="L26" s="10" t="e">
        <f t="shared" si="2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/>
      <c r="Y26" s="12"/>
      <c r="Z26" s="6"/>
      <c r="AA26" s="12" t="str">
        <f t="shared" si="5"/>
        <v/>
      </c>
      <c r="AB26" s="5"/>
      <c r="AC26" s="13"/>
    </row>
    <row r="27" spans="1:29" s="14" customFormat="1" ht="20.100000000000001" hidden="1" customHeight="1" x14ac:dyDescent="0.3">
      <c r="A27" s="5">
        <v>21</v>
      </c>
      <c r="B27" s="6" t="str">
        <f t="shared" si="3"/>
        <v>7</v>
      </c>
      <c r="C27" s="6" t="str">
        <f t="shared" si="4"/>
        <v>08</v>
      </c>
      <c r="D27" s="7"/>
      <c r="E27" s="5"/>
      <c r="F27" s="7"/>
      <c r="G27" s="5"/>
      <c r="H27" s="5"/>
      <c r="I27" s="8">
        <f t="shared" si="0"/>
        <v>0</v>
      </c>
      <c r="J27" s="11"/>
      <c r="K27" s="8">
        <f t="shared" si="1"/>
        <v>0</v>
      </c>
      <c r="L27" s="10" t="e">
        <f t="shared" si="2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/>
      <c r="Y27" s="12"/>
      <c r="Z27" s="6"/>
      <c r="AA27" s="12" t="str">
        <f t="shared" si="5"/>
        <v/>
      </c>
      <c r="AB27" s="5"/>
      <c r="AC27" s="13"/>
    </row>
    <row r="28" spans="1:29" s="14" customFormat="1" ht="20.100000000000001" hidden="1" customHeight="1" x14ac:dyDescent="0.3">
      <c r="A28" s="5">
        <v>22</v>
      </c>
      <c r="B28" s="6" t="str">
        <f t="shared" si="3"/>
        <v>7</v>
      </c>
      <c r="C28" s="6" t="str">
        <f t="shared" si="4"/>
        <v>08</v>
      </c>
      <c r="D28" s="7"/>
      <c r="E28" s="7"/>
      <c r="F28" s="7"/>
      <c r="G28" s="5"/>
      <c r="H28" s="5"/>
      <c r="I28" s="8">
        <f t="shared" si="0"/>
        <v>0</v>
      </c>
      <c r="J28" s="16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5"/>
        <v/>
      </c>
      <c r="AB28" s="5"/>
      <c r="AC28" s="13"/>
    </row>
    <row r="29" spans="1:29" s="14" customFormat="1" ht="20.100000000000001" hidden="1" customHeight="1" x14ac:dyDescent="0.3">
      <c r="A29" s="5">
        <v>23</v>
      </c>
      <c r="B29" s="6" t="str">
        <f t="shared" si="3"/>
        <v>7</v>
      </c>
      <c r="C29" s="6" t="str">
        <f t="shared" si="4"/>
        <v>08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20.100000000000001" hidden="1" customHeight="1" x14ac:dyDescent="0.3">
      <c r="A30" s="5">
        <v>24</v>
      </c>
      <c r="B30" s="6" t="str">
        <f t="shared" si="3"/>
        <v>7</v>
      </c>
      <c r="C30" s="6" t="str">
        <f t="shared" si="4"/>
        <v>08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51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hidden="1" customHeight="1" x14ac:dyDescent="0.3">
      <c r="A31" s="5">
        <v>25</v>
      </c>
      <c r="B31" s="6" t="str">
        <f t="shared" si="3"/>
        <v>7</v>
      </c>
      <c r="C31" s="6" t="str">
        <f t="shared" si="4"/>
        <v>08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hidden="1" customHeight="1" x14ac:dyDescent="0.3">
      <c r="A32" s="5">
        <v>26</v>
      </c>
      <c r="B32" s="6" t="str">
        <f t="shared" si="3"/>
        <v>7</v>
      </c>
      <c r="C32" s="6" t="str">
        <f t="shared" si="4"/>
        <v>08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hidden="1" customHeight="1" x14ac:dyDescent="0.3">
      <c r="A33" s="5">
        <v>27</v>
      </c>
      <c r="B33" s="6" t="str">
        <f t="shared" si="3"/>
        <v>7</v>
      </c>
      <c r="C33" s="6" t="str">
        <f t="shared" si="4"/>
        <v>08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3"/>
        <v>7</v>
      </c>
      <c r="C34" s="6" t="str">
        <f t="shared" si="4"/>
        <v>08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7</v>
      </c>
      <c r="C35" s="6" t="str">
        <f t="shared" si="4"/>
        <v>08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7</v>
      </c>
      <c r="C36" s="6" t="str">
        <f t="shared" si="4"/>
        <v>08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7</v>
      </c>
      <c r="C37" s="6" t="str">
        <f t="shared" si="4"/>
        <v>08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7</v>
      </c>
      <c r="C38" s="6" t="str">
        <f t="shared" si="4"/>
        <v>08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7</v>
      </c>
      <c r="C39" s="6" t="str">
        <f t="shared" si="4"/>
        <v>08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7</v>
      </c>
      <c r="C40" s="6" t="str">
        <f t="shared" si="4"/>
        <v>08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7</v>
      </c>
      <c r="C41" s="6" t="str">
        <f t="shared" si="4"/>
        <v>08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7</v>
      </c>
      <c r="C42" s="6" t="str">
        <f t="shared" si="4"/>
        <v>08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7</v>
      </c>
      <c r="C43" s="6" t="str">
        <f t="shared" si="4"/>
        <v>08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7</v>
      </c>
      <c r="C44" s="6" t="str">
        <f t="shared" si="4"/>
        <v>08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7</v>
      </c>
      <c r="C45" s="6" t="str">
        <f t="shared" si="4"/>
        <v>08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9"/>
      <c r="U45" s="19"/>
      <c r="V45" s="19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7</v>
      </c>
      <c r="C46" s="6" t="str">
        <f t="shared" si="4"/>
        <v>08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9"/>
      <c r="U46" s="19"/>
      <c r="V46" s="19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20.100000000000001" hidden="1" customHeight="1" x14ac:dyDescent="0.3">
      <c r="A47" s="5">
        <v>41</v>
      </c>
      <c r="B47" s="6" t="str">
        <f t="shared" si="3"/>
        <v>7</v>
      </c>
      <c r="C47" s="6" t="str">
        <f t="shared" si="4"/>
        <v>08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19"/>
      <c r="U47" s="19"/>
      <c r="V47" s="19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20.100000000000001" hidden="1" customHeight="1" x14ac:dyDescent="0.3">
      <c r="A48" s="5">
        <v>42</v>
      </c>
      <c r="B48" s="6" t="str">
        <f t="shared" si="3"/>
        <v>7</v>
      </c>
      <c r="C48" s="6" t="str">
        <f t="shared" si="4"/>
        <v>08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20.100000000000001" hidden="1" customHeight="1" x14ac:dyDescent="0.3">
      <c r="A49" s="5">
        <v>43</v>
      </c>
      <c r="B49" s="6" t="str">
        <f t="shared" si="3"/>
        <v>7</v>
      </c>
      <c r="C49" s="6" t="str">
        <f t="shared" si="4"/>
        <v>08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20.100000000000001" hidden="1" customHeight="1" x14ac:dyDescent="0.3">
      <c r="A50" s="5">
        <v>44</v>
      </c>
      <c r="B50" s="6" t="str">
        <f t="shared" si="3"/>
        <v>7</v>
      </c>
      <c r="C50" s="6" t="str">
        <f t="shared" si="4"/>
        <v>08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20.100000000000001" hidden="1" customHeight="1" x14ac:dyDescent="0.3">
      <c r="A51" s="5">
        <v>45</v>
      </c>
      <c r="B51" s="6" t="str">
        <f t="shared" si="3"/>
        <v>7</v>
      </c>
      <c r="C51" s="6" t="str">
        <f t="shared" si="4"/>
        <v>08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20" customFormat="1" ht="13.5" x14ac:dyDescent="0.3">
      <c r="A52" s="55"/>
      <c r="B52" s="56"/>
      <c r="C52" s="56"/>
      <c r="D52" s="56"/>
      <c r="E52" s="56"/>
      <c r="F52" s="56"/>
      <c r="G52" s="56"/>
      <c r="H52" s="56"/>
      <c r="I52" s="27">
        <f t="shared" ref="I52:W52" si="7">SUM(I7:I51)</f>
        <v>81655</v>
      </c>
      <c r="J52" s="27">
        <f t="shared" si="7"/>
        <v>80783</v>
      </c>
      <c r="K52" s="27">
        <f t="shared" si="7"/>
        <v>872</v>
      </c>
      <c r="L52" s="27" t="e">
        <f t="shared" si="7"/>
        <v>#DIV/0!</v>
      </c>
      <c r="M52" s="27">
        <f t="shared" si="7"/>
        <v>21</v>
      </c>
      <c r="N52" s="27">
        <f t="shared" si="7"/>
        <v>25</v>
      </c>
      <c r="O52" s="27">
        <f t="shared" si="7"/>
        <v>4</v>
      </c>
      <c r="P52" s="27">
        <f t="shared" si="7"/>
        <v>159</v>
      </c>
      <c r="Q52" s="27">
        <f t="shared" si="7"/>
        <v>14</v>
      </c>
      <c r="R52" s="27">
        <f t="shared" si="7"/>
        <v>0</v>
      </c>
      <c r="S52" s="27">
        <f t="shared" si="7"/>
        <v>0</v>
      </c>
      <c r="T52" s="27">
        <f t="shared" si="7"/>
        <v>2</v>
      </c>
      <c r="U52" s="27">
        <f t="shared" si="7"/>
        <v>647</v>
      </c>
      <c r="V52" s="27">
        <f t="shared" si="7"/>
        <v>0</v>
      </c>
      <c r="W52" s="27">
        <f t="shared" si="7"/>
        <v>0</v>
      </c>
      <c r="X52" s="50"/>
      <c r="Y52" s="51"/>
      <c r="Z52" s="51"/>
      <c r="AA52" s="51"/>
      <c r="AB52" s="51"/>
      <c r="AC52" s="51"/>
    </row>
    <row r="53" spans="1:29" s="20" customFormat="1" ht="13.5" x14ac:dyDescent="0.3">
      <c r="A53" s="55"/>
      <c r="B53" s="56"/>
      <c r="C53" s="56"/>
      <c r="D53" s="56"/>
      <c r="E53" s="56"/>
      <c r="F53" s="56"/>
      <c r="G53" s="56"/>
      <c r="H53" s="56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51"/>
      <c r="Y53" s="51"/>
      <c r="Z53" s="51"/>
      <c r="AA53" s="51"/>
      <c r="AB53" s="51"/>
      <c r="AC53" s="51"/>
    </row>
    <row r="54" spans="1:29" ht="20.100000000000001" customHeight="1" x14ac:dyDescent="0.3">
      <c r="A54" s="5">
        <v>1</v>
      </c>
      <c r="B54" s="6" t="str">
        <f>LEFT($A$1,1)</f>
        <v>7</v>
      </c>
      <c r="C54" s="6" t="str">
        <f>MID($A$1,4,2)</f>
        <v>08</v>
      </c>
      <c r="D54" s="7" t="s">
        <v>34</v>
      </c>
      <c r="E54" s="7" t="s">
        <v>143</v>
      </c>
      <c r="F54" s="7" t="s">
        <v>148</v>
      </c>
      <c r="G54" s="5" t="s">
        <v>168</v>
      </c>
      <c r="H54" s="5" t="s">
        <v>165</v>
      </c>
      <c r="I54" s="8">
        <f t="shared" ref="I54" si="8">J54+K54</f>
        <v>650</v>
      </c>
      <c r="J54" s="9">
        <v>650</v>
      </c>
      <c r="K54" s="8">
        <f t="shared" ref="K54" si="9">SUM(M54:W54)</f>
        <v>0</v>
      </c>
      <c r="L54" s="10">
        <f t="shared" ref="L54" si="10">K54/I54</f>
        <v>0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>IF($Z54="A","하선동",IF($Z54="B","이형준",""))</f>
        <v/>
      </c>
      <c r="AB54" s="5" t="s">
        <v>58</v>
      </c>
      <c r="AC54" s="13" t="s">
        <v>119</v>
      </c>
    </row>
    <row r="55" spans="1:29" ht="20.100000000000001" customHeight="1" x14ac:dyDescent="0.3">
      <c r="A55" s="5">
        <v>2</v>
      </c>
      <c r="B55" s="6" t="str">
        <f t="shared" ref="B55:B68" si="11">LEFT($A$1,1)</f>
        <v>7</v>
      </c>
      <c r="C55" s="6" t="str">
        <f t="shared" ref="C55:C68" si="12">MID($A$1,4,2)</f>
        <v>08</v>
      </c>
      <c r="D55" s="7" t="s">
        <v>106</v>
      </c>
      <c r="E55" s="7" t="s">
        <v>143</v>
      </c>
      <c r="F55" s="7" t="s">
        <v>170</v>
      </c>
      <c r="G55" s="5" t="s">
        <v>171</v>
      </c>
      <c r="H55" s="5" t="s">
        <v>165</v>
      </c>
      <c r="I55" s="8">
        <f t="shared" ref="I55:I68" si="13">J55+K55</f>
        <v>50</v>
      </c>
      <c r="J55" s="9">
        <v>50</v>
      </c>
      <c r="K55" s="8">
        <f t="shared" ref="K55:K68" si="14">SUM(M55:W55)</f>
        <v>0</v>
      </c>
      <c r="L55" s="10">
        <f t="shared" ref="L55:L68" si="15">K55/I55</f>
        <v>0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>
        <v>20200708</v>
      </c>
      <c r="Y55" s="12">
        <v>14</v>
      </c>
      <c r="Z55" s="6" t="s">
        <v>145</v>
      </c>
      <c r="AA55" s="12" t="str">
        <f t="shared" ref="AA55:AA68" si="16">IF($Z55="A","하선동",IF($Z55="B","이형준",""))</f>
        <v>하선동</v>
      </c>
      <c r="AB55" s="5" t="s">
        <v>58</v>
      </c>
      <c r="AC55" s="13" t="s">
        <v>114</v>
      </c>
    </row>
    <row r="56" spans="1:29" ht="20.100000000000001" customHeight="1" x14ac:dyDescent="0.3">
      <c r="A56" s="5">
        <v>3</v>
      </c>
      <c r="B56" s="6" t="str">
        <f t="shared" si="11"/>
        <v>7</v>
      </c>
      <c r="C56" s="6" t="str">
        <f t="shared" si="12"/>
        <v>08</v>
      </c>
      <c r="D56" s="7" t="s">
        <v>34</v>
      </c>
      <c r="E56" s="7" t="s">
        <v>147</v>
      </c>
      <c r="F56" s="7" t="s">
        <v>149</v>
      </c>
      <c r="G56" s="5" t="s">
        <v>164</v>
      </c>
      <c r="H56" s="5" t="s">
        <v>169</v>
      </c>
      <c r="I56" s="8">
        <f t="shared" si="13"/>
        <v>202</v>
      </c>
      <c r="J56" s="9">
        <v>200</v>
      </c>
      <c r="K56" s="8">
        <f t="shared" si="14"/>
        <v>2</v>
      </c>
      <c r="L56" s="10">
        <f t="shared" si="15"/>
        <v>9.9009900990099011E-3</v>
      </c>
      <c r="M56" s="11"/>
      <c r="N56" s="11"/>
      <c r="O56" s="11"/>
      <c r="P56" s="11"/>
      <c r="Q56" s="11">
        <v>2</v>
      </c>
      <c r="R56" s="11"/>
      <c r="S56" s="11"/>
      <c r="T56" s="11"/>
      <c r="U56" s="11"/>
      <c r="V56" s="11"/>
      <c r="W56" s="11"/>
      <c r="X56" s="12">
        <v>20200708</v>
      </c>
      <c r="Y56" s="12">
        <v>12</v>
      </c>
      <c r="Z56" s="6" t="s">
        <v>145</v>
      </c>
      <c r="AA56" s="12" t="str">
        <f t="shared" si="16"/>
        <v>하선동</v>
      </c>
      <c r="AB56" s="5" t="s">
        <v>58</v>
      </c>
      <c r="AC56" s="13" t="s">
        <v>114</v>
      </c>
    </row>
    <row r="57" spans="1:29" ht="20.100000000000001" customHeight="1" x14ac:dyDescent="0.3">
      <c r="A57" s="5">
        <v>4</v>
      </c>
      <c r="B57" s="6" t="str">
        <f t="shared" si="11"/>
        <v>7</v>
      </c>
      <c r="C57" s="6" t="str">
        <f t="shared" si="12"/>
        <v>08</v>
      </c>
      <c r="D57" s="7" t="s">
        <v>34</v>
      </c>
      <c r="E57" s="7" t="s">
        <v>143</v>
      </c>
      <c r="F57" s="7" t="s">
        <v>148</v>
      </c>
      <c r="G57" s="5" t="s">
        <v>168</v>
      </c>
      <c r="H57" s="5" t="s">
        <v>165</v>
      </c>
      <c r="I57" s="8">
        <f t="shared" si="13"/>
        <v>2950</v>
      </c>
      <c r="J57" s="9">
        <v>2950</v>
      </c>
      <c r="K57" s="8">
        <f t="shared" si="14"/>
        <v>0</v>
      </c>
      <c r="L57" s="10">
        <f t="shared" si="15"/>
        <v>0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6"/>
        <v/>
      </c>
      <c r="AB57" s="5" t="s">
        <v>74</v>
      </c>
      <c r="AC57" s="13" t="s">
        <v>119</v>
      </c>
    </row>
    <row r="58" spans="1:29" ht="20.100000000000001" customHeight="1" x14ac:dyDescent="0.3">
      <c r="A58" s="5">
        <v>5</v>
      </c>
      <c r="B58" s="6" t="str">
        <f t="shared" si="11"/>
        <v>7</v>
      </c>
      <c r="C58" s="6" t="str">
        <f t="shared" si="12"/>
        <v>08</v>
      </c>
      <c r="D58" s="7" t="s">
        <v>34</v>
      </c>
      <c r="E58" s="7" t="s">
        <v>143</v>
      </c>
      <c r="F58" s="7" t="s">
        <v>148</v>
      </c>
      <c r="G58" s="5" t="s">
        <v>168</v>
      </c>
      <c r="H58" s="5" t="s">
        <v>165</v>
      </c>
      <c r="I58" s="8">
        <f t="shared" si="13"/>
        <v>357</v>
      </c>
      <c r="J58" s="9">
        <v>357</v>
      </c>
      <c r="K58" s="8">
        <f t="shared" si="14"/>
        <v>0</v>
      </c>
      <c r="L58" s="10">
        <f t="shared" si="15"/>
        <v>0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6"/>
        <v/>
      </c>
      <c r="AB58" s="5" t="s">
        <v>76</v>
      </c>
      <c r="AC58" s="13" t="s">
        <v>119</v>
      </c>
    </row>
    <row r="59" spans="1:29" ht="20.100000000000001" customHeight="1" x14ac:dyDescent="0.3">
      <c r="A59" s="5">
        <v>6</v>
      </c>
      <c r="B59" s="6" t="str">
        <f t="shared" si="11"/>
        <v>7</v>
      </c>
      <c r="C59" s="6" t="str">
        <f t="shared" si="12"/>
        <v>08</v>
      </c>
      <c r="D59" s="7" t="s">
        <v>34</v>
      </c>
      <c r="E59" s="7" t="s">
        <v>143</v>
      </c>
      <c r="F59" s="7" t="s">
        <v>148</v>
      </c>
      <c r="G59" s="5" t="s">
        <v>168</v>
      </c>
      <c r="H59" s="5" t="s">
        <v>165</v>
      </c>
      <c r="I59" s="8">
        <f t="shared" si="13"/>
        <v>2100</v>
      </c>
      <c r="J59" s="9">
        <v>2100</v>
      </c>
      <c r="K59" s="8">
        <f t="shared" si="14"/>
        <v>0</v>
      </c>
      <c r="L59" s="10">
        <f t="shared" si="15"/>
        <v>0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6"/>
        <v/>
      </c>
      <c r="AB59" s="5" t="s">
        <v>88</v>
      </c>
      <c r="AC59" s="13" t="s">
        <v>119</v>
      </c>
    </row>
    <row r="60" spans="1:29" ht="20.100000000000001" customHeight="1" x14ac:dyDescent="0.3">
      <c r="A60" s="5">
        <v>7</v>
      </c>
      <c r="B60" s="6" t="str">
        <f t="shared" si="11"/>
        <v>7</v>
      </c>
      <c r="C60" s="6" t="str">
        <f t="shared" si="12"/>
        <v>08</v>
      </c>
      <c r="D60" s="7" t="s">
        <v>34</v>
      </c>
      <c r="E60" s="7" t="s">
        <v>143</v>
      </c>
      <c r="F60" s="7" t="s">
        <v>148</v>
      </c>
      <c r="G60" s="5" t="s">
        <v>168</v>
      </c>
      <c r="H60" s="5" t="s">
        <v>165</v>
      </c>
      <c r="I60" s="8">
        <f t="shared" si="13"/>
        <v>700</v>
      </c>
      <c r="J60" s="9">
        <v>700</v>
      </c>
      <c r="K60" s="8">
        <f t="shared" si="14"/>
        <v>0</v>
      </c>
      <c r="L60" s="10">
        <f t="shared" si="15"/>
        <v>0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6"/>
        <v/>
      </c>
      <c r="AB60" s="5" t="s">
        <v>88</v>
      </c>
      <c r="AC60" s="13" t="s">
        <v>119</v>
      </c>
    </row>
    <row r="61" spans="1:29" ht="20.100000000000001" customHeight="1" x14ac:dyDescent="0.3">
      <c r="A61" s="5">
        <v>8</v>
      </c>
      <c r="B61" s="6" t="str">
        <f t="shared" si="11"/>
        <v>7</v>
      </c>
      <c r="C61" s="6" t="str">
        <f t="shared" si="12"/>
        <v>08</v>
      </c>
      <c r="D61" s="7" t="s">
        <v>34</v>
      </c>
      <c r="E61" s="7" t="s">
        <v>143</v>
      </c>
      <c r="F61" s="7" t="s">
        <v>148</v>
      </c>
      <c r="G61" s="5" t="s">
        <v>168</v>
      </c>
      <c r="H61" s="5" t="s">
        <v>165</v>
      </c>
      <c r="I61" s="8">
        <f t="shared" si="13"/>
        <v>1750</v>
      </c>
      <c r="J61" s="9">
        <v>1750</v>
      </c>
      <c r="K61" s="8">
        <f t="shared" si="14"/>
        <v>0</v>
      </c>
      <c r="L61" s="10">
        <f t="shared" si="15"/>
        <v>0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6"/>
        <v/>
      </c>
      <c r="AB61" s="5" t="s">
        <v>95</v>
      </c>
      <c r="AC61" s="13" t="s">
        <v>119</v>
      </c>
    </row>
    <row r="62" spans="1:29" ht="20.100000000000001" customHeight="1" x14ac:dyDescent="0.3">
      <c r="A62" s="5">
        <v>9</v>
      </c>
      <c r="B62" s="6" t="str">
        <f t="shared" si="11"/>
        <v>7</v>
      </c>
      <c r="C62" s="6" t="str">
        <f t="shared" si="12"/>
        <v>08</v>
      </c>
      <c r="D62" s="7" t="s">
        <v>34</v>
      </c>
      <c r="E62" s="7" t="s">
        <v>143</v>
      </c>
      <c r="F62" s="7" t="s">
        <v>148</v>
      </c>
      <c r="G62" s="5" t="s">
        <v>168</v>
      </c>
      <c r="H62" s="5" t="s">
        <v>165</v>
      </c>
      <c r="I62" s="8">
        <f t="shared" si="13"/>
        <v>570</v>
      </c>
      <c r="J62" s="9">
        <v>570</v>
      </c>
      <c r="K62" s="8">
        <f t="shared" si="14"/>
        <v>0</v>
      </c>
      <c r="L62" s="10">
        <f t="shared" si="15"/>
        <v>0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6"/>
        <v/>
      </c>
      <c r="AB62" s="5" t="s">
        <v>96</v>
      </c>
      <c r="AC62" s="13" t="s">
        <v>119</v>
      </c>
    </row>
    <row r="63" spans="1:29" ht="20.100000000000001" customHeight="1" x14ac:dyDescent="0.3">
      <c r="A63" s="5">
        <v>10</v>
      </c>
      <c r="B63" s="6" t="str">
        <f t="shared" si="11"/>
        <v>7</v>
      </c>
      <c r="C63" s="6" t="str">
        <f t="shared" si="12"/>
        <v>08</v>
      </c>
      <c r="D63" s="7" t="s">
        <v>34</v>
      </c>
      <c r="E63" s="7" t="s">
        <v>143</v>
      </c>
      <c r="F63" s="7" t="s">
        <v>148</v>
      </c>
      <c r="G63" s="5" t="s">
        <v>168</v>
      </c>
      <c r="H63" s="5" t="s">
        <v>165</v>
      </c>
      <c r="I63" s="8">
        <f t="shared" si="13"/>
        <v>700</v>
      </c>
      <c r="J63" s="9">
        <v>700</v>
      </c>
      <c r="K63" s="8">
        <f t="shared" si="14"/>
        <v>0</v>
      </c>
      <c r="L63" s="10">
        <f t="shared" si="15"/>
        <v>0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6"/>
        <v/>
      </c>
      <c r="AB63" s="5" t="s">
        <v>96</v>
      </c>
      <c r="AC63" s="13" t="s">
        <v>119</v>
      </c>
    </row>
    <row r="64" spans="1:29" ht="20.100000000000001" customHeight="1" x14ac:dyDescent="0.3">
      <c r="A64" s="5">
        <v>11</v>
      </c>
      <c r="B64" s="6" t="str">
        <f t="shared" si="11"/>
        <v>7</v>
      </c>
      <c r="C64" s="6" t="str">
        <f t="shared" si="12"/>
        <v>08</v>
      </c>
      <c r="D64" s="7"/>
      <c r="E64" s="7"/>
      <c r="F64" s="7"/>
      <c r="G64" s="5"/>
      <c r="H64" s="5"/>
      <c r="I64" s="8">
        <f t="shared" si="13"/>
        <v>0</v>
      </c>
      <c r="J64" s="9"/>
      <c r="K64" s="8">
        <f t="shared" si="14"/>
        <v>0</v>
      </c>
      <c r="L64" s="10" t="e">
        <f t="shared" si="15"/>
        <v>#DIV/0!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2"/>
      <c r="Y64" s="12"/>
      <c r="Z64" s="6"/>
      <c r="AA64" s="12" t="str">
        <f t="shared" si="16"/>
        <v/>
      </c>
      <c r="AB64" s="5"/>
      <c r="AC64" s="13"/>
    </row>
    <row r="65" spans="1:29" ht="20.100000000000001" customHeight="1" x14ac:dyDescent="0.3">
      <c r="A65" s="5">
        <v>12</v>
      </c>
      <c r="B65" s="6" t="str">
        <f t="shared" si="11"/>
        <v>7</v>
      </c>
      <c r="C65" s="6" t="str">
        <f t="shared" si="12"/>
        <v>08</v>
      </c>
      <c r="D65" s="7"/>
      <c r="E65" s="7"/>
      <c r="F65" s="7"/>
      <c r="G65" s="5"/>
      <c r="H65" s="5"/>
      <c r="I65" s="8">
        <f t="shared" si="13"/>
        <v>0</v>
      </c>
      <c r="J65" s="9"/>
      <c r="K65" s="8">
        <f t="shared" si="14"/>
        <v>0</v>
      </c>
      <c r="L65" s="10" t="e">
        <f t="shared" si="15"/>
        <v>#DIV/0!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2"/>
      <c r="Y65" s="12"/>
      <c r="Z65" s="6"/>
      <c r="AA65" s="12" t="str">
        <f t="shared" si="16"/>
        <v/>
      </c>
      <c r="AB65" s="5"/>
      <c r="AC65" s="13"/>
    </row>
    <row r="66" spans="1:29" ht="20.100000000000001" hidden="1" customHeight="1" x14ac:dyDescent="0.3">
      <c r="A66" s="5">
        <v>13</v>
      </c>
      <c r="B66" s="6" t="str">
        <f t="shared" si="11"/>
        <v>7</v>
      </c>
      <c r="C66" s="6" t="str">
        <f t="shared" si="12"/>
        <v>08</v>
      </c>
      <c r="D66" s="7"/>
      <c r="E66" s="7"/>
      <c r="F66" s="7"/>
      <c r="G66" s="5"/>
      <c r="H66" s="5"/>
      <c r="I66" s="8">
        <f t="shared" si="13"/>
        <v>0</v>
      </c>
      <c r="J66" s="9"/>
      <c r="K66" s="8">
        <f t="shared" si="14"/>
        <v>0</v>
      </c>
      <c r="L66" s="10" t="e">
        <f t="shared" si="15"/>
        <v>#DIV/0!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2"/>
      <c r="Y66" s="12"/>
      <c r="Z66" s="6"/>
      <c r="AA66" s="12" t="str">
        <f t="shared" si="16"/>
        <v/>
      </c>
      <c r="AB66" s="5"/>
      <c r="AC66" s="13"/>
    </row>
    <row r="67" spans="1:29" ht="20.100000000000001" hidden="1" customHeight="1" x14ac:dyDescent="0.3">
      <c r="A67" s="5">
        <v>14</v>
      </c>
      <c r="B67" s="6" t="str">
        <f t="shared" si="11"/>
        <v>7</v>
      </c>
      <c r="C67" s="6" t="str">
        <f t="shared" si="12"/>
        <v>08</v>
      </c>
      <c r="D67" s="7"/>
      <c r="E67" s="7"/>
      <c r="F67" s="7"/>
      <c r="G67" s="5"/>
      <c r="H67" s="5"/>
      <c r="I67" s="8">
        <f t="shared" si="13"/>
        <v>0</v>
      </c>
      <c r="J67" s="9"/>
      <c r="K67" s="8">
        <f t="shared" si="14"/>
        <v>0</v>
      </c>
      <c r="L67" s="10" t="e">
        <f t="shared" si="15"/>
        <v>#DIV/0!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2"/>
      <c r="Y67" s="12"/>
      <c r="Z67" s="6"/>
      <c r="AA67" s="12" t="str">
        <f t="shared" si="16"/>
        <v/>
      </c>
      <c r="AB67" s="5"/>
      <c r="AC67" s="13"/>
    </row>
    <row r="68" spans="1:29" ht="20.100000000000001" hidden="1" customHeight="1" x14ac:dyDescent="0.3">
      <c r="A68" s="5">
        <v>15</v>
      </c>
      <c r="B68" s="6" t="str">
        <f t="shared" si="11"/>
        <v>7</v>
      </c>
      <c r="C68" s="6" t="str">
        <f t="shared" si="12"/>
        <v>08</v>
      </c>
      <c r="D68" s="7"/>
      <c r="E68" s="7"/>
      <c r="F68" s="7"/>
      <c r="G68" s="5"/>
      <c r="H68" s="5"/>
      <c r="I68" s="8">
        <f t="shared" si="13"/>
        <v>0</v>
      </c>
      <c r="J68" s="9"/>
      <c r="K68" s="8">
        <f t="shared" si="14"/>
        <v>0</v>
      </c>
      <c r="L68" s="10" t="e">
        <f t="shared" si="15"/>
        <v>#DIV/0!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2"/>
      <c r="Y68" s="12"/>
      <c r="Z68" s="6"/>
      <c r="AA68" s="12" t="str">
        <f t="shared" si="16"/>
        <v/>
      </c>
      <c r="AB68" s="5"/>
      <c r="AC68" s="13"/>
    </row>
    <row r="69" spans="1:29" ht="20.100000000000001" customHeight="1" x14ac:dyDescent="0.3"/>
    <row r="70" spans="1:29" ht="20.100000000000001" customHeight="1" x14ac:dyDescent="0.3"/>
    <row r="71" spans="1:29" ht="20.100000000000001" customHeight="1" x14ac:dyDescent="0.3"/>
    <row r="72" spans="1:29" ht="20.100000000000001" customHeight="1" x14ac:dyDescent="0.3"/>
    <row r="73" spans="1:29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52:M53"/>
    <mergeCell ref="H5:H6"/>
    <mergeCell ref="I5:I6"/>
    <mergeCell ref="J5:J6"/>
    <mergeCell ref="K5:K6"/>
    <mergeCell ref="L5:L6"/>
    <mergeCell ref="M5:W5"/>
    <mergeCell ref="A52:H53"/>
    <mergeCell ref="I52:I53"/>
    <mergeCell ref="J52:J53"/>
    <mergeCell ref="K52:K53"/>
    <mergeCell ref="L52:L53"/>
    <mergeCell ref="S52:S53"/>
    <mergeCell ref="N52:N53"/>
    <mergeCell ref="O52:O53"/>
    <mergeCell ref="P52:P53"/>
    <mergeCell ref="W52:W53"/>
    <mergeCell ref="X52:AC53"/>
    <mergeCell ref="Q52:Q53"/>
    <mergeCell ref="R52:R53"/>
    <mergeCell ref="T52:T53"/>
    <mergeCell ref="U52:U53"/>
    <mergeCell ref="V52:V53"/>
  </mergeCells>
  <phoneticPr fontId="4" type="noConversion"/>
  <conditionalFormatting sqref="A7:AC51">
    <cfRule type="expression" dxfId="107" priority="21">
      <formula>$L7&gt;0.15</formula>
    </cfRule>
    <cfRule type="expression" dxfId="106" priority="22">
      <formula>AND($L7&gt;0.08,$L7&lt;0.15)</formula>
    </cfRule>
  </conditionalFormatting>
  <conditionalFormatting sqref="B64:AC68 B55:G55 B54:C54 E54:F54 B56:C63 E56:AB56 E57:F63 I57:AB63 I54:AB55">
    <cfRule type="expression" dxfId="105" priority="19">
      <formula>$L54&gt;0.15</formula>
    </cfRule>
    <cfRule type="expression" dxfId="104" priority="20">
      <formula>AND($L54&gt;0.08,$L54&lt;0.15)</formula>
    </cfRule>
  </conditionalFormatting>
  <conditionalFormatting sqref="A54:A68">
    <cfRule type="expression" dxfId="103" priority="17">
      <formula>$L54&gt;0.15</formula>
    </cfRule>
    <cfRule type="expression" dxfId="102" priority="18">
      <formula>AND($L54&gt;0.08,$L54&lt;0.15)</formula>
    </cfRule>
  </conditionalFormatting>
  <conditionalFormatting sqref="AC54">
    <cfRule type="expression" dxfId="101" priority="15">
      <formula>$L54&gt;0.15</formula>
    </cfRule>
    <cfRule type="expression" dxfId="100" priority="16">
      <formula>AND($L54&gt;0.08,$L54&lt;0.15)</formula>
    </cfRule>
  </conditionalFormatting>
  <conditionalFormatting sqref="AC55">
    <cfRule type="expression" dxfId="99" priority="13">
      <formula>$L55&gt;0.15</formula>
    </cfRule>
    <cfRule type="expression" dxfId="98" priority="14">
      <formula>AND($L55&gt;0.08,$L55&lt;0.15)</formula>
    </cfRule>
  </conditionalFormatting>
  <conditionalFormatting sqref="AC56">
    <cfRule type="expression" dxfId="97" priority="11">
      <formula>$L56&gt;0.15</formula>
    </cfRule>
    <cfRule type="expression" dxfId="96" priority="12">
      <formula>AND($L56&gt;0.08,$L56&lt;0.15)</formula>
    </cfRule>
  </conditionalFormatting>
  <conditionalFormatting sqref="AC57:AC63">
    <cfRule type="expression" dxfId="95" priority="9">
      <formula>$L57&gt;0.15</formula>
    </cfRule>
    <cfRule type="expression" dxfId="94" priority="10">
      <formula>AND($L57&gt;0.08,$L57&lt;0.15)</formula>
    </cfRule>
  </conditionalFormatting>
  <conditionalFormatting sqref="D54">
    <cfRule type="expression" dxfId="93" priority="7">
      <formula>$L54&gt;0.15</formula>
    </cfRule>
    <cfRule type="expression" dxfId="92" priority="8">
      <formula>AND($L54&gt;0.08,$L54&lt;0.15)</formula>
    </cfRule>
  </conditionalFormatting>
  <conditionalFormatting sqref="D56:D63">
    <cfRule type="expression" dxfId="91" priority="5">
      <formula>$L56&gt;0.15</formula>
    </cfRule>
    <cfRule type="expression" dxfId="90" priority="6">
      <formula>AND($L56&gt;0.08,$L56&lt;0.15)</formula>
    </cfRule>
  </conditionalFormatting>
  <conditionalFormatting sqref="G57:H63">
    <cfRule type="expression" dxfId="89" priority="3">
      <formula>$L57&gt;0.15</formula>
    </cfRule>
    <cfRule type="expression" dxfId="88" priority="4">
      <formula>AND($L57&gt;0.08,$L57&lt;0.15)</formula>
    </cfRule>
  </conditionalFormatting>
  <conditionalFormatting sqref="G54:H54 H55">
    <cfRule type="expression" dxfId="87" priority="1">
      <formula>$L54&gt;0.15</formula>
    </cfRule>
    <cfRule type="expression" dxfId="86" priority="2">
      <formula>AND($L54&gt;0.08,$L54&lt;0.15)</formula>
    </cfRule>
  </conditionalFormatting>
  <dataValidations count="3">
    <dataValidation type="list" allowBlank="1" showInputMessage="1" showErrorMessage="1" sqref="Z7:Z51 Z54:Z68" xr:uid="{4F94F52D-219E-4CCB-A8A1-E33A17F1105C}">
      <formula1>"A, B"</formula1>
    </dataValidation>
    <dataValidation type="whole" allowBlank="1" showInputMessage="1" showErrorMessage="1" errorTitle="입력값이 올바르지 않습니다." error="숫자만 쓰세요!" sqref="J29:J30 J25:J27 M7:W51 M54:W68" xr:uid="{0843032A-A1FE-423A-B2E3-B931AAB98AE6}">
      <formula1>0</formula1>
      <formula2>20000</formula2>
    </dataValidation>
    <dataValidation allowBlank="1" showInputMessage="1" showErrorMessage="1" prompt="수식 계산_x000a_수치 입력 금지" sqref="K7:K51 K54:K68" xr:uid="{CD343279-67BC-4904-8490-9D9AE38FA021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ED5148F-F98A-452C-ACB7-16F0DE662200}">
          <x14:formula1>
            <xm:f>데이터!$C$4:$C$11</xm:f>
          </x14:formula1>
          <xm:sqref>AB7:AB51 AB54:AB68</xm:sqref>
        </x14:dataValidation>
        <x14:dataValidation type="list" allowBlank="1" showInputMessage="1" showErrorMessage="1" xr:uid="{B56EBB7B-84F2-411F-BFB6-0796D2BADB88}">
          <x14:formula1>
            <xm:f>데이터!$B$4:$B$16</xm:f>
          </x14:formula1>
          <xm:sqref>D7:D51 D54:D68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A567-6D9B-450F-B536-5BA068F5E0A4}">
  <dimension ref="A1:AC68"/>
  <sheetViews>
    <sheetView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1" customWidth="1"/>
    <col min="2" max="2" width="6.25" style="21" customWidth="1"/>
    <col min="3" max="3" width="6.75" style="21" customWidth="1"/>
    <col min="4" max="4" width="8.125" style="21" customWidth="1"/>
    <col min="5" max="5" width="19" style="21" customWidth="1"/>
    <col min="6" max="6" width="22.75" style="21" customWidth="1"/>
    <col min="7" max="8" width="7.875" style="21" customWidth="1"/>
    <col min="9" max="9" width="6.625" style="21" customWidth="1"/>
    <col min="10" max="10" width="7.5" style="21" bestFit="1" customWidth="1"/>
    <col min="11" max="11" width="6.625" style="21" customWidth="1"/>
    <col min="12" max="12" width="7.875" style="22" customWidth="1"/>
    <col min="13" max="23" width="5.875" style="21" customWidth="1"/>
    <col min="24" max="24" width="9.875" style="21" customWidth="1"/>
    <col min="25" max="26" width="5.375" style="21" customWidth="1"/>
    <col min="27" max="27" width="9" style="21" customWidth="1"/>
    <col min="28" max="28" width="10.25" style="21" customWidth="1"/>
    <col min="29" max="29" width="33.75" style="21" bestFit="1" customWidth="1"/>
    <col min="30" max="16384" width="9" style="21"/>
  </cols>
  <sheetData>
    <row r="1" spans="1:29" s="1" customFormat="1" ht="13.5" customHeight="1" x14ac:dyDescent="0.3">
      <c r="A1" s="28" t="s">
        <v>53</v>
      </c>
      <c r="B1" s="29"/>
      <c r="C1" s="29"/>
      <c r="D1" s="29"/>
      <c r="E1" s="34" t="s">
        <v>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s="1" customFormat="1" ht="13.5" customHeight="1" x14ac:dyDescent="0.3">
      <c r="A2" s="30"/>
      <c r="B2" s="31"/>
      <c r="C2" s="31"/>
      <c r="D2" s="3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s="1" customFormat="1" ht="13.5" customHeight="1" x14ac:dyDescent="0.3">
      <c r="A3" s="32"/>
      <c r="B3" s="33"/>
      <c r="C3" s="33"/>
      <c r="D3" s="3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s="1" customFormat="1" ht="9.9499999999999993" customHeight="1" thickBot="1" x14ac:dyDescent="0.3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</row>
    <row r="5" spans="1:29" s="2" customFormat="1" ht="17.25" thickTop="1" x14ac:dyDescent="0.3">
      <c r="A5" s="43" t="s">
        <v>1</v>
      </c>
      <c r="B5" s="45" t="str">
        <f>MID($A$1,2,1)</f>
        <v>월</v>
      </c>
      <c r="C5" s="45" t="str">
        <f>RIGHT($A$1,1)</f>
        <v>일</v>
      </c>
      <c r="D5" s="43" t="s">
        <v>2</v>
      </c>
      <c r="E5" s="43" t="s">
        <v>3</v>
      </c>
      <c r="F5" s="43" t="s">
        <v>4</v>
      </c>
      <c r="G5" s="43" t="s">
        <v>5</v>
      </c>
      <c r="H5" s="52" t="s">
        <v>6</v>
      </c>
      <c r="I5" s="43" t="s">
        <v>7</v>
      </c>
      <c r="J5" s="43" t="s">
        <v>8</v>
      </c>
      <c r="K5" s="43" t="s">
        <v>9</v>
      </c>
      <c r="L5" s="53" t="s">
        <v>10</v>
      </c>
      <c r="M5" s="47" t="s">
        <v>11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 t="s">
        <v>12</v>
      </c>
      <c r="Y5" s="47"/>
      <c r="Z5" s="47"/>
      <c r="AA5" s="47" t="s">
        <v>13</v>
      </c>
      <c r="AB5" s="47" t="s">
        <v>14</v>
      </c>
      <c r="AC5" s="49" t="s">
        <v>15</v>
      </c>
    </row>
    <row r="6" spans="1:29" s="2" customFormat="1" ht="17.25" thickBot="1" x14ac:dyDescent="0.35">
      <c r="A6" s="44"/>
      <c r="B6" s="46"/>
      <c r="C6" s="46"/>
      <c r="D6" s="44"/>
      <c r="E6" s="44"/>
      <c r="F6" s="44"/>
      <c r="G6" s="44"/>
      <c r="H6" s="44"/>
      <c r="I6" s="44"/>
      <c r="J6" s="44"/>
      <c r="K6" s="44"/>
      <c r="L6" s="54"/>
      <c r="M6" s="26" t="s">
        <v>16</v>
      </c>
      <c r="N6" s="26" t="s">
        <v>17</v>
      </c>
      <c r="O6" s="26" t="s">
        <v>18</v>
      </c>
      <c r="P6" s="26" t="s">
        <v>19</v>
      </c>
      <c r="Q6" s="26" t="s">
        <v>20</v>
      </c>
      <c r="R6" s="4" t="s">
        <v>21</v>
      </c>
      <c r="S6" s="26" t="s">
        <v>22</v>
      </c>
      <c r="T6" s="4" t="s">
        <v>23</v>
      </c>
      <c r="U6" s="4" t="s">
        <v>47</v>
      </c>
      <c r="V6" s="4" t="s">
        <v>48</v>
      </c>
      <c r="W6" s="26" t="s">
        <v>24</v>
      </c>
      <c r="X6" s="26" t="s">
        <v>25</v>
      </c>
      <c r="Y6" s="26" t="s">
        <v>26</v>
      </c>
      <c r="Z6" s="26" t="s">
        <v>27</v>
      </c>
      <c r="AA6" s="48"/>
      <c r="AB6" s="48"/>
      <c r="AC6" s="48"/>
    </row>
    <row r="7" spans="1:29" s="14" customFormat="1" ht="20.100000000000001" customHeight="1" thickTop="1" x14ac:dyDescent="0.3">
      <c r="A7" s="5">
        <v>1</v>
      </c>
      <c r="B7" s="6" t="str">
        <f>LEFT($A$1,1)</f>
        <v>7</v>
      </c>
      <c r="C7" s="6" t="str">
        <f>MID($A$1,4,2)</f>
        <v>09</v>
      </c>
      <c r="D7" s="7" t="s">
        <v>34</v>
      </c>
      <c r="E7" s="7" t="s">
        <v>80</v>
      </c>
      <c r="F7" s="7" t="s">
        <v>182</v>
      </c>
      <c r="G7" s="5" t="s">
        <v>196</v>
      </c>
      <c r="H7" s="5" t="s">
        <v>197</v>
      </c>
      <c r="I7" s="8">
        <f t="shared" ref="I7:I51" si="0">J7+K7</f>
        <v>5003</v>
      </c>
      <c r="J7" s="9">
        <v>5000</v>
      </c>
      <c r="K7" s="8">
        <f t="shared" ref="K7:K29" si="1">SUM(M7:W7)</f>
        <v>3</v>
      </c>
      <c r="L7" s="10">
        <f t="shared" ref="L7:L51" si="2">K7/I7</f>
        <v>5.9964021587047766E-4</v>
      </c>
      <c r="M7" s="11"/>
      <c r="N7" s="11">
        <v>3</v>
      </c>
      <c r="O7" s="11"/>
      <c r="P7" s="11"/>
      <c r="Q7" s="11"/>
      <c r="R7" s="11"/>
      <c r="S7" s="11"/>
      <c r="T7" s="11"/>
      <c r="U7" s="11"/>
      <c r="V7" s="11"/>
      <c r="W7" s="11"/>
      <c r="X7" s="12">
        <v>20200709</v>
      </c>
      <c r="Y7" s="12">
        <v>3</v>
      </c>
      <c r="Z7" s="6" t="s">
        <v>179</v>
      </c>
      <c r="AA7" s="12" t="str">
        <f>IF($Z7="A","하선동",IF($Z7="B","이형준",""))</f>
        <v>하선동</v>
      </c>
      <c r="AB7" s="5" t="s">
        <v>71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51" si="3">LEFT($A$1,1)</f>
        <v>7</v>
      </c>
      <c r="C8" s="6" t="str">
        <f t="shared" ref="C8:C51" si="4">MID($A$1,4,2)</f>
        <v>09</v>
      </c>
      <c r="D8" s="7" t="s">
        <v>34</v>
      </c>
      <c r="E8" s="7" t="s">
        <v>181</v>
      </c>
      <c r="F8" s="7" t="s">
        <v>183</v>
      </c>
      <c r="G8" s="5" t="s">
        <v>196</v>
      </c>
      <c r="H8" s="5" t="s">
        <v>197</v>
      </c>
      <c r="I8" s="8">
        <f t="shared" si="0"/>
        <v>6000</v>
      </c>
      <c r="J8" s="9">
        <v>6000</v>
      </c>
      <c r="K8" s="8">
        <f t="shared" si="1"/>
        <v>0</v>
      </c>
      <c r="L8" s="10">
        <f t="shared" si="2"/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20200709</v>
      </c>
      <c r="Y8" s="12">
        <v>5</v>
      </c>
      <c r="Z8" s="6" t="s">
        <v>179</v>
      </c>
      <c r="AA8" s="12" t="str">
        <f t="shared" ref="AA8:AA51" si="5">IF($Z8="A","하선동",IF($Z8="B","이형준",""))</f>
        <v>하선동</v>
      </c>
      <c r="AB8" s="5" t="s">
        <v>71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7</v>
      </c>
      <c r="C9" s="6" t="str">
        <f t="shared" si="4"/>
        <v>09</v>
      </c>
      <c r="D9" s="7" t="s">
        <v>34</v>
      </c>
      <c r="E9" s="7" t="s">
        <v>185</v>
      </c>
      <c r="F9" s="7" t="s">
        <v>184</v>
      </c>
      <c r="G9" s="5" t="s">
        <v>196</v>
      </c>
      <c r="H9" s="5" t="s">
        <v>197</v>
      </c>
      <c r="I9" s="8">
        <f t="shared" si="0"/>
        <v>584</v>
      </c>
      <c r="J9" s="9">
        <v>584</v>
      </c>
      <c r="K9" s="8">
        <f t="shared" si="1"/>
        <v>0</v>
      </c>
      <c r="L9" s="10">
        <f t="shared" si="2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20200703</v>
      </c>
      <c r="Y9" s="6">
        <v>9</v>
      </c>
      <c r="Z9" s="6" t="s">
        <v>179</v>
      </c>
      <c r="AA9" s="12" t="str">
        <f t="shared" si="5"/>
        <v>하선동</v>
      </c>
      <c r="AB9" s="5" t="s">
        <v>71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7</v>
      </c>
      <c r="C10" s="6" t="str">
        <f t="shared" si="4"/>
        <v>09</v>
      </c>
      <c r="D10" s="7" t="s">
        <v>36</v>
      </c>
      <c r="E10" s="7" t="s">
        <v>172</v>
      </c>
      <c r="F10" s="7" t="s">
        <v>187</v>
      </c>
      <c r="G10" s="5" t="s">
        <v>200</v>
      </c>
      <c r="H10" s="5" t="s">
        <v>197</v>
      </c>
      <c r="I10" s="8">
        <f t="shared" si="0"/>
        <v>1162</v>
      </c>
      <c r="J10" s="9">
        <v>1139</v>
      </c>
      <c r="K10" s="8">
        <f t="shared" si="1"/>
        <v>23</v>
      </c>
      <c r="L10" s="10">
        <f t="shared" si="2"/>
        <v>1.9793459552495698E-2</v>
      </c>
      <c r="M10" s="11"/>
      <c r="N10" s="11"/>
      <c r="O10" s="11"/>
      <c r="P10" s="11">
        <v>23</v>
      </c>
      <c r="Q10" s="11"/>
      <c r="R10" s="11"/>
      <c r="S10" s="11"/>
      <c r="T10" s="11"/>
      <c r="U10" s="11"/>
      <c r="V10" s="11"/>
      <c r="W10" s="11"/>
      <c r="X10" s="12">
        <v>20200709</v>
      </c>
      <c r="Y10" s="12">
        <v>13</v>
      </c>
      <c r="Z10" s="6" t="s">
        <v>179</v>
      </c>
      <c r="AA10" s="12" t="str">
        <f t="shared" si="5"/>
        <v>하선동</v>
      </c>
      <c r="AB10" s="5" t="s">
        <v>74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7</v>
      </c>
      <c r="C11" s="6" t="str">
        <f t="shared" si="4"/>
        <v>09</v>
      </c>
      <c r="D11" s="7" t="s">
        <v>32</v>
      </c>
      <c r="E11" s="7" t="s">
        <v>173</v>
      </c>
      <c r="F11" s="7" t="s">
        <v>201</v>
      </c>
      <c r="G11" s="5" t="s">
        <v>202</v>
      </c>
      <c r="H11" s="5" t="s">
        <v>197</v>
      </c>
      <c r="I11" s="8">
        <f t="shared" si="0"/>
        <v>2308</v>
      </c>
      <c r="J11" s="9">
        <v>2300</v>
      </c>
      <c r="K11" s="8">
        <f t="shared" si="1"/>
        <v>8</v>
      </c>
      <c r="L11" s="10">
        <f t="shared" si="2"/>
        <v>3.4662045060658577E-3</v>
      </c>
      <c r="M11" s="11"/>
      <c r="N11" s="11"/>
      <c r="O11" s="11"/>
      <c r="P11" s="11"/>
      <c r="Q11" s="11"/>
      <c r="R11" s="11"/>
      <c r="S11" s="11"/>
      <c r="T11" s="11"/>
      <c r="U11" s="11">
        <v>8</v>
      </c>
      <c r="V11" s="11"/>
      <c r="W11" s="11"/>
      <c r="X11" s="12">
        <v>20200709</v>
      </c>
      <c r="Y11" s="12">
        <v>4</v>
      </c>
      <c r="Z11" s="6" t="s">
        <v>179</v>
      </c>
      <c r="AA11" s="12" t="str">
        <f t="shared" si="5"/>
        <v>하선동</v>
      </c>
      <c r="AB11" s="5" t="s">
        <v>74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7</v>
      </c>
      <c r="C12" s="6" t="str">
        <f t="shared" si="4"/>
        <v>09</v>
      </c>
      <c r="D12" s="7" t="s">
        <v>34</v>
      </c>
      <c r="E12" s="7" t="s">
        <v>172</v>
      </c>
      <c r="F12" s="7" t="s">
        <v>174</v>
      </c>
      <c r="G12" s="5" t="s">
        <v>196</v>
      </c>
      <c r="H12" s="5" t="s">
        <v>197</v>
      </c>
      <c r="I12" s="8">
        <f t="shared" si="0"/>
        <v>172</v>
      </c>
      <c r="J12" s="9">
        <v>172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20200703</v>
      </c>
      <c r="Y12" s="12">
        <v>8</v>
      </c>
      <c r="Z12" s="6" t="s">
        <v>179</v>
      </c>
      <c r="AA12" s="12" t="str">
        <f t="shared" si="5"/>
        <v>하선동</v>
      </c>
      <c r="AB12" s="5" t="s">
        <v>74</v>
      </c>
      <c r="AC12" s="13" t="s">
        <v>176</v>
      </c>
    </row>
    <row r="13" spans="1:29" s="14" customFormat="1" ht="20.100000000000001" customHeight="1" x14ac:dyDescent="0.3">
      <c r="A13" s="5">
        <v>7</v>
      </c>
      <c r="B13" s="6" t="str">
        <f t="shared" si="3"/>
        <v>7</v>
      </c>
      <c r="C13" s="6" t="str">
        <f t="shared" si="4"/>
        <v>09</v>
      </c>
      <c r="D13" s="7" t="s">
        <v>34</v>
      </c>
      <c r="E13" s="7" t="s">
        <v>186</v>
      </c>
      <c r="F13" s="7" t="s">
        <v>188</v>
      </c>
      <c r="G13" s="5" t="s">
        <v>196</v>
      </c>
      <c r="H13" s="5" t="s">
        <v>197</v>
      </c>
      <c r="I13" s="8">
        <f t="shared" si="0"/>
        <v>4812</v>
      </c>
      <c r="J13" s="15">
        <v>4800</v>
      </c>
      <c r="K13" s="8">
        <f t="shared" si="1"/>
        <v>12</v>
      </c>
      <c r="L13" s="10">
        <f t="shared" si="2"/>
        <v>2.4937655860349127E-3</v>
      </c>
      <c r="M13" s="11"/>
      <c r="N13" s="11"/>
      <c r="O13" s="11"/>
      <c r="P13" s="11">
        <v>12</v>
      </c>
      <c r="Q13" s="11"/>
      <c r="R13" s="11"/>
      <c r="S13" s="11"/>
      <c r="T13" s="11"/>
      <c r="U13" s="11"/>
      <c r="V13" s="11"/>
      <c r="W13" s="11"/>
      <c r="X13" s="12">
        <v>20200709</v>
      </c>
      <c r="Y13" s="12">
        <v>15</v>
      </c>
      <c r="Z13" s="6" t="s">
        <v>179</v>
      </c>
      <c r="AA13" s="12" t="str">
        <f t="shared" si="5"/>
        <v>하선동</v>
      </c>
      <c r="AB13" s="5" t="s">
        <v>74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7</v>
      </c>
      <c r="C14" s="6" t="str">
        <f t="shared" si="4"/>
        <v>09</v>
      </c>
      <c r="D14" s="7" t="s">
        <v>32</v>
      </c>
      <c r="E14" s="7" t="s">
        <v>180</v>
      </c>
      <c r="F14" s="7" t="s">
        <v>189</v>
      </c>
      <c r="G14" s="5" t="s">
        <v>198</v>
      </c>
      <c r="H14" s="5" t="s">
        <v>197</v>
      </c>
      <c r="I14" s="8">
        <f t="shared" si="0"/>
        <v>511</v>
      </c>
      <c r="J14" s="9">
        <v>500</v>
      </c>
      <c r="K14" s="8">
        <f t="shared" si="1"/>
        <v>11</v>
      </c>
      <c r="L14" s="10">
        <f t="shared" si="2"/>
        <v>2.1526418786692758E-2</v>
      </c>
      <c r="M14" s="11"/>
      <c r="N14" s="11">
        <v>11</v>
      </c>
      <c r="O14" s="11"/>
      <c r="P14" s="11"/>
      <c r="Q14" s="11"/>
      <c r="R14" s="11"/>
      <c r="S14" s="11"/>
      <c r="T14" s="11"/>
      <c r="U14" s="11"/>
      <c r="V14" s="11"/>
      <c r="W14" s="11"/>
      <c r="X14" s="12">
        <v>20200709</v>
      </c>
      <c r="Y14" s="12">
        <v>14</v>
      </c>
      <c r="Z14" s="6" t="s">
        <v>178</v>
      </c>
      <c r="AA14" s="12" t="str">
        <f t="shared" si="5"/>
        <v>하선동</v>
      </c>
      <c r="AB14" s="5" t="s">
        <v>74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7</v>
      </c>
      <c r="C15" s="6" t="str">
        <f t="shared" si="4"/>
        <v>09</v>
      </c>
      <c r="D15" s="7" t="s">
        <v>36</v>
      </c>
      <c r="E15" s="7" t="s">
        <v>172</v>
      </c>
      <c r="F15" s="7" t="s">
        <v>187</v>
      </c>
      <c r="G15" s="5" t="s">
        <v>200</v>
      </c>
      <c r="H15" s="5" t="s">
        <v>197</v>
      </c>
      <c r="I15" s="8">
        <f t="shared" si="0"/>
        <v>721</v>
      </c>
      <c r="J15" s="9">
        <v>702</v>
      </c>
      <c r="K15" s="8">
        <f t="shared" si="1"/>
        <v>19</v>
      </c>
      <c r="L15" s="10">
        <f t="shared" si="2"/>
        <v>2.6352288488210817E-2</v>
      </c>
      <c r="M15" s="11"/>
      <c r="N15" s="11"/>
      <c r="O15" s="11"/>
      <c r="P15" s="11">
        <v>18</v>
      </c>
      <c r="Q15" s="11">
        <v>1</v>
      </c>
      <c r="R15" s="11"/>
      <c r="S15" s="11"/>
      <c r="T15" s="11"/>
      <c r="U15" s="11"/>
      <c r="V15" s="11"/>
      <c r="W15" s="11"/>
      <c r="X15" s="12">
        <v>20200709</v>
      </c>
      <c r="Y15" s="12">
        <v>13</v>
      </c>
      <c r="Z15" s="6" t="s">
        <v>179</v>
      </c>
      <c r="AA15" s="12" t="str">
        <f t="shared" si="5"/>
        <v>하선동</v>
      </c>
      <c r="AB15" s="5" t="s">
        <v>76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7</v>
      </c>
      <c r="C16" s="6" t="str">
        <f t="shared" si="4"/>
        <v>09</v>
      </c>
      <c r="D16" s="7" t="s">
        <v>36</v>
      </c>
      <c r="E16" s="7" t="s">
        <v>172</v>
      </c>
      <c r="F16" s="7" t="s">
        <v>187</v>
      </c>
      <c r="G16" s="5" t="s">
        <v>200</v>
      </c>
      <c r="H16" s="5" t="s">
        <v>197</v>
      </c>
      <c r="I16" s="8">
        <f t="shared" si="0"/>
        <v>2430</v>
      </c>
      <c r="J16" s="9">
        <v>2363</v>
      </c>
      <c r="K16" s="8">
        <f t="shared" si="1"/>
        <v>67</v>
      </c>
      <c r="L16" s="10">
        <f t="shared" si="2"/>
        <v>2.757201646090535E-2</v>
      </c>
      <c r="M16" s="11"/>
      <c r="N16" s="11">
        <v>1</v>
      </c>
      <c r="O16" s="11"/>
      <c r="P16" s="11">
        <v>66</v>
      </c>
      <c r="Q16" s="11"/>
      <c r="R16" s="11"/>
      <c r="S16" s="11"/>
      <c r="T16" s="11"/>
      <c r="U16" s="11"/>
      <c r="V16" s="11"/>
      <c r="W16" s="11"/>
      <c r="X16" s="12">
        <v>20200709</v>
      </c>
      <c r="Y16" s="12">
        <v>13</v>
      </c>
      <c r="Z16" s="6" t="s">
        <v>191</v>
      </c>
      <c r="AA16" s="12" t="str">
        <f t="shared" si="5"/>
        <v>이형준</v>
      </c>
      <c r="AB16" s="5" t="s">
        <v>76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7</v>
      </c>
      <c r="C17" s="6" t="str">
        <f t="shared" si="4"/>
        <v>09</v>
      </c>
      <c r="D17" s="7" t="s">
        <v>34</v>
      </c>
      <c r="E17" s="7" t="s">
        <v>172</v>
      </c>
      <c r="F17" s="7" t="s">
        <v>174</v>
      </c>
      <c r="G17" s="5" t="s">
        <v>196</v>
      </c>
      <c r="H17" s="5" t="s">
        <v>197</v>
      </c>
      <c r="I17" s="8">
        <f t="shared" si="0"/>
        <v>1484</v>
      </c>
      <c r="J17" s="9">
        <v>1484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20200709</v>
      </c>
      <c r="Y17" s="12">
        <v>6</v>
      </c>
      <c r="Z17" s="6" t="s">
        <v>191</v>
      </c>
      <c r="AA17" s="12" t="str">
        <f t="shared" si="5"/>
        <v>이형준</v>
      </c>
      <c r="AB17" s="5" t="s">
        <v>76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7</v>
      </c>
      <c r="C18" s="6" t="str">
        <f t="shared" si="4"/>
        <v>09</v>
      </c>
      <c r="D18" s="7" t="s">
        <v>32</v>
      </c>
      <c r="E18" s="7" t="s">
        <v>173</v>
      </c>
      <c r="F18" s="7" t="s">
        <v>190</v>
      </c>
      <c r="G18" s="5" t="s">
        <v>200</v>
      </c>
      <c r="H18" s="5" t="s">
        <v>197</v>
      </c>
      <c r="I18" s="8">
        <f t="shared" si="0"/>
        <v>679</v>
      </c>
      <c r="J18" s="9">
        <v>402</v>
      </c>
      <c r="K18" s="8">
        <f t="shared" si="1"/>
        <v>277</v>
      </c>
      <c r="L18" s="10">
        <f t="shared" si="2"/>
        <v>0.40795287187039764</v>
      </c>
      <c r="M18" s="11"/>
      <c r="N18" s="11"/>
      <c r="O18" s="11"/>
      <c r="P18" s="11"/>
      <c r="Q18" s="11"/>
      <c r="R18" s="11"/>
      <c r="S18" s="11">
        <v>74</v>
      </c>
      <c r="T18" s="11">
        <v>203</v>
      </c>
      <c r="U18" s="11"/>
      <c r="V18" s="11"/>
      <c r="W18" s="11"/>
      <c r="X18" s="12">
        <v>20200709</v>
      </c>
      <c r="Y18" s="12">
        <v>2</v>
      </c>
      <c r="Z18" s="6" t="s">
        <v>191</v>
      </c>
      <c r="AA18" s="12" t="str">
        <f t="shared" si="5"/>
        <v>이형준</v>
      </c>
      <c r="AB18" s="5" t="s">
        <v>76</v>
      </c>
      <c r="AC18" s="13" t="s">
        <v>192</v>
      </c>
    </row>
    <row r="19" spans="1:29" s="14" customFormat="1" ht="20.100000000000001" customHeight="1" x14ac:dyDescent="0.3">
      <c r="A19" s="5">
        <v>13</v>
      </c>
      <c r="B19" s="6" t="str">
        <f t="shared" si="3"/>
        <v>7</v>
      </c>
      <c r="C19" s="6" t="str">
        <f t="shared" si="4"/>
        <v>09</v>
      </c>
      <c r="D19" s="7" t="s">
        <v>34</v>
      </c>
      <c r="E19" s="7" t="s">
        <v>172</v>
      </c>
      <c r="F19" s="7" t="s">
        <v>174</v>
      </c>
      <c r="G19" s="5" t="s">
        <v>196</v>
      </c>
      <c r="H19" s="5" t="s">
        <v>197</v>
      </c>
      <c r="I19" s="8">
        <f t="shared" si="0"/>
        <v>5865</v>
      </c>
      <c r="J19" s="9">
        <v>5861</v>
      </c>
      <c r="K19" s="8">
        <f t="shared" si="1"/>
        <v>4</v>
      </c>
      <c r="L19" s="10">
        <f t="shared" si="2"/>
        <v>6.8201193520886613E-4</v>
      </c>
      <c r="M19" s="11"/>
      <c r="N19" s="11"/>
      <c r="O19" s="11"/>
      <c r="P19" s="11">
        <v>4</v>
      </c>
      <c r="Q19" s="11"/>
      <c r="R19" s="11"/>
      <c r="S19" s="11"/>
      <c r="T19" s="11"/>
      <c r="U19" s="11"/>
      <c r="V19" s="11"/>
      <c r="W19" s="11"/>
      <c r="X19" s="12">
        <v>20200709</v>
      </c>
      <c r="Y19" s="12">
        <v>6</v>
      </c>
      <c r="Z19" s="6" t="s">
        <v>178</v>
      </c>
      <c r="AA19" s="12" t="str">
        <f t="shared" si="5"/>
        <v>하선동</v>
      </c>
      <c r="AB19" s="5" t="s">
        <v>88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7</v>
      </c>
      <c r="C20" s="6" t="str">
        <f t="shared" si="4"/>
        <v>09</v>
      </c>
      <c r="D20" s="7" t="s">
        <v>34</v>
      </c>
      <c r="E20" s="7" t="s">
        <v>180</v>
      </c>
      <c r="F20" s="7" t="s">
        <v>182</v>
      </c>
      <c r="G20" s="5" t="s">
        <v>196</v>
      </c>
      <c r="H20" s="5" t="s">
        <v>197</v>
      </c>
      <c r="I20" s="8">
        <f t="shared" si="0"/>
        <v>5000</v>
      </c>
      <c r="J20" s="9">
        <v>5000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20200709</v>
      </c>
      <c r="Y20" s="12">
        <v>3</v>
      </c>
      <c r="Z20" s="6" t="s">
        <v>178</v>
      </c>
      <c r="AA20" s="12" t="str">
        <f t="shared" si="5"/>
        <v>하선동</v>
      </c>
      <c r="AB20" s="5" t="s">
        <v>88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7</v>
      </c>
      <c r="C21" s="6" t="str">
        <f t="shared" si="4"/>
        <v>09</v>
      </c>
      <c r="D21" s="7" t="s">
        <v>34</v>
      </c>
      <c r="E21" s="7" t="s">
        <v>181</v>
      </c>
      <c r="F21" s="7" t="s">
        <v>183</v>
      </c>
      <c r="G21" s="5" t="s">
        <v>196</v>
      </c>
      <c r="H21" s="5" t="s">
        <v>197</v>
      </c>
      <c r="I21" s="8">
        <f t="shared" si="0"/>
        <v>6000</v>
      </c>
      <c r="J21" s="9">
        <v>6000</v>
      </c>
      <c r="K21" s="8">
        <f t="shared" si="1"/>
        <v>0</v>
      </c>
      <c r="L21" s="10">
        <f t="shared" si="2"/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20200709</v>
      </c>
      <c r="Y21" s="12">
        <v>5</v>
      </c>
      <c r="Z21" s="6" t="s">
        <v>178</v>
      </c>
      <c r="AA21" s="12" t="str">
        <f t="shared" si="5"/>
        <v>하선동</v>
      </c>
      <c r="AB21" s="5" t="s">
        <v>88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7</v>
      </c>
      <c r="C22" s="6" t="str">
        <f t="shared" si="4"/>
        <v>09</v>
      </c>
      <c r="D22" s="7" t="s">
        <v>32</v>
      </c>
      <c r="E22" s="7" t="s">
        <v>193</v>
      </c>
      <c r="F22" s="7" t="s">
        <v>194</v>
      </c>
      <c r="G22" s="5" t="s">
        <v>196</v>
      </c>
      <c r="H22" s="5" t="s">
        <v>199</v>
      </c>
      <c r="I22" s="8">
        <f t="shared" si="0"/>
        <v>816</v>
      </c>
      <c r="J22" s="9">
        <v>750</v>
      </c>
      <c r="K22" s="8">
        <f t="shared" si="1"/>
        <v>66</v>
      </c>
      <c r="L22" s="10">
        <f t="shared" si="2"/>
        <v>8.0882352941176475E-2</v>
      </c>
      <c r="M22" s="11"/>
      <c r="N22" s="11"/>
      <c r="O22" s="11"/>
      <c r="P22" s="11"/>
      <c r="Q22" s="11">
        <v>16</v>
      </c>
      <c r="R22" s="11"/>
      <c r="S22" s="11">
        <v>50</v>
      </c>
      <c r="T22" s="11"/>
      <c r="U22" s="11"/>
      <c r="V22" s="11"/>
      <c r="W22" s="11"/>
      <c r="X22" s="12">
        <v>20200709</v>
      </c>
      <c r="Y22" s="12">
        <v>1</v>
      </c>
      <c r="Z22" s="6" t="s">
        <v>178</v>
      </c>
      <c r="AA22" s="12" t="str">
        <f t="shared" si="5"/>
        <v>하선동</v>
      </c>
      <c r="AB22" s="5" t="s">
        <v>88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7</v>
      </c>
      <c r="C23" s="6" t="str">
        <f t="shared" si="4"/>
        <v>09</v>
      </c>
      <c r="D23" s="7" t="s">
        <v>34</v>
      </c>
      <c r="E23" s="7" t="s">
        <v>180</v>
      </c>
      <c r="F23" s="7" t="s">
        <v>182</v>
      </c>
      <c r="G23" s="5" t="s">
        <v>196</v>
      </c>
      <c r="H23" s="5" t="s">
        <v>197</v>
      </c>
      <c r="I23" s="8">
        <f t="shared" si="0"/>
        <v>14037</v>
      </c>
      <c r="J23" s="9">
        <v>14000</v>
      </c>
      <c r="K23" s="8">
        <f t="shared" si="1"/>
        <v>37</v>
      </c>
      <c r="L23" s="10">
        <f t="shared" si="2"/>
        <v>2.6358908598703426E-3</v>
      </c>
      <c r="M23" s="11">
        <v>33</v>
      </c>
      <c r="N23" s="11"/>
      <c r="O23" s="11"/>
      <c r="P23" s="11"/>
      <c r="Q23" s="11">
        <v>4</v>
      </c>
      <c r="R23" s="11"/>
      <c r="S23" s="11"/>
      <c r="T23" s="11"/>
      <c r="U23" s="11"/>
      <c r="V23" s="11"/>
      <c r="W23" s="11"/>
      <c r="X23" s="12">
        <v>20200709</v>
      </c>
      <c r="Y23" s="12">
        <v>3</v>
      </c>
      <c r="Z23" s="6" t="s">
        <v>191</v>
      </c>
      <c r="AA23" s="12" t="str">
        <f t="shared" si="5"/>
        <v>이형준</v>
      </c>
      <c r="AB23" s="5" t="s">
        <v>95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7</v>
      </c>
      <c r="C24" s="6" t="str">
        <f t="shared" si="4"/>
        <v>09</v>
      </c>
      <c r="D24" s="7" t="s">
        <v>32</v>
      </c>
      <c r="E24" s="7" t="s">
        <v>173</v>
      </c>
      <c r="F24" s="7" t="s">
        <v>201</v>
      </c>
      <c r="G24" s="5" t="s">
        <v>202</v>
      </c>
      <c r="H24" s="5" t="s">
        <v>197</v>
      </c>
      <c r="I24" s="8">
        <f t="shared" si="0"/>
        <v>3275</v>
      </c>
      <c r="J24" s="9">
        <v>3250</v>
      </c>
      <c r="K24" s="8">
        <f t="shared" si="1"/>
        <v>25</v>
      </c>
      <c r="L24" s="10">
        <f t="shared" si="2"/>
        <v>7.6335877862595417E-3</v>
      </c>
      <c r="M24" s="11"/>
      <c r="N24" s="11"/>
      <c r="O24" s="11"/>
      <c r="P24" s="11">
        <v>23</v>
      </c>
      <c r="Q24" s="11">
        <v>2</v>
      </c>
      <c r="R24" s="11"/>
      <c r="S24" s="11"/>
      <c r="T24" s="11"/>
      <c r="U24" s="11"/>
      <c r="V24" s="11"/>
      <c r="W24" s="11"/>
      <c r="X24" s="12">
        <v>20200709</v>
      </c>
      <c r="Y24" s="12">
        <v>4</v>
      </c>
      <c r="Z24" s="6" t="s">
        <v>191</v>
      </c>
      <c r="AA24" s="12" t="str">
        <f t="shared" si="5"/>
        <v>이형준</v>
      </c>
      <c r="AB24" s="5" t="s">
        <v>95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7</v>
      </c>
      <c r="C25" s="6" t="str">
        <f t="shared" si="4"/>
        <v>09</v>
      </c>
      <c r="D25" s="7" t="s">
        <v>34</v>
      </c>
      <c r="E25" s="7" t="s">
        <v>181</v>
      </c>
      <c r="F25" s="7" t="s">
        <v>183</v>
      </c>
      <c r="G25" s="5" t="s">
        <v>196</v>
      </c>
      <c r="H25" s="5" t="s">
        <v>197</v>
      </c>
      <c r="I25" s="8">
        <f t="shared" si="0"/>
        <v>15102</v>
      </c>
      <c r="J25" s="11">
        <v>15100</v>
      </c>
      <c r="K25" s="8">
        <f t="shared" si="1"/>
        <v>2</v>
      </c>
      <c r="L25" s="10">
        <f t="shared" si="2"/>
        <v>1.3243279035889287E-4</v>
      </c>
      <c r="M25" s="11"/>
      <c r="N25" s="11"/>
      <c r="O25" s="11"/>
      <c r="P25" s="11"/>
      <c r="Q25" s="11">
        <v>2</v>
      </c>
      <c r="R25" s="11"/>
      <c r="S25" s="11"/>
      <c r="T25" s="11"/>
      <c r="U25" s="11"/>
      <c r="V25" s="11"/>
      <c r="W25" s="11"/>
      <c r="X25" s="12">
        <v>20200709</v>
      </c>
      <c r="Y25" s="12">
        <v>5</v>
      </c>
      <c r="Z25" s="6" t="s">
        <v>191</v>
      </c>
      <c r="AA25" s="12" t="str">
        <f t="shared" si="5"/>
        <v>이형준</v>
      </c>
      <c r="AB25" s="5" t="s">
        <v>95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7</v>
      </c>
      <c r="C26" s="6" t="str">
        <f t="shared" si="4"/>
        <v>09</v>
      </c>
      <c r="D26" s="7" t="s">
        <v>32</v>
      </c>
      <c r="E26" s="7" t="s">
        <v>193</v>
      </c>
      <c r="F26" s="7" t="s">
        <v>194</v>
      </c>
      <c r="G26" s="5" t="s">
        <v>196</v>
      </c>
      <c r="H26" s="5" t="s">
        <v>199</v>
      </c>
      <c r="I26" s="8">
        <f t="shared" si="0"/>
        <v>1670</v>
      </c>
      <c r="J26" s="11">
        <v>1590</v>
      </c>
      <c r="K26" s="8">
        <f t="shared" si="1"/>
        <v>80</v>
      </c>
      <c r="L26" s="10">
        <f t="shared" si="2"/>
        <v>4.790419161676647E-2</v>
      </c>
      <c r="M26" s="11"/>
      <c r="N26" s="11"/>
      <c r="O26" s="11"/>
      <c r="P26" s="11"/>
      <c r="Q26" s="11"/>
      <c r="R26" s="11"/>
      <c r="S26" s="11">
        <v>46</v>
      </c>
      <c r="T26" s="11"/>
      <c r="U26" s="11"/>
      <c r="V26" s="11">
        <v>34</v>
      </c>
      <c r="W26" s="11"/>
      <c r="X26" s="12">
        <v>20200709</v>
      </c>
      <c r="Y26" s="12">
        <v>1</v>
      </c>
      <c r="Z26" s="6" t="s">
        <v>178</v>
      </c>
      <c r="AA26" s="12" t="str">
        <f t="shared" si="5"/>
        <v>하선동</v>
      </c>
      <c r="AB26" s="5" t="s">
        <v>95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7</v>
      </c>
      <c r="C27" s="6" t="str">
        <f t="shared" si="4"/>
        <v>09</v>
      </c>
      <c r="D27" s="7" t="s">
        <v>32</v>
      </c>
      <c r="E27" s="7" t="s">
        <v>193</v>
      </c>
      <c r="F27" s="7" t="s">
        <v>194</v>
      </c>
      <c r="G27" s="5" t="s">
        <v>196</v>
      </c>
      <c r="H27" s="5" t="s">
        <v>199</v>
      </c>
      <c r="I27" s="8">
        <f t="shared" si="0"/>
        <v>1022</v>
      </c>
      <c r="J27" s="11">
        <v>1000</v>
      </c>
      <c r="K27" s="8">
        <f t="shared" si="1"/>
        <v>22</v>
      </c>
      <c r="L27" s="10">
        <f t="shared" si="2"/>
        <v>2.1526418786692758E-2</v>
      </c>
      <c r="M27" s="11"/>
      <c r="N27" s="11"/>
      <c r="O27" s="11"/>
      <c r="P27" s="11"/>
      <c r="Q27" s="11"/>
      <c r="R27" s="11"/>
      <c r="S27" s="11">
        <v>17</v>
      </c>
      <c r="T27" s="11"/>
      <c r="U27" s="11"/>
      <c r="V27" s="11">
        <v>5</v>
      </c>
      <c r="W27" s="11"/>
      <c r="X27" s="12">
        <v>20200709</v>
      </c>
      <c r="Y27" s="12">
        <v>1</v>
      </c>
      <c r="Z27" s="6" t="s">
        <v>191</v>
      </c>
      <c r="AA27" s="12" t="str">
        <f t="shared" si="5"/>
        <v>이형준</v>
      </c>
      <c r="AB27" s="5" t="s">
        <v>95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7</v>
      </c>
      <c r="C28" s="6" t="str">
        <f t="shared" si="4"/>
        <v>09</v>
      </c>
      <c r="D28" s="7" t="s">
        <v>34</v>
      </c>
      <c r="E28" s="7" t="s">
        <v>172</v>
      </c>
      <c r="F28" s="7" t="s">
        <v>188</v>
      </c>
      <c r="G28" s="5" t="s">
        <v>196</v>
      </c>
      <c r="H28" s="5" t="s">
        <v>197</v>
      </c>
      <c r="I28" s="8">
        <f t="shared" si="0"/>
        <v>8494</v>
      </c>
      <c r="J28" s="16">
        <v>8480</v>
      </c>
      <c r="K28" s="8">
        <f t="shared" si="1"/>
        <v>14</v>
      </c>
      <c r="L28" s="10">
        <f t="shared" si="2"/>
        <v>1.6482222745467388E-3</v>
      </c>
      <c r="M28" s="11"/>
      <c r="N28" s="11"/>
      <c r="O28" s="11"/>
      <c r="P28" s="11">
        <v>14</v>
      </c>
      <c r="Q28" s="11"/>
      <c r="R28" s="11"/>
      <c r="S28" s="11"/>
      <c r="T28" s="11"/>
      <c r="U28" s="11"/>
      <c r="V28" s="11"/>
      <c r="W28" s="11"/>
      <c r="X28" s="12">
        <v>20200709</v>
      </c>
      <c r="Y28" s="12">
        <v>8</v>
      </c>
      <c r="Z28" s="6" t="s">
        <v>191</v>
      </c>
      <c r="AA28" s="12" t="str">
        <f t="shared" si="5"/>
        <v>이형준</v>
      </c>
      <c r="AB28" s="5" t="s">
        <v>96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7</v>
      </c>
      <c r="C29" s="6" t="str">
        <f t="shared" si="4"/>
        <v>09</v>
      </c>
      <c r="D29" s="7" t="s">
        <v>32</v>
      </c>
      <c r="E29" s="7" t="s">
        <v>180</v>
      </c>
      <c r="F29" s="7" t="s">
        <v>189</v>
      </c>
      <c r="G29" s="5" t="s">
        <v>198</v>
      </c>
      <c r="H29" s="5" t="s">
        <v>197</v>
      </c>
      <c r="I29" s="8">
        <f t="shared" si="0"/>
        <v>4264</v>
      </c>
      <c r="J29" s="11">
        <v>4260</v>
      </c>
      <c r="K29" s="8">
        <f t="shared" si="1"/>
        <v>4</v>
      </c>
      <c r="L29" s="10">
        <f t="shared" si="2"/>
        <v>9.3808630393996248E-4</v>
      </c>
      <c r="M29" s="11"/>
      <c r="N29" s="11"/>
      <c r="O29" s="11"/>
      <c r="P29" s="11"/>
      <c r="Q29" s="11"/>
      <c r="R29" s="11"/>
      <c r="S29" s="11"/>
      <c r="T29" s="11">
        <v>4</v>
      </c>
      <c r="U29" s="11"/>
      <c r="V29" s="11"/>
      <c r="W29" s="11"/>
      <c r="X29" s="12">
        <v>20200709</v>
      </c>
      <c r="Y29" s="12">
        <v>14</v>
      </c>
      <c r="Z29" s="6" t="s">
        <v>191</v>
      </c>
      <c r="AA29" s="12" t="str">
        <f t="shared" si="5"/>
        <v>이형준</v>
      </c>
      <c r="AB29" s="5" t="s">
        <v>96</v>
      </c>
      <c r="AC29" s="13" t="s">
        <v>195</v>
      </c>
    </row>
    <row r="30" spans="1:29" s="14" customFormat="1" ht="20.100000000000001" customHeight="1" x14ac:dyDescent="0.3">
      <c r="A30" s="5">
        <v>24</v>
      </c>
      <c r="B30" s="6" t="str">
        <f t="shared" si="3"/>
        <v>7</v>
      </c>
      <c r="C30" s="6" t="str">
        <f t="shared" si="4"/>
        <v>09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51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7</v>
      </c>
      <c r="C31" s="6" t="str">
        <f t="shared" si="4"/>
        <v>09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hidden="1" customHeight="1" x14ac:dyDescent="0.3">
      <c r="A32" s="5">
        <v>26</v>
      </c>
      <c r="B32" s="6" t="str">
        <f t="shared" si="3"/>
        <v>7</v>
      </c>
      <c r="C32" s="6" t="str">
        <f t="shared" si="4"/>
        <v>09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hidden="1" customHeight="1" x14ac:dyDescent="0.3">
      <c r="A33" s="5">
        <v>27</v>
      </c>
      <c r="B33" s="6" t="str">
        <f t="shared" si="3"/>
        <v>7</v>
      </c>
      <c r="C33" s="6" t="str">
        <f t="shared" si="4"/>
        <v>09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3"/>
        <v>7</v>
      </c>
      <c r="C34" s="6" t="str">
        <f t="shared" si="4"/>
        <v>09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7</v>
      </c>
      <c r="C35" s="6" t="str">
        <f t="shared" si="4"/>
        <v>09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7</v>
      </c>
      <c r="C36" s="6" t="str">
        <f t="shared" si="4"/>
        <v>09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7</v>
      </c>
      <c r="C37" s="6" t="str">
        <f t="shared" si="4"/>
        <v>09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7</v>
      </c>
      <c r="C38" s="6" t="str">
        <f t="shared" si="4"/>
        <v>09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7</v>
      </c>
      <c r="C39" s="6" t="str">
        <f t="shared" si="4"/>
        <v>09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7</v>
      </c>
      <c r="C40" s="6" t="str">
        <f t="shared" si="4"/>
        <v>09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7</v>
      </c>
      <c r="C41" s="6" t="str">
        <f t="shared" si="4"/>
        <v>09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7</v>
      </c>
      <c r="C42" s="6" t="str">
        <f t="shared" si="4"/>
        <v>09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7</v>
      </c>
      <c r="C43" s="6" t="str">
        <f t="shared" si="4"/>
        <v>09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7</v>
      </c>
      <c r="C44" s="6" t="str">
        <f t="shared" si="4"/>
        <v>09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7</v>
      </c>
      <c r="C45" s="6" t="str">
        <f t="shared" si="4"/>
        <v>09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9"/>
      <c r="U45" s="19"/>
      <c r="V45" s="19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7</v>
      </c>
      <c r="C46" s="6" t="str">
        <f t="shared" si="4"/>
        <v>09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9"/>
      <c r="U46" s="19"/>
      <c r="V46" s="19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20.100000000000001" hidden="1" customHeight="1" x14ac:dyDescent="0.3">
      <c r="A47" s="5">
        <v>41</v>
      </c>
      <c r="B47" s="6" t="str">
        <f t="shared" si="3"/>
        <v>7</v>
      </c>
      <c r="C47" s="6" t="str">
        <f t="shared" si="4"/>
        <v>09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19"/>
      <c r="U47" s="19"/>
      <c r="V47" s="19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20.100000000000001" hidden="1" customHeight="1" x14ac:dyDescent="0.3">
      <c r="A48" s="5">
        <v>42</v>
      </c>
      <c r="B48" s="6" t="str">
        <f t="shared" si="3"/>
        <v>7</v>
      </c>
      <c r="C48" s="6" t="str">
        <f t="shared" si="4"/>
        <v>09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20.100000000000001" hidden="1" customHeight="1" x14ac:dyDescent="0.3">
      <c r="A49" s="5">
        <v>43</v>
      </c>
      <c r="B49" s="6" t="str">
        <f t="shared" si="3"/>
        <v>7</v>
      </c>
      <c r="C49" s="6" t="str">
        <f t="shared" si="4"/>
        <v>09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20.100000000000001" hidden="1" customHeight="1" x14ac:dyDescent="0.3">
      <c r="A50" s="5">
        <v>44</v>
      </c>
      <c r="B50" s="6" t="str">
        <f t="shared" si="3"/>
        <v>7</v>
      </c>
      <c r="C50" s="6" t="str">
        <f t="shared" si="4"/>
        <v>09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20.100000000000001" hidden="1" customHeight="1" x14ac:dyDescent="0.3">
      <c r="A51" s="5">
        <v>45</v>
      </c>
      <c r="B51" s="6" t="str">
        <f t="shared" si="3"/>
        <v>7</v>
      </c>
      <c r="C51" s="6" t="str">
        <f t="shared" si="4"/>
        <v>09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20" customFormat="1" ht="13.5" x14ac:dyDescent="0.3">
      <c r="A52" s="55"/>
      <c r="B52" s="56"/>
      <c r="C52" s="56"/>
      <c r="D52" s="56"/>
      <c r="E52" s="56"/>
      <c r="F52" s="56"/>
      <c r="G52" s="56"/>
      <c r="H52" s="56"/>
      <c r="I52" s="27">
        <f t="shared" ref="I52:W52" si="7">SUM(I7:I51)</f>
        <v>91411</v>
      </c>
      <c r="J52" s="27">
        <f t="shared" si="7"/>
        <v>90737</v>
      </c>
      <c r="K52" s="27">
        <f t="shared" si="7"/>
        <v>674</v>
      </c>
      <c r="L52" s="27" t="e">
        <f t="shared" si="7"/>
        <v>#DIV/0!</v>
      </c>
      <c r="M52" s="27">
        <f t="shared" si="7"/>
        <v>33</v>
      </c>
      <c r="N52" s="27">
        <f t="shared" si="7"/>
        <v>15</v>
      </c>
      <c r="O52" s="27">
        <f t="shared" si="7"/>
        <v>0</v>
      </c>
      <c r="P52" s="27">
        <f t="shared" si="7"/>
        <v>160</v>
      </c>
      <c r="Q52" s="27">
        <f t="shared" si="7"/>
        <v>25</v>
      </c>
      <c r="R52" s="27">
        <f t="shared" si="7"/>
        <v>0</v>
      </c>
      <c r="S52" s="27">
        <f t="shared" si="7"/>
        <v>187</v>
      </c>
      <c r="T52" s="27">
        <f t="shared" si="7"/>
        <v>207</v>
      </c>
      <c r="U52" s="27">
        <f t="shared" si="7"/>
        <v>8</v>
      </c>
      <c r="V52" s="27">
        <f t="shared" si="7"/>
        <v>39</v>
      </c>
      <c r="W52" s="27">
        <f t="shared" si="7"/>
        <v>0</v>
      </c>
      <c r="X52" s="50"/>
      <c r="Y52" s="51"/>
      <c r="Z52" s="51"/>
      <c r="AA52" s="51"/>
      <c r="AB52" s="51"/>
      <c r="AC52" s="51"/>
    </row>
    <row r="53" spans="1:29" s="20" customFormat="1" ht="13.5" x14ac:dyDescent="0.3">
      <c r="A53" s="55"/>
      <c r="B53" s="56"/>
      <c r="C53" s="56"/>
      <c r="D53" s="56"/>
      <c r="E53" s="56"/>
      <c r="F53" s="56"/>
      <c r="G53" s="56"/>
      <c r="H53" s="56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51"/>
      <c r="Y53" s="51"/>
      <c r="Z53" s="51"/>
      <c r="AA53" s="51"/>
      <c r="AB53" s="51"/>
      <c r="AC53" s="51"/>
    </row>
    <row r="54" spans="1:29" ht="20.100000000000001" customHeight="1" x14ac:dyDescent="0.3">
      <c r="A54" s="5">
        <v>1</v>
      </c>
      <c r="B54" s="6" t="str">
        <f>LEFT($A$1,1)</f>
        <v>7</v>
      </c>
      <c r="C54" s="6" t="str">
        <f>MID($A$1,4,2)</f>
        <v>09</v>
      </c>
      <c r="D54" s="7" t="s">
        <v>34</v>
      </c>
      <c r="E54" s="7" t="s">
        <v>172</v>
      </c>
      <c r="F54" s="7" t="s">
        <v>174</v>
      </c>
      <c r="G54" s="5" t="s">
        <v>196</v>
      </c>
      <c r="H54" s="5" t="s">
        <v>197</v>
      </c>
      <c r="I54" s="8">
        <f t="shared" ref="I54" si="8">J54+K54</f>
        <v>320</v>
      </c>
      <c r="J54" s="9">
        <v>320</v>
      </c>
      <c r="K54" s="8">
        <f t="shared" ref="K54" si="9">SUM(M54:W54)</f>
        <v>0</v>
      </c>
      <c r="L54" s="10">
        <f t="shared" ref="L54" si="10">K54/I54</f>
        <v>0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>IF($Z54="A","하선동",IF($Z54="B","이형준",""))</f>
        <v/>
      </c>
      <c r="AB54" s="5" t="s">
        <v>58</v>
      </c>
      <c r="AC54" s="13" t="s">
        <v>176</v>
      </c>
    </row>
    <row r="55" spans="1:29" ht="20.100000000000001" customHeight="1" x14ac:dyDescent="0.3">
      <c r="A55" s="5">
        <v>2</v>
      </c>
      <c r="B55" s="6" t="str">
        <f t="shared" ref="B55:B68" si="11">LEFT($A$1,1)</f>
        <v>7</v>
      </c>
      <c r="C55" s="6" t="str">
        <f t="shared" ref="C55:C68" si="12">MID($A$1,4,2)</f>
        <v>09</v>
      </c>
      <c r="D55" s="7" t="s">
        <v>34</v>
      </c>
      <c r="E55" s="7" t="s">
        <v>173</v>
      </c>
      <c r="F55" s="7" t="s">
        <v>175</v>
      </c>
      <c r="G55" s="5" t="s">
        <v>198</v>
      </c>
      <c r="H55" s="5" t="s">
        <v>199</v>
      </c>
      <c r="I55" s="8">
        <f t="shared" ref="I55:I68" si="13">J55+K55</f>
        <v>200</v>
      </c>
      <c r="J55" s="9">
        <v>200</v>
      </c>
      <c r="K55" s="8">
        <f t="shared" ref="K55:K68" si="14">SUM(M55:W55)</f>
        <v>0</v>
      </c>
      <c r="L55" s="10">
        <f t="shared" ref="L55:L68" si="15">K55/I55</f>
        <v>0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>
        <v>20200709</v>
      </c>
      <c r="Y55" s="12">
        <v>12</v>
      </c>
      <c r="Z55" s="6" t="s">
        <v>179</v>
      </c>
      <c r="AA55" s="12" t="str">
        <f t="shared" ref="AA55:AA68" si="16">IF($Z55="A","하선동",IF($Z55="B","이형준",""))</f>
        <v>하선동</v>
      </c>
      <c r="AB55" s="5" t="s">
        <v>58</v>
      </c>
      <c r="AC55" s="13" t="s">
        <v>177</v>
      </c>
    </row>
    <row r="56" spans="1:29" ht="20.100000000000001" customHeight="1" x14ac:dyDescent="0.3">
      <c r="A56" s="5">
        <v>3</v>
      </c>
      <c r="B56" s="6" t="str">
        <f t="shared" si="11"/>
        <v>7</v>
      </c>
      <c r="C56" s="6" t="str">
        <f t="shared" si="12"/>
        <v>09</v>
      </c>
      <c r="D56" s="7" t="s">
        <v>34</v>
      </c>
      <c r="E56" s="7" t="s">
        <v>172</v>
      </c>
      <c r="F56" s="7" t="s">
        <v>174</v>
      </c>
      <c r="G56" s="5" t="s">
        <v>196</v>
      </c>
      <c r="H56" s="5" t="s">
        <v>197</v>
      </c>
      <c r="I56" s="8">
        <f t="shared" si="13"/>
        <v>600</v>
      </c>
      <c r="J56" s="9">
        <v>600</v>
      </c>
      <c r="K56" s="8">
        <f t="shared" si="14"/>
        <v>0</v>
      </c>
      <c r="L56" s="10">
        <f t="shared" si="15"/>
        <v>0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6"/>
        <v/>
      </c>
      <c r="AB56" s="5" t="s">
        <v>88</v>
      </c>
      <c r="AC56" s="13" t="s">
        <v>176</v>
      </c>
    </row>
    <row r="57" spans="1:29" ht="20.100000000000001" customHeight="1" x14ac:dyDescent="0.3">
      <c r="A57" s="5">
        <v>4</v>
      </c>
      <c r="B57" s="6" t="str">
        <f t="shared" si="11"/>
        <v>7</v>
      </c>
      <c r="C57" s="6" t="str">
        <f t="shared" si="12"/>
        <v>09</v>
      </c>
      <c r="D57" s="7"/>
      <c r="E57" s="7"/>
      <c r="F57" s="7"/>
      <c r="G57" s="5"/>
      <c r="H57" s="5"/>
      <c r="I57" s="8">
        <f t="shared" si="13"/>
        <v>0</v>
      </c>
      <c r="J57" s="9"/>
      <c r="K57" s="8">
        <f t="shared" si="14"/>
        <v>0</v>
      </c>
      <c r="L57" s="10" t="e">
        <f t="shared" si="15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6"/>
        <v/>
      </c>
      <c r="AB57" s="5"/>
      <c r="AC57" s="13"/>
    </row>
    <row r="58" spans="1:29" ht="20.100000000000001" customHeight="1" x14ac:dyDescent="0.3">
      <c r="A58" s="5">
        <v>5</v>
      </c>
      <c r="B58" s="6" t="str">
        <f t="shared" si="11"/>
        <v>7</v>
      </c>
      <c r="C58" s="6" t="str">
        <f t="shared" si="12"/>
        <v>09</v>
      </c>
      <c r="D58" s="7"/>
      <c r="E58" s="7"/>
      <c r="F58" s="7"/>
      <c r="G58" s="5"/>
      <c r="H58" s="5"/>
      <c r="I58" s="8">
        <f t="shared" si="13"/>
        <v>0</v>
      </c>
      <c r="J58" s="9"/>
      <c r="K58" s="8">
        <f t="shared" si="14"/>
        <v>0</v>
      </c>
      <c r="L58" s="10" t="e">
        <f t="shared" si="15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6"/>
        <v/>
      </c>
      <c r="AB58" s="5"/>
      <c r="AC58" s="13"/>
    </row>
    <row r="59" spans="1:29" ht="20.100000000000001" hidden="1" customHeight="1" x14ac:dyDescent="0.3">
      <c r="A59" s="5">
        <v>6</v>
      </c>
      <c r="B59" s="6" t="str">
        <f t="shared" si="11"/>
        <v>7</v>
      </c>
      <c r="C59" s="6" t="str">
        <f t="shared" si="12"/>
        <v>09</v>
      </c>
      <c r="D59" s="7"/>
      <c r="E59" s="7"/>
      <c r="F59" s="7"/>
      <c r="G59" s="5"/>
      <c r="H59" s="5"/>
      <c r="I59" s="8">
        <f t="shared" si="13"/>
        <v>0</v>
      </c>
      <c r="J59" s="9"/>
      <c r="K59" s="8">
        <f t="shared" si="14"/>
        <v>0</v>
      </c>
      <c r="L59" s="10" t="e">
        <f t="shared" si="15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6"/>
        <v/>
      </c>
      <c r="AB59" s="5"/>
      <c r="AC59" s="13"/>
    </row>
    <row r="60" spans="1:29" ht="20.100000000000001" hidden="1" customHeight="1" x14ac:dyDescent="0.3">
      <c r="A60" s="5">
        <v>7</v>
      </c>
      <c r="B60" s="6" t="str">
        <f t="shared" si="11"/>
        <v>7</v>
      </c>
      <c r="C60" s="6" t="str">
        <f t="shared" si="12"/>
        <v>09</v>
      </c>
      <c r="D60" s="7"/>
      <c r="E60" s="7"/>
      <c r="F60" s="7"/>
      <c r="G60" s="5"/>
      <c r="H60" s="5"/>
      <c r="I60" s="8">
        <f t="shared" si="13"/>
        <v>0</v>
      </c>
      <c r="J60" s="9"/>
      <c r="K60" s="8">
        <f t="shared" si="14"/>
        <v>0</v>
      </c>
      <c r="L60" s="10" t="e">
        <f t="shared" si="15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6"/>
        <v/>
      </c>
      <c r="AB60" s="5"/>
      <c r="AC60" s="13"/>
    </row>
    <row r="61" spans="1:29" ht="20.100000000000001" hidden="1" customHeight="1" x14ac:dyDescent="0.3">
      <c r="A61" s="5">
        <v>8</v>
      </c>
      <c r="B61" s="6" t="str">
        <f t="shared" si="11"/>
        <v>7</v>
      </c>
      <c r="C61" s="6" t="str">
        <f t="shared" si="12"/>
        <v>09</v>
      </c>
      <c r="D61" s="7"/>
      <c r="E61" s="7"/>
      <c r="F61" s="7"/>
      <c r="G61" s="5"/>
      <c r="H61" s="5"/>
      <c r="I61" s="8">
        <f t="shared" si="13"/>
        <v>0</v>
      </c>
      <c r="J61" s="9"/>
      <c r="K61" s="8">
        <f t="shared" si="14"/>
        <v>0</v>
      </c>
      <c r="L61" s="10" t="e">
        <f t="shared" si="15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6"/>
        <v/>
      </c>
      <c r="AB61" s="5"/>
      <c r="AC61" s="13"/>
    </row>
    <row r="62" spans="1:29" ht="20.100000000000001" hidden="1" customHeight="1" x14ac:dyDescent="0.3">
      <c r="A62" s="5">
        <v>9</v>
      </c>
      <c r="B62" s="6" t="str">
        <f t="shared" si="11"/>
        <v>7</v>
      </c>
      <c r="C62" s="6" t="str">
        <f t="shared" si="12"/>
        <v>09</v>
      </c>
      <c r="D62" s="7"/>
      <c r="E62" s="7"/>
      <c r="F62" s="7"/>
      <c r="G62" s="5"/>
      <c r="H62" s="5"/>
      <c r="I62" s="8">
        <f t="shared" si="13"/>
        <v>0</v>
      </c>
      <c r="J62" s="9"/>
      <c r="K62" s="8">
        <f t="shared" si="14"/>
        <v>0</v>
      </c>
      <c r="L62" s="10" t="e">
        <f t="shared" si="15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6"/>
        <v/>
      </c>
      <c r="AB62" s="5"/>
      <c r="AC62" s="13"/>
    </row>
    <row r="63" spans="1:29" ht="20.100000000000001" hidden="1" customHeight="1" x14ac:dyDescent="0.3">
      <c r="A63" s="5">
        <v>10</v>
      </c>
      <c r="B63" s="6" t="str">
        <f t="shared" si="11"/>
        <v>7</v>
      </c>
      <c r="C63" s="6" t="str">
        <f t="shared" si="12"/>
        <v>09</v>
      </c>
      <c r="D63" s="7"/>
      <c r="E63" s="7"/>
      <c r="F63" s="7"/>
      <c r="G63" s="5"/>
      <c r="H63" s="5"/>
      <c r="I63" s="8">
        <f t="shared" si="13"/>
        <v>0</v>
      </c>
      <c r="J63" s="9"/>
      <c r="K63" s="8">
        <f t="shared" si="14"/>
        <v>0</v>
      </c>
      <c r="L63" s="10" t="e">
        <f t="shared" si="15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6"/>
        <v/>
      </c>
      <c r="AB63" s="5"/>
      <c r="AC63" s="13"/>
    </row>
    <row r="64" spans="1:29" ht="20.100000000000001" hidden="1" customHeight="1" x14ac:dyDescent="0.3">
      <c r="A64" s="5">
        <v>11</v>
      </c>
      <c r="B64" s="6" t="str">
        <f t="shared" si="11"/>
        <v>7</v>
      </c>
      <c r="C64" s="6" t="str">
        <f t="shared" si="12"/>
        <v>09</v>
      </c>
      <c r="D64" s="7"/>
      <c r="E64" s="7"/>
      <c r="F64" s="7"/>
      <c r="G64" s="5"/>
      <c r="H64" s="5"/>
      <c r="I64" s="8">
        <f t="shared" si="13"/>
        <v>0</v>
      </c>
      <c r="J64" s="9"/>
      <c r="K64" s="8">
        <f t="shared" si="14"/>
        <v>0</v>
      </c>
      <c r="L64" s="10" t="e">
        <f t="shared" si="15"/>
        <v>#DIV/0!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2"/>
      <c r="Y64" s="12"/>
      <c r="Z64" s="6"/>
      <c r="AA64" s="12" t="str">
        <f t="shared" si="16"/>
        <v/>
      </c>
      <c r="AB64" s="5"/>
      <c r="AC64" s="13"/>
    </row>
    <row r="65" spans="1:29" ht="20.100000000000001" hidden="1" customHeight="1" x14ac:dyDescent="0.3">
      <c r="A65" s="5">
        <v>12</v>
      </c>
      <c r="B65" s="6" t="str">
        <f t="shared" si="11"/>
        <v>7</v>
      </c>
      <c r="C65" s="6" t="str">
        <f t="shared" si="12"/>
        <v>09</v>
      </c>
      <c r="D65" s="7"/>
      <c r="E65" s="7"/>
      <c r="F65" s="7"/>
      <c r="G65" s="5"/>
      <c r="H65" s="5"/>
      <c r="I65" s="8">
        <f t="shared" si="13"/>
        <v>0</v>
      </c>
      <c r="J65" s="9"/>
      <c r="K65" s="8">
        <f t="shared" si="14"/>
        <v>0</v>
      </c>
      <c r="L65" s="10" t="e">
        <f t="shared" si="15"/>
        <v>#DIV/0!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2"/>
      <c r="Y65" s="12"/>
      <c r="Z65" s="6"/>
      <c r="AA65" s="12" t="str">
        <f t="shared" si="16"/>
        <v/>
      </c>
      <c r="AB65" s="5"/>
      <c r="AC65" s="13"/>
    </row>
    <row r="66" spans="1:29" ht="20.100000000000001" hidden="1" customHeight="1" x14ac:dyDescent="0.3">
      <c r="A66" s="5">
        <v>13</v>
      </c>
      <c r="B66" s="6" t="str">
        <f t="shared" si="11"/>
        <v>7</v>
      </c>
      <c r="C66" s="6" t="str">
        <f t="shared" si="12"/>
        <v>09</v>
      </c>
      <c r="D66" s="7"/>
      <c r="E66" s="7"/>
      <c r="F66" s="7"/>
      <c r="G66" s="5"/>
      <c r="H66" s="5"/>
      <c r="I66" s="8">
        <f t="shared" si="13"/>
        <v>0</v>
      </c>
      <c r="J66" s="9"/>
      <c r="K66" s="8">
        <f t="shared" si="14"/>
        <v>0</v>
      </c>
      <c r="L66" s="10" t="e">
        <f t="shared" si="15"/>
        <v>#DIV/0!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2"/>
      <c r="Y66" s="12"/>
      <c r="Z66" s="6"/>
      <c r="AA66" s="12" t="str">
        <f t="shared" si="16"/>
        <v/>
      </c>
      <c r="AB66" s="5"/>
      <c r="AC66" s="13"/>
    </row>
    <row r="67" spans="1:29" ht="20.100000000000001" hidden="1" customHeight="1" x14ac:dyDescent="0.3">
      <c r="A67" s="5">
        <v>14</v>
      </c>
      <c r="B67" s="6" t="str">
        <f t="shared" si="11"/>
        <v>7</v>
      </c>
      <c r="C67" s="6" t="str">
        <f t="shared" si="12"/>
        <v>09</v>
      </c>
      <c r="D67" s="7"/>
      <c r="E67" s="7"/>
      <c r="F67" s="7"/>
      <c r="G67" s="5"/>
      <c r="H67" s="5"/>
      <c r="I67" s="8">
        <f t="shared" si="13"/>
        <v>0</v>
      </c>
      <c r="J67" s="9"/>
      <c r="K67" s="8">
        <f t="shared" si="14"/>
        <v>0</v>
      </c>
      <c r="L67" s="10" t="e">
        <f t="shared" si="15"/>
        <v>#DIV/0!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2"/>
      <c r="Y67" s="12"/>
      <c r="Z67" s="6"/>
      <c r="AA67" s="12" t="str">
        <f t="shared" si="16"/>
        <v/>
      </c>
      <c r="AB67" s="5"/>
      <c r="AC67" s="13"/>
    </row>
    <row r="68" spans="1:29" hidden="1" x14ac:dyDescent="0.3">
      <c r="A68" s="5">
        <v>15</v>
      </c>
      <c r="B68" s="6" t="str">
        <f t="shared" si="11"/>
        <v>7</v>
      </c>
      <c r="C68" s="6" t="str">
        <f t="shared" si="12"/>
        <v>09</v>
      </c>
      <c r="D68" s="7"/>
      <c r="E68" s="7"/>
      <c r="F68" s="7"/>
      <c r="G68" s="5"/>
      <c r="H68" s="5"/>
      <c r="I68" s="8">
        <f t="shared" si="13"/>
        <v>0</v>
      </c>
      <c r="J68" s="9"/>
      <c r="K68" s="8">
        <f t="shared" si="14"/>
        <v>0</v>
      </c>
      <c r="L68" s="10" t="e">
        <f t="shared" si="15"/>
        <v>#DIV/0!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2"/>
      <c r="Y68" s="12"/>
      <c r="Z68" s="6"/>
      <c r="AA68" s="12" t="str">
        <f t="shared" si="16"/>
        <v/>
      </c>
      <c r="AB68" s="5"/>
      <c r="AC68" s="13"/>
    </row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52:M53"/>
    <mergeCell ref="H5:H6"/>
    <mergeCell ref="I5:I6"/>
    <mergeCell ref="J5:J6"/>
    <mergeCell ref="K5:K6"/>
    <mergeCell ref="L5:L6"/>
    <mergeCell ref="M5:W5"/>
    <mergeCell ref="A52:H53"/>
    <mergeCell ref="I52:I53"/>
    <mergeCell ref="J52:J53"/>
    <mergeCell ref="K52:K53"/>
    <mergeCell ref="L52:L53"/>
    <mergeCell ref="S52:S53"/>
    <mergeCell ref="N52:N53"/>
    <mergeCell ref="O52:O53"/>
    <mergeCell ref="P52:P53"/>
    <mergeCell ref="W52:W53"/>
    <mergeCell ref="X52:AC53"/>
    <mergeCell ref="Q52:Q53"/>
    <mergeCell ref="R52:R53"/>
    <mergeCell ref="T52:T53"/>
    <mergeCell ref="U52:U53"/>
    <mergeCell ref="V52:V53"/>
  </mergeCells>
  <phoneticPr fontId="4" type="noConversion"/>
  <conditionalFormatting sqref="I12:AB12 I13:AC16 I18:AC18 A12:F13 A17:AC17 A7:AC11 A14:G16 A18:F18 A19:AC51">
    <cfRule type="expression" dxfId="85" priority="21">
      <formula>$L7&gt;0.15</formula>
    </cfRule>
    <cfRule type="expression" dxfId="84" priority="22">
      <formula>AND($L7&gt;0.08,$L7&lt;0.15)</formula>
    </cfRule>
  </conditionalFormatting>
  <conditionalFormatting sqref="B57:AC68 I56:AC56 B54:C56 I54:AC54 E54:F54 E55:AC55">
    <cfRule type="expression" dxfId="83" priority="19">
      <formula>$L54&gt;0.15</formula>
    </cfRule>
    <cfRule type="expression" dxfId="82" priority="20">
      <formula>AND($L54&gt;0.08,$L54&lt;0.15)</formula>
    </cfRule>
  </conditionalFormatting>
  <conditionalFormatting sqref="A54:A68">
    <cfRule type="expression" dxfId="81" priority="17">
      <formula>$L54&gt;0.15</formula>
    </cfRule>
    <cfRule type="expression" dxfId="80" priority="18">
      <formula>AND($L54&gt;0.08,$L54&lt;0.15)</formula>
    </cfRule>
  </conditionalFormatting>
  <conditionalFormatting sqref="AC12">
    <cfRule type="expression" dxfId="79" priority="15">
      <formula>$L12&gt;0.15</formula>
    </cfRule>
    <cfRule type="expression" dxfId="78" priority="16">
      <formula>AND($L12&gt;0.08,$L12&lt;0.15)</formula>
    </cfRule>
  </conditionalFormatting>
  <conditionalFormatting sqref="E56:F56">
    <cfRule type="expression" dxfId="77" priority="13">
      <formula>$L56&gt;0.15</formula>
    </cfRule>
    <cfRule type="expression" dxfId="76" priority="14">
      <formula>AND($L56&gt;0.08,$L56&lt;0.15)</formula>
    </cfRule>
  </conditionalFormatting>
  <conditionalFormatting sqref="G12:H13 H14:H16">
    <cfRule type="expression" dxfId="75" priority="11">
      <formula>$L12&gt;0.15</formula>
    </cfRule>
    <cfRule type="expression" dxfId="74" priority="12">
      <formula>AND($L12&gt;0.08,$L12&lt;0.15)</formula>
    </cfRule>
  </conditionalFormatting>
  <conditionalFormatting sqref="G54:H54">
    <cfRule type="expression" dxfId="73" priority="9">
      <formula>$L54&gt;0.15</formula>
    </cfRule>
    <cfRule type="expression" dxfId="72" priority="10">
      <formula>AND($L54&gt;0.08,$L54&lt;0.15)</formula>
    </cfRule>
  </conditionalFormatting>
  <conditionalFormatting sqref="G56:H56">
    <cfRule type="expression" dxfId="71" priority="7">
      <formula>$L56&gt;0.15</formula>
    </cfRule>
    <cfRule type="expression" dxfId="70" priority="8">
      <formula>AND($L56&gt;0.08,$L56&lt;0.15)</formula>
    </cfRule>
  </conditionalFormatting>
  <conditionalFormatting sqref="G18">
    <cfRule type="expression" dxfId="69" priority="5">
      <formula>$L18&gt;0.15</formula>
    </cfRule>
    <cfRule type="expression" dxfId="68" priority="6">
      <formula>AND($L18&gt;0.08,$L18&lt;0.15)</formula>
    </cfRule>
  </conditionalFormatting>
  <conditionalFormatting sqref="H18">
    <cfRule type="expression" dxfId="67" priority="3">
      <formula>$L18&gt;0.15</formula>
    </cfRule>
    <cfRule type="expression" dxfId="66" priority="4">
      <formula>AND($L18&gt;0.08,$L18&lt;0.15)</formula>
    </cfRule>
  </conditionalFormatting>
  <conditionalFormatting sqref="D54:D56">
    <cfRule type="expression" dxfId="65" priority="1">
      <formula>$L54&gt;0.15</formula>
    </cfRule>
    <cfRule type="expression" dxfId="64" priority="2">
      <formula>AND($L54&gt;0.08,$L54&lt;0.15)</formula>
    </cfRule>
  </conditionalFormatting>
  <dataValidations count="3">
    <dataValidation allowBlank="1" showInputMessage="1" showErrorMessage="1" prompt="수식 계산_x000a_수치 입력 금지" sqref="K7:K51 K54:K68" xr:uid="{9AAEAEC3-73EF-4F37-A7B1-8C9380B6097E}"/>
    <dataValidation type="whole" allowBlank="1" showInputMessage="1" showErrorMessage="1" errorTitle="입력값이 올바르지 않습니다." error="숫자만 쓰세요!" sqref="J29:J30 J25:J27 M7:W51 M54:W68" xr:uid="{1E03DBDC-E1DF-46DD-8D8A-3A1E2A48654F}">
      <formula1>0</formula1>
      <formula2>20000</formula2>
    </dataValidation>
    <dataValidation type="list" allowBlank="1" showInputMessage="1" showErrorMessage="1" sqref="Z54:Z68 Z7:Z51" xr:uid="{F065B874-0DB9-480C-89FB-95A3CD7CA76E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8FC60C-11CB-4C42-B254-892AA933CA8D}">
          <x14:formula1>
            <xm:f>데이터!$B$4:$B$16</xm:f>
          </x14:formula1>
          <xm:sqref>D54:D68 D7:D51</xm:sqref>
        </x14:dataValidation>
        <x14:dataValidation type="list" allowBlank="1" showInputMessage="1" showErrorMessage="1" xr:uid="{DC7DEC07-0090-47BB-810C-A03A14E75B0D}">
          <x14:formula1>
            <xm:f>데이터!$C$4:$C$11</xm:f>
          </x14:formula1>
          <xm:sqref>AB54:AB68 AB7:AB51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976B-01E2-4893-AC93-9D99839B7ED1}">
  <dimension ref="A1:AC75"/>
  <sheetViews>
    <sheetView zoomScale="85" zoomScaleNormal="85" workbookViewId="0">
      <pane ySplit="6" topLeftCell="A7" activePane="bottomLeft" state="frozen"/>
      <selection activeCell="A5" sqref="A5:A6"/>
      <selection pane="bottomLeft" sqref="A1:D3"/>
    </sheetView>
  </sheetViews>
  <sheetFormatPr defaultRowHeight="16.5" x14ac:dyDescent="0.3"/>
  <cols>
    <col min="1" max="1" width="6.75" style="21" customWidth="1"/>
    <col min="2" max="2" width="6.25" style="21" customWidth="1"/>
    <col min="3" max="3" width="6.75" style="21" customWidth="1"/>
    <col min="4" max="4" width="8.125" style="21" customWidth="1"/>
    <col min="5" max="5" width="19" style="21" customWidth="1"/>
    <col min="6" max="6" width="22.75" style="21" customWidth="1"/>
    <col min="7" max="8" width="7.875" style="21" customWidth="1"/>
    <col min="9" max="9" width="6.625" style="21" customWidth="1"/>
    <col min="10" max="10" width="7.5" style="21" bestFit="1" customWidth="1"/>
    <col min="11" max="11" width="6.625" style="21" customWidth="1"/>
    <col min="12" max="12" width="7.875" style="22" customWidth="1"/>
    <col min="13" max="23" width="5.875" style="21" customWidth="1"/>
    <col min="24" max="24" width="9.875" style="21" customWidth="1"/>
    <col min="25" max="26" width="5.375" style="21" customWidth="1"/>
    <col min="27" max="27" width="9" style="21" customWidth="1"/>
    <col min="28" max="28" width="10.25" style="21" customWidth="1"/>
    <col min="29" max="29" width="33.75" style="21" bestFit="1" customWidth="1"/>
    <col min="30" max="16384" width="9" style="21"/>
  </cols>
  <sheetData>
    <row r="1" spans="1:29" s="1" customFormat="1" ht="13.5" customHeight="1" x14ac:dyDescent="0.3">
      <c r="A1" s="28" t="s">
        <v>55</v>
      </c>
      <c r="B1" s="29"/>
      <c r="C1" s="29"/>
      <c r="D1" s="29"/>
      <c r="E1" s="34" t="s">
        <v>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s="1" customFormat="1" ht="13.5" customHeight="1" x14ac:dyDescent="0.3">
      <c r="A2" s="30"/>
      <c r="B2" s="31"/>
      <c r="C2" s="31"/>
      <c r="D2" s="3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s="1" customFormat="1" ht="13.5" customHeight="1" x14ac:dyDescent="0.3">
      <c r="A3" s="32"/>
      <c r="B3" s="33"/>
      <c r="C3" s="33"/>
      <c r="D3" s="3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s="1" customFormat="1" ht="9.9499999999999993" customHeight="1" thickBot="1" x14ac:dyDescent="0.3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</row>
    <row r="5" spans="1:29" s="2" customFormat="1" ht="17.25" thickTop="1" x14ac:dyDescent="0.3">
      <c r="A5" s="43" t="s">
        <v>1</v>
      </c>
      <c r="B5" s="45" t="str">
        <f>MID($A$1,2,1)</f>
        <v>월</v>
      </c>
      <c r="C5" s="45" t="str">
        <f>RIGHT($A$1,1)</f>
        <v>일</v>
      </c>
      <c r="D5" s="43" t="s">
        <v>2</v>
      </c>
      <c r="E5" s="43" t="s">
        <v>3</v>
      </c>
      <c r="F5" s="43" t="s">
        <v>4</v>
      </c>
      <c r="G5" s="43" t="s">
        <v>5</v>
      </c>
      <c r="H5" s="52" t="s">
        <v>6</v>
      </c>
      <c r="I5" s="43" t="s">
        <v>7</v>
      </c>
      <c r="J5" s="43" t="s">
        <v>8</v>
      </c>
      <c r="K5" s="43" t="s">
        <v>9</v>
      </c>
      <c r="L5" s="53" t="s">
        <v>10</v>
      </c>
      <c r="M5" s="47" t="s">
        <v>11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 t="s">
        <v>12</v>
      </c>
      <c r="Y5" s="47"/>
      <c r="Z5" s="47"/>
      <c r="AA5" s="47" t="s">
        <v>13</v>
      </c>
      <c r="AB5" s="47" t="s">
        <v>14</v>
      </c>
      <c r="AC5" s="49" t="s">
        <v>15</v>
      </c>
    </row>
    <row r="6" spans="1:29" s="2" customFormat="1" ht="17.25" thickBot="1" x14ac:dyDescent="0.35">
      <c r="A6" s="44"/>
      <c r="B6" s="46"/>
      <c r="C6" s="46"/>
      <c r="D6" s="44"/>
      <c r="E6" s="44"/>
      <c r="F6" s="44"/>
      <c r="G6" s="44"/>
      <c r="H6" s="44"/>
      <c r="I6" s="44"/>
      <c r="J6" s="44"/>
      <c r="K6" s="44"/>
      <c r="L6" s="54"/>
      <c r="M6" s="26" t="s">
        <v>16</v>
      </c>
      <c r="N6" s="26" t="s">
        <v>17</v>
      </c>
      <c r="O6" s="26" t="s">
        <v>18</v>
      </c>
      <c r="P6" s="26" t="s">
        <v>19</v>
      </c>
      <c r="Q6" s="26" t="s">
        <v>20</v>
      </c>
      <c r="R6" s="4" t="s">
        <v>21</v>
      </c>
      <c r="S6" s="26" t="s">
        <v>22</v>
      </c>
      <c r="T6" s="4" t="s">
        <v>23</v>
      </c>
      <c r="U6" s="4" t="s">
        <v>47</v>
      </c>
      <c r="V6" s="4" t="s">
        <v>48</v>
      </c>
      <c r="W6" s="26" t="s">
        <v>24</v>
      </c>
      <c r="X6" s="26" t="s">
        <v>25</v>
      </c>
      <c r="Y6" s="26" t="s">
        <v>26</v>
      </c>
      <c r="Z6" s="26" t="s">
        <v>27</v>
      </c>
      <c r="AA6" s="48"/>
      <c r="AB6" s="48"/>
      <c r="AC6" s="48"/>
    </row>
    <row r="7" spans="1:29" s="14" customFormat="1" ht="20.100000000000001" customHeight="1" thickTop="1" x14ac:dyDescent="0.3">
      <c r="A7" s="5">
        <v>1</v>
      </c>
      <c r="B7" s="6" t="str">
        <f>LEFT($A$1,1)</f>
        <v>7</v>
      </c>
      <c r="C7" s="6" t="str">
        <f>MID($A$1,4,2)</f>
        <v>10</v>
      </c>
      <c r="D7" s="7" t="s">
        <v>212</v>
      </c>
      <c r="E7" s="7" t="s">
        <v>80</v>
      </c>
      <c r="F7" s="7" t="s">
        <v>210</v>
      </c>
      <c r="G7" s="5" t="s">
        <v>211</v>
      </c>
      <c r="H7" s="5" t="s">
        <v>205</v>
      </c>
      <c r="I7" s="8">
        <f t="shared" ref="I7:I51" si="0">J7+K7</f>
        <v>3089</v>
      </c>
      <c r="J7" s="9">
        <v>3080</v>
      </c>
      <c r="K7" s="8">
        <f t="shared" ref="K7:K29" si="1">SUM(M7:W7)</f>
        <v>9</v>
      </c>
      <c r="L7" s="10">
        <f t="shared" ref="L7:L51" si="2">K7/I7</f>
        <v>2.9135642602784073E-3</v>
      </c>
      <c r="M7" s="11"/>
      <c r="N7" s="11"/>
      <c r="O7" s="11"/>
      <c r="P7" s="11">
        <v>2</v>
      </c>
      <c r="Q7" s="11">
        <v>7</v>
      </c>
      <c r="R7" s="11"/>
      <c r="S7" s="11"/>
      <c r="T7" s="11"/>
      <c r="U7" s="11"/>
      <c r="V7" s="11"/>
      <c r="W7" s="11"/>
      <c r="X7" s="12">
        <v>20200709</v>
      </c>
      <c r="Y7" s="12">
        <v>14</v>
      </c>
      <c r="Z7" s="6" t="s">
        <v>213</v>
      </c>
      <c r="AA7" s="12" t="str">
        <f>IF($Z7="A","하선동",IF($Z7="B","이형준",""))</f>
        <v>하선동</v>
      </c>
      <c r="AB7" s="5" t="s">
        <v>58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51" si="3">LEFT($A$1,1)</f>
        <v>7</v>
      </c>
      <c r="C8" s="6" t="str">
        <f t="shared" ref="C8:C51" si="4">MID($A$1,4,2)</f>
        <v>10</v>
      </c>
      <c r="D8" s="7" t="s">
        <v>34</v>
      </c>
      <c r="E8" s="7" t="s">
        <v>203</v>
      </c>
      <c r="F8" s="7" t="s">
        <v>235</v>
      </c>
      <c r="G8" s="5" t="s">
        <v>204</v>
      </c>
      <c r="H8" s="5" t="s">
        <v>205</v>
      </c>
      <c r="I8" s="8">
        <f t="shared" si="0"/>
        <v>8479</v>
      </c>
      <c r="J8" s="9">
        <v>8474</v>
      </c>
      <c r="K8" s="8">
        <f t="shared" si="1"/>
        <v>5</v>
      </c>
      <c r="L8" s="10">
        <f t="shared" si="2"/>
        <v>5.8969218068168419E-4</v>
      </c>
      <c r="M8" s="11"/>
      <c r="N8" s="11">
        <v>5</v>
      </c>
      <c r="O8" s="11"/>
      <c r="P8" s="11"/>
      <c r="Q8" s="11"/>
      <c r="R8" s="11"/>
      <c r="S8" s="11"/>
      <c r="T8" s="11"/>
      <c r="U8" s="11"/>
      <c r="V8" s="11"/>
      <c r="W8" s="11"/>
      <c r="X8" s="12">
        <v>20200710</v>
      </c>
      <c r="Y8" s="12">
        <v>8</v>
      </c>
      <c r="Z8" s="6" t="s">
        <v>213</v>
      </c>
      <c r="AA8" s="12" t="str">
        <f t="shared" ref="AA8:AA51" si="5">IF($Z8="A","하선동",IF($Z8="B","이형준",""))</f>
        <v>하선동</v>
      </c>
      <c r="AB8" s="5" t="s">
        <v>214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7</v>
      </c>
      <c r="C9" s="6" t="str">
        <f t="shared" si="4"/>
        <v>10</v>
      </c>
      <c r="D9" s="7" t="s">
        <v>212</v>
      </c>
      <c r="E9" s="7" t="s">
        <v>80</v>
      </c>
      <c r="F9" s="7" t="s">
        <v>210</v>
      </c>
      <c r="G9" s="5" t="s">
        <v>211</v>
      </c>
      <c r="H9" s="5" t="s">
        <v>205</v>
      </c>
      <c r="I9" s="8">
        <f t="shared" si="0"/>
        <v>644</v>
      </c>
      <c r="J9" s="9">
        <v>632</v>
      </c>
      <c r="K9" s="8">
        <f t="shared" si="1"/>
        <v>12</v>
      </c>
      <c r="L9" s="10">
        <f t="shared" si="2"/>
        <v>1.8633540372670808E-2</v>
      </c>
      <c r="M9" s="11"/>
      <c r="N9" s="11">
        <v>12</v>
      </c>
      <c r="O9" s="11"/>
      <c r="P9" s="11"/>
      <c r="Q9" s="11"/>
      <c r="R9" s="11"/>
      <c r="S9" s="11"/>
      <c r="T9" s="11"/>
      <c r="U9" s="11"/>
      <c r="V9" s="11"/>
      <c r="W9" s="11"/>
      <c r="X9" s="12">
        <v>20200709</v>
      </c>
      <c r="Y9" s="6">
        <v>14</v>
      </c>
      <c r="Z9" s="6" t="s">
        <v>213</v>
      </c>
      <c r="AA9" s="12" t="str">
        <f t="shared" si="5"/>
        <v>하선동</v>
      </c>
      <c r="AB9" s="5" t="s">
        <v>214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7</v>
      </c>
      <c r="C10" s="6" t="str">
        <f t="shared" si="4"/>
        <v>10</v>
      </c>
      <c r="D10" s="7" t="s">
        <v>212</v>
      </c>
      <c r="E10" s="7" t="s">
        <v>215</v>
      </c>
      <c r="F10" s="7" t="s">
        <v>216</v>
      </c>
      <c r="G10" s="5" t="s">
        <v>217</v>
      </c>
      <c r="H10" s="5" t="s">
        <v>205</v>
      </c>
      <c r="I10" s="8">
        <f t="shared" si="0"/>
        <v>830</v>
      </c>
      <c r="J10" s="9">
        <v>830</v>
      </c>
      <c r="K10" s="8">
        <f t="shared" si="1"/>
        <v>0</v>
      </c>
      <c r="L10" s="10">
        <f t="shared" si="2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>
        <v>20200710</v>
      </c>
      <c r="Y10" s="12">
        <v>4</v>
      </c>
      <c r="Z10" s="6" t="s">
        <v>213</v>
      </c>
      <c r="AA10" s="12" t="str">
        <f t="shared" si="5"/>
        <v>하선동</v>
      </c>
      <c r="AB10" s="5" t="s">
        <v>214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7</v>
      </c>
      <c r="C11" s="6" t="str">
        <f t="shared" si="4"/>
        <v>10</v>
      </c>
      <c r="D11" s="7" t="s">
        <v>218</v>
      </c>
      <c r="E11" s="7" t="s">
        <v>203</v>
      </c>
      <c r="F11" s="7" t="s">
        <v>219</v>
      </c>
      <c r="G11" s="5" t="s">
        <v>220</v>
      </c>
      <c r="H11" s="5" t="s">
        <v>205</v>
      </c>
      <c r="I11" s="8">
        <f t="shared" si="0"/>
        <v>3405</v>
      </c>
      <c r="J11" s="9">
        <v>3190</v>
      </c>
      <c r="K11" s="8">
        <f t="shared" si="1"/>
        <v>215</v>
      </c>
      <c r="L11" s="10">
        <f t="shared" si="2"/>
        <v>6.3142437591776804E-2</v>
      </c>
      <c r="M11" s="11"/>
      <c r="N11" s="11">
        <v>7</v>
      </c>
      <c r="O11" s="11"/>
      <c r="P11" s="11">
        <v>207</v>
      </c>
      <c r="Q11" s="11">
        <v>1</v>
      </c>
      <c r="R11" s="11"/>
      <c r="S11" s="11"/>
      <c r="T11" s="11"/>
      <c r="U11" s="11"/>
      <c r="V11" s="11"/>
      <c r="W11" s="11"/>
      <c r="X11" s="12">
        <v>20200710</v>
      </c>
      <c r="Y11" s="12">
        <v>13</v>
      </c>
      <c r="Z11" s="6" t="s">
        <v>221</v>
      </c>
      <c r="AA11" s="12" t="str">
        <f t="shared" si="5"/>
        <v>이형준</v>
      </c>
      <c r="AB11" s="5" t="s">
        <v>222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7</v>
      </c>
      <c r="C12" s="6" t="str">
        <f t="shared" si="4"/>
        <v>10</v>
      </c>
      <c r="D12" s="7" t="s">
        <v>212</v>
      </c>
      <c r="E12" s="7" t="s">
        <v>215</v>
      </c>
      <c r="F12" s="7" t="s">
        <v>223</v>
      </c>
      <c r="G12" s="5" t="s">
        <v>220</v>
      </c>
      <c r="H12" s="5" t="s">
        <v>224</v>
      </c>
      <c r="I12" s="8">
        <f t="shared" si="0"/>
        <v>1337</v>
      </c>
      <c r="J12" s="9">
        <v>763</v>
      </c>
      <c r="K12" s="8">
        <f t="shared" si="1"/>
        <v>574</v>
      </c>
      <c r="L12" s="10">
        <f t="shared" si="2"/>
        <v>0.4293193717277487</v>
      </c>
      <c r="M12" s="11"/>
      <c r="N12" s="11"/>
      <c r="O12" s="11"/>
      <c r="P12" s="11"/>
      <c r="Q12" s="11"/>
      <c r="R12" s="11"/>
      <c r="S12" s="11">
        <v>56</v>
      </c>
      <c r="T12" s="11">
        <v>518</v>
      </c>
      <c r="U12" s="11"/>
      <c r="V12" s="11"/>
      <c r="W12" s="11"/>
      <c r="X12" s="12">
        <v>20200709</v>
      </c>
      <c r="Y12" s="12">
        <v>2</v>
      </c>
      <c r="Z12" s="6" t="s">
        <v>221</v>
      </c>
      <c r="AA12" s="12" t="str">
        <f t="shared" si="5"/>
        <v>이형준</v>
      </c>
      <c r="AB12" s="5" t="s">
        <v>222</v>
      </c>
      <c r="AC12" s="13" t="s">
        <v>230</v>
      </c>
    </row>
    <row r="13" spans="1:29" s="14" customFormat="1" ht="20.100000000000001" customHeight="1" x14ac:dyDescent="0.3">
      <c r="A13" s="5">
        <v>7</v>
      </c>
      <c r="B13" s="6" t="str">
        <f t="shared" si="3"/>
        <v>7</v>
      </c>
      <c r="C13" s="6" t="str">
        <f t="shared" si="4"/>
        <v>10</v>
      </c>
      <c r="D13" s="7" t="s">
        <v>218</v>
      </c>
      <c r="E13" s="7" t="s">
        <v>203</v>
      </c>
      <c r="F13" s="7" t="s">
        <v>219</v>
      </c>
      <c r="G13" s="5" t="s">
        <v>220</v>
      </c>
      <c r="H13" s="5" t="s">
        <v>205</v>
      </c>
      <c r="I13" s="8">
        <f t="shared" si="0"/>
        <v>2377</v>
      </c>
      <c r="J13" s="15">
        <v>2165</v>
      </c>
      <c r="K13" s="8">
        <f t="shared" si="1"/>
        <v>212</v>
      </c>
      <c r="L13" s="10">
        <f t="shared" si="2"/>
        <v>8.9188052166596546E-2</v>
      </c>
      <c r="M13" s="11">
        <v>3</v>
      </c>
      <c r="N13" s="11"/>
      <c r="O13" s="11"/>
      <c r="P13" s="11">
        <v>204</v>
      </c>
      <c r="Q13" s="11">
        <v>5</v>
      </c>
      <c r="R13" s="11"/>
      <c r="S13" s="11"/>
      <c r="T13" s="11"/>
      <c r="U13" s="11"/>
      <c r="V13" s="11"/>
      <c r="W13" s="11"/>
      <c r="X13" s="12">
        <v>20200710</v>
      </c>
      <c r="Y13" s="12">
        <v>13</v>
      </c>
      <c r="Z13" s="6" t="s">
        <v>213</v>
      </c>
      <c r="AA13" s="12" t="str">
        <f t="shared" si="5"/>
        <v>하선동</v>
      </c>
      <c r="AB13" s="5" t="s">
        <v>226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7</v>
      </c>
      <c r="C14" s="6" t="str">
        <f t="shared" si="4"/>
        <v>10</v>
      </c>
      <c r="D14" s="7" t="s">
        <v>212</v>
      </c>
      <c r="E14" s="7" t="s">
        <v>215</v>
      </c>
      <c r="F14" s="7" t="s">
        <v>216</v>
      </c>
      <c r="G14" s="5" t="s">
        <v>217</v>
      </c>
      <c r="H14" s="5" t="s">
        <v>205</v>
      </c>
      <c r="I14" s="8">
        <f t="shared" si="0"/>
        <v>1601</v>
      </c>
      <c r="J14" s="9">
        <v>1590</v>
      </c>
      <c r="K14" s="8">
        <f t="shared" si="1"/>
        <v>11</v>
      </c>
      <c r="L14" s="10">
        <f t="shared" si="2"/>
        <v>6.8707058088694562E-3</v>
      </c>
      <c r="M14" s="11"/>
      <c r="N14" s="11"/>
      <c r="O14" s="11"/>
      <c r="P14" s="11">
        <v>11</v>
      </c>
      <c r="Q14" s="11"/>
      <c r="R14" s="11"/>
      <c r="S14" s="11"/>
      <c r="T14" s="11"/>
      <c r="U14" s="11"/>
      <c r="V14" s="11"/>
      <c r="W14" s="11"/>
      <c r="X14" s="12">
        <v>20200710</v>
      </c>
      <c r="Y14" s="12">
        <v>4</v>
      </c>
      <c r="Z14" s="6" t="s">
        <v>213</v>
      </c>
      <c r="AA14" s="12" t="str">
        <f t="shared" si="5"/>
        <v>하선동</v>
      </c>
      <c r="AB14" s="5" t="s">
        <v>229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7</v>
      </c>
      <c r="C15" s="6" t="str">
        <f t="shared" si="4"/>
        <v>10</v>
      </c>
      <c r="D15" s="7" t="s">
        <v>207</v>
      </c>
      <c r="E15" s="7" t="s">
        <v>203</v>
      </c>
      <c r="F15" s="7" t="s">
        <v>235</v>
      </c>
      <c r="G15" s="5" t="s">
        <v>204</v>
      </c>
      <c r="H15" s="5" t="s">
        <v>205</v>
      </c>
      <c r="I15" s="8">
        <f t="shared" si="0"/>
        <v>10350</v>
      </c>
      <c r="J15" s="9">
        <v>10350</v>
      </c>
      <c r="K15" s="8">
        <f t="shared" si="1"/>
        <v>0</v>
      </c>
      <c r="L15" s="10">
        <f t="shared" si="2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v>20200710</v>
      </c>
      <c r="Y15" s="12">
        <v>8</v>
      </c>
      <c r="Z15" s="6" t="s">
        <v>221</v>
      </c>
      <c r="AA15" s="12" t="str">
        <f t="shared" si="5"/>
        <v>이형준</v>
      </c>
      <c r="AB15" s="5" t="s">
        <v>229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7</v>
      </c>
      <c r="C16" s="6" t="str">
        <f t="shared" si="4"/>
        <v>10</v>
      </c>
      <c r="D16" s="7" t="s">
        <v>207</v>
      </c>
      <c r="E16" s="7" t="s">
        <v>80</v>
      </c>
      <c r="F16" s="7" t="s">
        <v>236</v>
      </c>
      <c r="G16" s="5" t="s">
        <v>204</v>
      </c>
      <c r="H16" s="5" t="s">
        <v>205</v>
      </c>
      <c r="I16" s="8">
        <f t="shared" si="0"/>
        <v>1000</v>
      </c>
      <c r="J16" s="9">
        <v>1000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20200710</v>
      </c>
      <c r="Y16" s="12">
        <v>3</v>
      </c>
      <c r="Z16" s="6" t="s">
        <v>213</v>
      </c>
      <c r="AA16" s="12" t="str">
        <f t="shared" si="5"/>
        <v>하선동</v>
      </c>
      <c r="AB16" s="5" t="s">
        <v>229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7</v>
      </c>
      <c r="C17" s="6" t="str">
        <f t="shared" si="4"/>
        <v>10</v>
      </c>
      <c r="D17" s="7" t="s">
        <v>207</v>
      </c>
      <c r="E17" s="7" t="s">
        <v>80</v>
      </c>
      <c r="F17" s="7" t="s">
        <v>236</v>
      </c>
      <c r="G17" s="5" t="s">
        <v>204</v>
      </c>
      <c r="H17" s="5" t="s">
        <v>205</v>
      </c>
      <c r="I17" s="8">
        <f t="shared" si="0"/>
        <v>13006</v>
      </c>
      <c r="J17" s="9">
        <v>13000</v>
      </c>
      <c r="K17" s="8">
        <f t="shared" si="1"/>
        <v>6</v>
      </c>
      <c r="L17" s="10">
        <f t="shared" si="2"/>
        <v>4.6132554205751189E-4</v>
      </c>
      <c r="M17" s="11"/>
      <c r="N17" s="11"/>
      <c r="O17" s="11"/>
      <c r="P17" s="11"/>
      <c r="Q17" s="11">
        <v>3</v>
      </c>
      <c r="R17" s="11"/>
      <c r="S17" s="11"/>
      <c r="T17" s="11">
        <v>3</v>
      </c>
      <c r="U17" s="11"/>
      <c r="V17" s="11"/>
      <c r="W17" s="11"/>
      <c r="X17" s="12">
        <v>20200710</v>
      </c>
      <c r="Y17" s="12">
        <v>3</v>
      </c>
      <c r="Z17" s="6" t="s">
        <v>221</v>
      </c>
      <c r="AA17" s="12" t="str">
        <f t="shared" si="5"/>
        <v>이형준</v>
      </c>
      <c r="AB17" s="5" t="s">
        <v>229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7</v>
      </c>
      <c r="C18" s="6" t="str">
        <f t="shared" si="4"/>
        <v>10</v>
      </c>
      <c r="D18" s="7" t="s">
        <v>207</v>
      </c>
      <c r="E18" s="7" t="s">
        <v>227</v>
      </c>
      <c r="F18" s="7" t="s">
        <v>237</v>
      </c>
      <c r="G18" s="5" t="s">
        <v>204</v>
      </c>
      <c r="H18" s="5" t="s">
        <v>205</v>
      </c>
      <c r="I18" s="8">
        <f t="shared" si="0"/>
        <v>5900</v>
      </c>
      <c r="J18" s="9">
        <v>5900</v>
      </c>
      <c r="K18" s="8">
        <f t="shared" si="1"/>
        <v>0</v>
      </c>
      <c r="L18" s="10">
        <f t="shared" si="2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20200710</v>
      </c>
      <c r="Y18" s="12">
        <v>5</v>
      </c>
      <c r="Z18" s="6" t="s">
        <v>213</v>
      </c>
      <c r="AA18" s="12" t="str">
        <f t="shared" si="5"/>
        <v>하선동</v>
      </c>
      <c r="AB18" s="5" t="s">
        <v>229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7</v>
      </c>
      <c r="C19" s="6" t="str">
        <f t="shared" si="4"/>
        <v>10</v>
      </c>
      <c r="D19" s="7" t="s">
        <v>207</v>
      </c>
      <c r="E19" s="7" t="s">
        <v>227</v>
      </c>
      <c r="F19" s="7" t="s">
        <v>237</v>
      </c>
      <c r="G19" s="5" t="s">
        <v>204</v>
      </c>
      <c r="H19" s="5" t="s">
        <v>205</v>
      </c>
      <c r="I19" s="8">
        <f t="shared" si="0"/>
        <v>12000</v>
      </c>
      <c r="J19" s="9">
        <v>12000</v>
      </c>
      <c r="K19" s="8">
        <f t="shared" si="1"/>
        <v>0</v>
      </c>
      <c r="L19" s="10">
        <f t="shared" si="2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20200710</v>
      </c>
      <c r="Y19" s="12">
        <v>5</v>
      </c>
      <c r="Z19" s="6" t="s">
        <v>221</v>
      </c>
      <c r="AA19" s="12" t="str">
        <f t="shared" si="5"/>
        <v>이형준</v>
      </c>
      <c r="AB19" s="5" t="s">
        <v>229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7</v>
      </c>
      <c r="C20" s="6" t="str">
        <f t="shared" si="4"/>
        <v>10</v>
      </c>
      <c r="D20" s="7" t="s">
        <v>212</v>
      </c>
      <c r="E20" s="7" t="s">
        <v>203</v>
      </c>
      <c r="F20" s="7" t="s">
        <v>228</v>
      </c>
      <c r="G20" s="5" t="s">
        <v>220</v>
      </c>
      <c r="H20" s="5" t="s">
        <v>205</v>
      </c>
      <c r="I20" s="8">
        <f t="shared" si="0"/>
        <v>1648</v>
      </c>
      <c r="J20" s="9">
        <v>1590</v>
      </c>
      <c r="K20" s="8">
        <f t="shared" si="1"/>
        <v>58</v>
      </c>
      <c r="L20" s="10">
        <f t="shared" si="2"/>
        <v>3.5194174757281552E-2</v>
      </c>
      <c r="M20" s="11">
        <v>51</v>
      </c>
      <c r="N20" s="11">
        <v>3</v>
      </c>
      <c r="O20" s="11"/>
      <c r="P20" s="11">
        <v>4</v>
      </c>
      <c r="Q20" s="11"/>
      <c r="R20" s="11"/>
      <c r="S20" s="11"/>
      <c r="T20" s="11"/>
      <c r="U20" s="11"/>
      <c r="V20" s="11"/>
      <c r="W20" s="11"/>
      <c r="X20" s="12">
        <v>20200710</v>
      </c>
      <c r="Y20" s="12">
        <v>14</v>
      </c>
      <c r="Z20" s="6" t="s">
        <v>213</v>
      </c>
      <c r="AA20" s="12" t="str">
        <f t="shared" si="5"/>
        <v>하선동</v>
      </c>
      <c r="AB20" s="5" t="s">
        <v>229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7</v>
      </c>
      <c r="C21" s="6" t="str">
        <f t="shared" si="4"/>
        <v>10</v>
      </c>
      <c r="D21" s="7" t="s">
        <v>207</v>
      </c>
      <c r="E21" s="7" t="s">
        <v>203</v>
      </c>
      <c r="F21" s="7" t="s">
        <v>234</v>
      </c>
      <c r="G21" s="5" t="s">
        <v>204</v>
      </c>
      <c r="H21" s="5" t="s">
        <v>205</v>
      </c>
      <c r="I21" s="8">
        <f t="shared" si="0"/>
        <v>1814</v>
      </c>
      <c r="J21" s="9">
        <v>1810</v>
      </c>
      <c r="K21" s="8">
        <f t="shared" si="1"/>
        <v>4</v>
      </c>
      <c r="L21" s="10">
        <f t="shared" si="2"/>
        <v>2.205071664829107E-3</v>
      </c>
      <c r="M21" s="11"/>
      <c r="N21" s="11"/>
      <c r="O21" s="11"/>
      <c r="P21" s="11">
        <v>4</v>
      </c>
      <c r="Q21" s="11"/>
      <c r="R21" s="11"/>
      <c r="S21" s="11"/>
      <c r="T21" s="11"/>
      <c r="U21" s="11"/>
      <c r="V21" s="11"/>
      <c r="W21" s="11"/>
      <c r="X21" s="12">
        <v>20200710</v>
      </c>
      <c r="Y21" s="12">
        <v>8</v>
      </c>
      <c r="Z21" s="6" t="s">
        <v>213</v>
      </c>
      <c r="AA21" s="12" t="str">
        <f t="shared" si="5"/>
        <v>하선동</v>
      </c>
      <c r="AB21" s="5" t="s">
        <v>231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7</v>
      </c>
      <c r="C22" s="6" t="str">
        <f t="shared" si="4"/>
        <v>10</v>
      </c>
      <c r="D22" s="7" t="s">
        <v>212</v>
      </c>
      <c r="E22" s="7" t="s">
        <v>215</v>
      </c>
      <c r="F22" s="7" t="s">
        <v>216</v>
      </c>
      <c r="G22" s="5" t="s">
        <v>217</v>
      </c>
      <c r="H22" s="5" t="s">
        <v>205</v>
      </c>
      <c r="I22" s="8">
        <f t="shared" si="0"/>
        <v>414</v>
      </c>
      <c r="J22" s="9">
        <v>410</v>
      </c>
      <c r="K22" s="8">
        <f t="shared" si="1"/>
        <v>4</v>
      </c>
      <c r="L22" s="10">
        <f t="shared" si="2"/>
        <v>9.6618357487922701E-3</v>
      </c>
      <c r="M22" s="11"/>
      <c r="N22" s="11"/>
      <c r="O22" s="11"/>
      <c r="P22" s="11"/>
      <c r="Q22" s="11"/>
      <c r="R22" s="11"/>
      <c r="S22" s="11"/>
      <c r="T22" s="11">
        <v>4</v>
      </c>
      <c r="U22" s="11"/>
      <c r="V22" s="11"/>
      <c r="W22" s="11"/>
      <c r="X22" s="12">
        <v>20200710</v>
      </c>
      <c r="Y22" s="12">
        <v>4</v>
      </c>
      <c r="Z22" s="6" t="s">
        <v>213</v>
      </c>
      <c r="AA22" s="12" t="str">
        <f t="shared" si="5"/>
        <v>하선동</v>
      </c>
      <c r="AB22" s="5" t="s">
        <v>231</v>
      </c>
      <c r="AC22" s="13" t="s">
        <v>230</v>
      </c>
    </row>
    <row r="23" spans="1:29" s="14" customFormat="1" ht="20.100000000000001" customHeight="1" x14ac:dyDescent="0.3">
      <c r="A23" s="5">
        <v>17</v>
      </c>
      <c r="B23" s="6" t="str">
        <f t="shared" si="3"/>
        <v>7</v>
      </c>
      <c r="C23" s="6" t="str">
        <f t="shared" si="4"/>
        <v>10</v>
      </c>
      <c r="D23" s="7" t="s">
        <v>212</v>
      </c>
      <c r="E23" s="7" t="s">
        <v>215</v>
      </c>
      <c r="F23" s="7" t="s">
        <v>216</v>
      </c>
      <c r="G23" s="5" t="s">
        <v>217</v>
      </c>
      <c r="H23" s="5" t="s">
        <v>205</v>
      </c>
      <c r="I23" s="8">
        <f t="shared" si="0"/>
        <v>2450</v>
      </c>
      <c r="J23" s="9">
        <v>2450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20200710</v>
      </c>
      <c r="Y23" s="12">
        <v>4</v>
      </c>
      <c r="Z23" s="6" t="s">
        <v>221</v>
      </c>
      <c r="AA23" s="12" t="str">
        <f t="shared" si="5"/>
        <v>이형준</v>
      </c>
      <c r="AB23" s="5" t="s">
        <v>231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7</v>
      </c>
      <c r="C24" s="6" t="str">
        <f t="shared" si="4"/>
        <v>10</v>
      </c>
      <c r="D24" s="7" t="s">
        <v>212</v>
      </c>
      <c r="E24" s="7" t="s">
        <v>80</v>
      </c>
      <c r="F24" s="7" t="s">
        <v>210</v>
      </c>
      <c r="G24" s="5" t="s">
        <v>211</v>
      </c>
      <c r="H24" s="5" t="s">
        <v>205</v>
      </c>
      <c r="I24" s="8">
        <f t="shared" si="0"/>
        <v>2427</v>
      </c>
      <c r="J24" s="9">
        <v>2390</v>
      </c>
      <c r="K24" s="8">
        <f t="shared" si="1"/>
        <v>37</v>
      </c>
      <c r="L24" s="10">
        <f t="shared" si="2"/>
        <v>1.5245158632056036E-2</v>
      </c>
      <c r="M24" s="11"/>
      <c r="N24" s="11">
        <v>37</v>
      </c>
      <c r="O24" s="11"/>
      <c r="P24" s="11"/>
      <c r="Q24" s="11"/>
      <c r="R24" s="11"/>
      <c r="S24" s="11"/>
      <c r="T24" s="11"/>
      <c r="U24" s="11"/>
      <c r="V24" s="11"/>
      <c r="W24" s="11"/>
      <c r="X24" s="12">
        <v>20200710</v>
      </c>
      <c r="Y24" s="12">
        <v>14</v>
      </c>
      <c r="Z24" s="6" t="s">
        <v>213</v>
      </c>
      <c r="AA24" s="12" t="str">
        <f t="shared" si="5"/>
        <v>하선동</v>
      </c>
      <c r="AB24" s="5" t="s">
        <v>231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7</v>
      </c>
      <c r="C25" s="6" t="str">
        <f t="shared" si="4"/>
        <v>10</v>
      </c>
      <c r="D25" s="7" t="s">
        <v>212</v>
      </c>
      <c r="E25" s="7" t="s">
        <v>203</v>
      </c>
      <c r="F25" s="7" t="s">
        <v>228</v>
      </c>
      <c r="G25" s="5" t="s">
        <v>220</v>
      </c>
      <c r="H25" s="5" t="s">
        <v>205</v>
      </c>
      <c r="I25" s="8">
        <f t="shared" si="0"/>
        <v>3429</v>
      </c>
      <c r="J25" s="11">
        <v>3390</v>
      </c>
      <c r="K25" s="8">
        <f t="shared" si="1"/>
        <v>39</v>
      </c>
      <c r="L25" s="10">
        <f t="shared" si="2"/>
        <v>1.1373578302712161E-2</v>
      </c>
      <c r="M25" s="11"/>
      <c r="N25" s="11"/>
      <c r="O25" s="11"/>
      <c r="P25" s="11">
        <v>9</v>
      </c>
      <c r="Q25" s="11">
        <v>30</v>
      </c>
      <c r="R25" s="11"/>
      <c r="S25" s="11"/>
      <c r="T25" s="11"/>
      <c r="U25" s="11"/>
      <c r="V25" s="11"/>
      <c r="W25" s="11"/>
      <c r="X25" s="12">
        <v>20200710</v>
      </c>
      <c r="Y25" s="12">
        <v>14</v>
      </c>
      <c r="Z25" s="6" t="s">
        <v>221</v>
      </c>
      <c r="AA25" s="12" t="str">
        <f t="shared" si="5"/>
        <v>이형준</v>
      </c>
      <c r="AB25" s="5" t="s">
        <v>231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7</v>
      </c>
      <c r="C26" s="6" t="str">
        <f t="shared" si="4"/>
        <v>10</v>
      </c>
      <c r="D26" s="7" t="s">
        <v>212</v>
      </c>
      <c r="E26" s="7" t="s">
        <v>203</v>
      </c>
      <c r="F26" s="7" t="s">
        <v>228</v>
      </c>
      <c r="G26" s="5" t="s">
        <v>220</v>
      </c>
      <c r="H26" s="5" t="s">
        <v>205</v>
      </c>
      <c r="I26" s="8">
        <f t="shared" si="0"/>
        <v>1666</v>
      </c>
      <c r="J26" s="11">
        <v>1640</v>
      </c>
      <c r="K26" s="8">
        <f t="shared" si="1"/>
        <v>26</v>
      </c>
      <c r="L26" s="10">
        <f t="shared" si="2"/>
        <v>1.5606242496998799E-2</v>
      </c>
      <c r="M26" s="11"/>
      <c r="N26" s="11"/>
      <c r="O26" s="11"/>
      <c r="P26" s="11">
        <v>12</v>
      </c>
      <c r="Q26" s="11">
        <v>14</v>
      </c>
      <c r="R26" s="11"/>
      <c r="S26" s="11"/>
      <c r="T26" s="11"/>
      <c r="U26" s="11"/>
      <c r="V26" s="11"/>
      <c r="W26" s="11"/>
      <c r="X26" s="12">
        <v>20200710</v>
      </c>
      <c r="Y26" s="12">
        <v>14</v>
      </c>
      <c r="Z26" s="6" t="s">
        <v>213</v>
      </c>
      <c r="AA26" s="12" t="str">
        <f t="shared" si="5"/>
        <v>하선동</v>
      </c>
      <c r="AB26" s="5" t="s">
        <v>231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7</v>
      </c>
      <c r="C27" s="6" t="str">
        <f t="shared" si="4"/>
        <v>10</v>
      </c>
      <c r="D27" s="7"/>
      <c r="E27" s="5"/>
      <c r="F27" s="7"/>
      <c r="G27" s="5"/>
      <c r="H27" s="5"/>
      <c r="I27" s="8">
        <f t="shared" si="0"/>
        <v>0</v>
      </c>
      <c r="J27" s="11"/>
      <c r="K27" s="8">
        <f t="shared" si="1"/>
        <v>0</v>
      </c>
      <c r="L27" s="10" t="e">
        <f t="shared" si="2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/>
      <c r="Y27" s="12"/>
      <c r="Z27" s="6"/>
      <c r="AA27" s="12" t="str">
        <f t="shared" si="5"/>
        <v/>
      </c>
      <c r="AB27" s="5"/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7</v>
      </c>
      <c r="C28" s="6" t="str">
        <f t="shared" si="4"/>
        <v>10</v>
      </c>
      <c r="D28" s="7"/>
      <c r="E28" s="7"/>
      <c r="F28" s="7"/>
      <c r="G28" s="5"/>
      <c r="H28" s="5"/>
      <c r="I28" s="8">
        <f t="shared" si="0"/>
        <v>0</v>
      </c>
      <c r="J28" s="16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5"/>
        <v/>
      </c>
      <c r="AB28" s="5"/>
      <c r="AC28" s="13"/>
    </row>
    <row r="29" spans="1:29" s="14" customFormat="1" ht="20.100000000000001" hidden="1" customHeight="1" x14ac:dyDescent="0.3">
      <c r="A29" s="5">
        <v>23</v>
      </c>
      <c r="B29" s="6" t="str">
        <f t="shared" si="3"/>
        <v>7</v>
      </c>
      <c r="C29" s="6" t="str">
        <f t="shared" si="4"/>
        <v>10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20.100000000000001" hidden="1" customHeight="1" x14ac:dyDescent="0.3">
      <c r="A30" s="5">
        <v>24</v>
      </c>
      <c r="B30" s="6" t="str">
        <f t="shared" si="3"/>
        <v>7</v>
      </c>
      <c r="C30" s="6" t="str">
        <f t="shared" si="4"/>
        <v>10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51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hidden="1" customHeight="1" x14ac:dyDescent="0.3">
      <c r="A31" s="5">
        <v>25</v>
      </c>
      <c r="B31" s="6" t="str">
        <f t="shared" si="3"/>
        <v>7</v>
      </c>
      <c r="C31" s="6" t="str">
        <f t="shared" si="4"/>
        <v>10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hidden="1" customHeight="1" x14ac:dyDescent="0.3">
      <c r="A32" s="5">
        <v>26</v>
      </c>
      <c r="B32" s="6" t="str">
        <f t="shared" si="3"/>
        <v>7</v>
      </c>
      <c r="C32" s="6" t="str">
        <f t="shared" si="4"/>
        <v>10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hidden="1" customHeight="1" x14ac:dyDescent="0.3">
      <c r="A33" s="5">
        <v>27</v>
      </c>
      <c r="B33" s="6" t="str">
        <f t="shared" si="3"/>
        <v>7</v>
      </c>
      <c r="C33" s="6" t="str">
        <f t="shared" si="4"/>
        <v>10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3"/>
        <v>7</v>
      </c>
      <c r="C34" s="6" t="str">
        <f t="shared" si="4"/>
        <v>10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7</v>
      </c>
      <c r="C35" s="6" t="str">
        <f t="shared" si="4"/>
        <v>10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7</v>
      </c>
      <c r="C36" s="6" t="str">
        <f t="shared" si="4"/>
        <v>10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7</v>
      </c>
      <c r="C37" s="6" t="str">
        <f t="shared" si="4"/>
        <v>10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7</v>
      </c>
      <c r="C38" s="6" t="str">
        <f t="shared" si="4"/>
        <v>10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7</v>
      </c>
      <c r="C39" s="6" t="str">
        <f t="shared" si="4"/>
        <v>10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7</v>
      </c>
      <c r="C40" s="6" t="str">
        <f t="shared" si="4"/>
        <v>10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7</v>
      </c>
      <c r="C41" s="6" t="str">
        <f t="shared" si="4"/>
        <v>10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7</v>
      </c>
      <c r="C42" s="6" t="str">
        <f t="shared" si="4"/>
        <v>10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7</v>
      </c>
      <c r="C43" s="6" t="str">
        <f t="shared" si="4"/>
        <v>10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7</v>
      </c>
      <c r="C44" s="6" t="str">
        <f t="shared" si="4"/>
        <v>10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7</v>
      </c>
      <c r="C45" s="6" t="str">
        <f t="shared" si="4"/>
        <v>10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9"/>
      <c r="U45" s="19"/>
      <c r="V45" s="19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7</v>
      </c>
      <c r="C46" s="6" t="str">
        <f t="shared" si="4"/>
        <v>10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9"/>
      <c r="U46" s="19"/>
      <c r="V46" s="19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20.100000000000001" hidden="1" customHeight="1" x14ac:dyDescent="0.3">
      <c r="A47" s="5">
        <v>41</v>
      </c>
      <c r="B47" s="6" t="str">
        <f t="shared" si="3"/>
        <v>7</v>
      </c>
      <c r="C47" s="6" t="str">
        <f t="shared" si="4"/>
        <v>10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19"/>
      <c r="U47" s="19"/>
      <c r="V47" s="19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20.100000000000001" hidden="1" customHeight="1" x14ac:dyDescent="0.3">
      <c r="A48" s="5">
        <v>42</v>
      </c>
      <c r="B48" s="6" t="str">
        <f t="shared" si="3"/>
        <v>7</v>
      </c>
      <c r="C48" s="6" t="str">
        <f t="shared" si="4"/>
        <v>10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20.100000000000001" hidden="1" customHeight="1" x14ac:dyDescent="0.3">
      <c r="A49" s="5">
        <v>43</v>
      </c>
      <c r="B49" s="6" t="str">
        <f t="shared" si="3"/>
        <v>7</v>
      </c>
      <c r="C49" s="6" t="str">
        <f t="shared" si="4"/>
        <v>10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20.100000000000001" hidden="1" customHeight="1" x14ac:dyDescent="0.3">
      <c r="A50" s="5">
        <v>44</v>
      </c>
      <c r="B50" s="6" t="str">
        <f t="shared" si="3"/>
        <v>7</v>
      </c>
      <c r="C50" s="6" t="str">
        <f t="shared" si="4"/>
        <v>10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20.100000000000001" hidden="1" customHeight="1" x14ac:dyDescent="0.3">
      <c r="A51" s="5">
        <v>45</v>
      </c>
      <c r="B51" s="6" t="str">
        <f t="shared" si="3"/>
        <v>7</v>
      </c>
      <c r="C51" s="6" t="str">
        <f t="shared" si="4"/>
        <v>10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20" customFormat="1" ht="13.5" x14ac:dyDescent="0.3">
      <c r="A52" s="55"/>
      <c r="B52" s="56"/>
      <c r="C52" s="56"/>
      <c r="D52" s="56"/>
      <c r="E52" s="56"/>
      <c r="F52" s="56"/>
      <c r="G52" s="56"/>
      <c r="H52" s="56"/>
      <c r="I52" s="27">
        <f t="shared" ref="I52:W52" si="7">SUM(I7:I51)</f>
        <v>77866</v>
      </c>
      <c r="J52" s="27">
        <f t="shared" si="7"/>
        <v>76654</v>
      </c>
      <c r="K52" s="27">
        <f t="shared" si="7"/>
        <v>1212</v>
      </c>
      <c r="L52" s="27" t="e">
        <f t="shared" si="7"/>
        <v>#DIV/0!</v>
      </c>
      <c r="M52" s="27">
        <f t="shared" si="7"/>
        <v>54</v>
      </c>
      <c r="N52" s="27">
        <f t="shared" si="7"/>
        <v>64</v>
      </c>
      <c r="O52" s="27">
        <f t="shared" si="7"/>
        <v>0</v>
      </c>
      <c r="P52" s="27">
        <f t="shared" si="7"/>
        <v>453</v>
      </c>
      <c r="Q52" s="27">
        <f t="shared" si="7"/>
        <v>60</v>
      </c>
      <c r="R52" s="27">
        <f t="shared" si="7"/>
        <v>0</v>
      </c>
      <c r="S52" s="27">
        <f t="shared" si="7"/>
        <v>56</v>
      </c>
      <c r="T52" s="27">
        <f t="shared" si="7"/>
        <v>525</v>
      </c>
      <c r="U52" s="27">
        <f t="shared" si="7"/>
        <v>0</v>
      </c>
      <c r="V52" s="27">
        <f t="shared" si="7"/>
        <v>0</v>
      </c>
      <c r="W52" s="27">
        <f t="shared" si="7"/>
        <v>0</v>
      </c>
      <c r="X52" s="50"/>
      <c r="Y52" s="51"/>
      <c r="Z52" s="51"/>
      <c r="AA52" s="51"/>
      <c r="AB52" s="51"/>
      <c r="AC52" s="51"/>
    </row>
    <row r="53" spans="1:29" s="20" customFormat="1" ht="13.5" x14ac:dyDescent="0.3">
      <c r="A53" s="55"/>
      <c r="B53" s="56"/>
      <c r="C53" s="56"/>
      <c r="D53" s="56"/>
      <c r="E53" s="56"/>
      <c r="F53" s="56"/>
      <c r="G53" s="56"/>
      <c r="H53" s="56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51"/>
      <c r="Y53" s="51"/>
      <c r="Z53" s="51"/>
      <c r="AA53" s="51"/>
      <c r="AB53" s="51"/>
      <c r="AC53" s="51"/>
    </row>
    <row r="54" spans="1:29" ht="20.100000000000001" customHeight="1" x14ac:dyDescent="0.3">
      <c r="A54" s="5">
        <v>1</v>
      </c>
      <c r="B54" s="6" t="str">
        <f>LEFT($A$1,1)</f>
        <v>7</v>
      </c>
      <c r="C54" s="6" t="str">
        <f>MID($A$1,4,2)</f>
        <v>10</v>
      </c>
      <c r="D54" s="7" t="s">
        <v>34</v>
      </c>
      <c r="E54" s="7" t="s">
        <v>203</v>
      </c>
      <c r="F54" s="7" t="s">
        <v>235</v>
      </c>
      <c r="G54" s="5" t="s">
        <v>204</v>
      </c>
      <c r="H54" s="5" t="s">
        <v>205</v>
      </c>
      <c r="I54" s="8">
        <f t="shared" ref="I54" si="8">J54+K54</f>
        <v>1599</v>
      </c>
      <c r="J54" s="9">
        <v>1290</v>
      </c>
      <c r="K54" s="8">
        <f t="shared" ref="K54:K66" si="9">SUM(M54:W54)</f>
        <v>309</v>
      </c>
      <c r="L54" s="10">
        <f t="shared" ref="L54:L66" si="10">K54/I54</f>
        <v>0.19324577861163228</v>
      </c>
      <c r="M54" s="11"/>
      <c r="N54" s="11"/>
      <c r="O54" s="11"/>
      <c r="P54" s="11"/>
      <c r="Q54" s="11"/>
      <c r="R54" s="11"/>
      <c r="S54" s="11"/>
      <c r="T54" s="11">
        <v>309</v>
      </c>
      <c r="U54" s="11"/>
      <c r="V54" s="11"/>
      <c r="W54" s="11"/>
      <c r="X54" s="12"/>
      <c r="Y54" s="12"/>
      <c r="Z54" s="6"/>
      <c r="AA54" s="12" t="str">
        <f>IF($Z54="A","하선동",IF($Z54="B","이형준",""))</f>
        <v/>
      </c>
      <c r="AB54" s="5" t="s">
        <v>225</v>
      </c>
      <c r="AC54" s="13" t="s">
        <v>206</v>
      </c>
    </row>
    <row r="55" spans="1:29" ht="20.100000000000001" customHeight="1" x14ac:dyDescent="0.3">
      <c r="A55" s="5">
        <v>2</v>
      </c>
      <c r="B55" s="6" t="str">
        <f t="shared" ref="B55:B68" si="11">LEFT($A$1,1)</f>
        <v>7</v>
      </c>
      <c r="C55" s="6" t="str">
        <f t="shared" ref="C55:C68" si="12">MID($A$1,4,2)</f>
        <v>10</v>
      </c>
      <c r="D55" s="7" t="s">
        <v>207</v>
      </c>
      <c r="E55" s="7" t="s">
        <v>203</v>
      </c>
      <c r="F55" s="7" t="s">
        <v>208</v>
      </c>
      <c r="G55" s="5" t="s">
        <v>204</v>
      </c>
      <c r="H55" s="5" t="s">
        <v>205</v>
      </c>
      <c r="I55" s="8">
        <f t="shared" ref="I55:I66" si="13">J55+K55</f>
        <v>400</v>
      </c>
      <c r="J55" s="9">
        <v>400</v>
      </c>
      <c r="K55" s="8">
        <f t="shared" si="9"/>
        <v>0</v>
      </c>
      <c r="L55" s="10">
        <f t="shared" si="10"/>
        <v>0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ref="AA55:AA68" si="14">IF($Z55="A","하선동",IF($Z55="B","이형준",""))</f>
        <v/>
      </c>
      <c r="AB55" s="5" t="s">
        <v>225</v>
      </c>
      <c r="AC55" s="13" t="s">
        <v>209</v>
      </c>
    </row>
    <row r="56" spans="1:29" ht="20.100000000000001" customHeight="1" x14ac:dyDescent="0.3">
      <c r="A56" s="5">
        <v>3</v>
      </c>
      <c r="B56" s="6" t="str">
        <f t="shared" si="11"/>
        <v>7</v>
      </c>
      <c r="C56" s="6" t="str">
        <f t="shared" si="12"/>
        <v>10</v>
      </c>
      <c r="D56" s="7" t="s">
        <v>34</v>
      </c>
      <c r="E56" s="7" t="s">
        <v>203</v>
      </c>
      <c r="F56" s="7" t="s">
        <v>235</v>
      </c>
      <c r="G56" s="5" t="s">
        <v>204</v>
      </c>
      <c r="H56" s="5" t="s">
        <v>205</v>
      </c>
      <c r="I56" s="8">
        <f t="shared" si="13"/>
        <v>1599</v>
      </c>
      <c r="J56" s="9">
        <v>1204</v>
      </c>
      <c r="K56" s="8">
        <f t="shared" si="9"/>
        <v>395</v>
      </c>
      <c r="L56" s="10">
        <f t="shared" si="10"/>
        <v>0.24702939337085678</v>
      </c>
      <c r="M56" s="11"/>
      <c r="N56" s="11"/>
      <c r="O56" s="11"/>
      <c r="P56" s="11"/>
      <c r="Q56" s="11"/>
      <c r="R56" s="11"/>
      <c r="S56" s="11"/>
      <c r="T56" s="11">
        <v>395</v>
      </c>
      <c r="U56" s="11"/>
      <c r="V56" s="11"/>
      <c r="W56" s="11"/>
      <c r="X56" s="12"/>
      <c r="Y56" s="6"/>
      <c r="Z56" s="6"/>
      <c r="AA56" s="12" t="str">
        <f t="shared" si="14"/>
        <v/>
      </c>
      <c r="AB56" s="5" t="s">
        <v>214</v>
      </c>
      <c r="AC56" s="13" t="s">
        <v>206</v>
      </c>
    </row>
    <row r="57" spans="1:29" ht="20.100000000000001" customHeight="1" x14ac:dyDescent="0.3">
      <c r="A57" s="5">
        <v>4</v>
      </c>
      <c r="B57" s="6" t="str">
        <f t="shared" si="11"/>
        <v>7</v>
      </c>
      <c r="C57" s="6" t="str">
        <f t="shared" si="12"/>
        <v>10</v>
      </c>
      <c r="D57" s="7" t="s">
        <v>34</v>
      </c>
      <c r="E57" s="7" t="s">
        <v>203</v>
      </c>
      <c r="F57" s="7" t="s">
        <v>235</v>
      </c>
      <c r="G57" s="5" t="s">
        <v>204</v>
      </c>
      <c r="H57" s="5" t="s">
        <v>205</v>
      </c>
      <c r="I57" s="8">
        <f t="shared" si="13"/>
        <v>1682</v>
      </c>
      <c r="J57" s="9">
        <v>1600</v>
      </c>
      <c r="K57" s="8">
        <f t="shared" si="9"/>
        <v>82</v>
      </c>
      <c r="L57" s="10">
        <f t="shared" si="10"/>
        <v>4.8751486325802618E-2</v>
      </c>
      <c r="M57" s="11"/>
      <c r="N57" s="11"/>
      <c r="O57" s="11"/>
      <c r="P57" s="11"/>
      <c r="Q57" s="11"/>
      <c r="R57" s="11"/>
      <c r="S57" s="11"/>
      <c r="T57" s="11">
        <v>82</v>
      </c>
      <c r="U57" s="11"/>
      <c r="V57" s="11"/>
      <c r="W57" s="11"/>
      <c r="X57" s="12"/>
      <c r="Y57" s="12"/>
      <c r="Z57" s="6"/>
      <c r="AA57" s="12" t="str">
        <f t="shared" si="14"/>
        <v/>
      </c>
      <c r="AB57" s="5" t="s">
        <v>226</v>
      </c>
      <c r="AC57" s="13" t="s">
        <v>206</v>
      </c>
    </row>
    <row r="58" spans="1:29" ht="20.100000000000001" customHeight="1" x14ac:dyDescent="0.3">
      <c r="A58" s="5">
        <v>5</v>
      </c>
      <c r="B58" s="6" t="str">
        <f t="shared" si="11"/>
        <v>7</v>
      </c>
      <c r="C58" s="6" t="str">
        <f t="shared" si="12"/>
        <v>10</v>
      </c>
      <c r="D58" s="7" t="s">
        <v>207</v>
      </c>
      <c r="E58" s="7" t="s">
        <v>203</v>
      </c>
      <c r="F58" s="7" t="s">
        <v>208</v>
      </c>
      <c r="G58" s="5" t="s">
        <v>204</v>
      </c>
      <c r="H58" s="5" t="s">
        <v>205</v>
      </c>
      <c r="I58" s="8">
        <f t="shared" si="13"/>
        <v>800</v>
      </c>
      <c r="J58" s="9">
        <v>800</v>
      </c>
      <c r="K58" s="8">
        <f t="shared" si="9"/>
        <v>0</v>
      </c>
      <c r="L58" s="10">
        <f t="shared" si="10"/>
        <v>0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 t="s">
        <v>226</v>
      </c>
      <c r="AC58" s="13" t="s">
        <v>209</v>
      </c>
    </row>
    <row r="59" spans="1:29" ht="20.100000000000001" customHeight="1" x14ac:dyDescent="0.3">
      <c r="A59" s="5">
        <v>6</v>
      </c>
      <c r="B59" s="6" t="str">
        <f t="shared" si="11"/>
        <v>7</v>
      </c>
      <c r="C59" s="6" t="str">
        <f t="shared" si="12"/>
        <v>10</v>
      </c>
      <c r="D59" s="7"/>
      <c r="E59" s="7"/>
      <c r="F59" s="7"/>
      <c r="G59" s="5"/>
      <c r="H59" s="5"/>
      <c r="I59" s="8">
        <f t="shared" si="13"/>
        <v>0</v>
      </c>
      <c r="J59" s="9"/>
      <c r="K59" s="8">
        <f t="shared" si="9"/>
        <v>0</v>
      </c>
      <c r="L59" s="10" t="e">
        <f t="shared" si="10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customHeight="1" x14ac:dyDescent="0.3">
      <c r="A60" s="5">
        <v>7</v>
      </c>
      <c r="B60" s="6" t="str">
        <f t="shared" si="11"/>
        <v>7</v>
      </c>
      <c r="C60" s="6" t="str">
        <f t="shared" si="12"/>
        <v>10</v>
      </c>
      <c r="D60" s="7"/>
      <c r="E60" s="7"/>
      <c r="F60" s="7"/>
      <c r="G60" s="5"/>
      <c r="H60" s="5"/>
      <c r="I60" s="8">
        <f t="shared" si="13"/>
        <v>0</v>
      </c>
      <c r="J60" s="15"/>
      <c r="K60" s="8">
        <f t="shared" si="9"/>
        <v>0</v>
      </c>
      <c r="L60" s="10" t="e">
        <f t="shared" si="10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hidden="1" customHeight="1" x14ac:dyDescent="0.3">
      <c r="A61" s="5">
        <v>8</v>
      </c>
      <c r="B61" s="6" t="str">
        <f t="shared" si="11"/>
        <v>7</v>
      </c>
      <c r="C61" s="6" t="str">
        <f t="shared" si="12"/>
        <v>10</v>
      </c>
      <c r="D61" s="7"/>
      <c r="E61" s="7"/>
      <c r="F61" s="7"/>
      <c r="G61" s="5"/>
      <c r="H61" s="5"/>
      <c r="I61" s="8">
        <f t="shared" si="13"/>
        <v>0</v>
      </c>
      <c r="J61" s="9"/>
      <c r="K61" s="8">
        <f t="shared" si="9"/>
        <v>0</v>
      </c>
      <c r="L61" s="10" t="e">
        <f t="shared" si="10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hidden="1" customHeight="1" x14ac:dyDescent="0.3">
      <c r="A62" s="5">
        <v>9</v>
      </c>
      <c r="B62" s="6" t="str">
        <f t="shared" si="11"/>
        <v>7</v>
      </c>
      <c r="C62" s="6" t="str">
        <f t="shared" si="12"/>
        <v>10</v>
      </c>
      <c r="D62" s="7"/>
      <c r="E62" s="7"/>
      <c r="F62" s="7"/>
      <c r="G62" s="5"/>
      <c r="H62" s="5"/>
      <c r="I62" s="8">
        <f t="shared" si="13"/>
        <v>0</v>
      </c>
      <c r="J62" s="9"/>
      <c r="K62" s="8">
        <f t="shared" si="9"/>
        <v>0</v>
      </c>
      <c r="L62" s="10" t="e">
        <f t="shared" si="10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hidden="1" customHeight="1" x14ac:dyDescent="0.3">
      <c r="A63" s="5">
        <v>10</v>
      </c>
      <c r="B63" s="6" t="str">
        <f t="shared" si="11"/>
        <v>7</v>
      </c>
      <c r="C63" s="6" t="str">
        <f t="shared" si="12"/>
        <v>10</v>
      </c>
      <c r="D63" s="7"/>
      <c r="E63" s="7"/>
      <c r="F63" s="7"/>
      <c r="G63" s="5"/>
      <c r="H63" s="5"/>
      <c r="I63" s="8">
        <f t="shared" si="13"/>
        <v>0</v>
      </c>
      <c r="J63" s="9"/>
      <c r="K63" s="8">
        <f t="shared" si="9"/>
        <v>0</v>
      </c>
      <c r="L63" s="10" t="e">
        <f t="shared" si="10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hidden="1" customHeight="1" x14ac:dyDescent="0.3">
      <c r="A64" s="5">
        <v>11</v>
      </c>
      <c r="B64" s="6" t="str">
        <f t="shared" si="11"/>
        <v>7</v>
      </c>
      <c r="C64" s="6" t="str">
        <f t="shared" si="12"/>
        <v>10</v>
      </c>
      <c r="D64" s="7"/>
      <c r="E64" s="7"/>
      <c r="F64" s="7"/>
      <c r="G64" s="5"/>
      <c r="H64" s="5"/>
      <c r="I64" s="8">
        <f t="shared" si="13"/>
        <v>0</v>
      </c>
      <c r="J64" s="9"/>
      <c r="K64" s="8">
        <f t="shared" si="9"/>
        <v>0</v>
      </c>
      <c r="L64" s="10" t="e">
        <f t="shared" si="10"/>
        <v>#DIV/0!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2"/>
      <c r="Y64" s="12"/>
      <c r="Z64" s="6"/>
      <c r="AA64" s="12" t="str">
        <f t="shared" si="14"/>
        <v/>
      </c>
      <c r="AB64" s="5"/>
      <c r="AC64" s="13"/>
    </row>
    <row r="65" spans="1:29" ht="20.100000000000001" hidden="1" customHeight="1" x14ac:dyDescent="0.3">
      <c r="A65" s="5">
        <v>12</v>
      </c>
      <c r="B65" s="6" t="str">
        <f t="shared" si="11"/>
        <v>7</v>
      </c>
      <c r="C65" s="6" t="str">
        <f t="shared" si="12"/>
        <v>10</v>
      </c>
      <c r="D65" s="7"/>
      <c r="E65" s="7"/>
      <c r="F65" s="7"/>
      <c r="G65" s="5"/>
      <c r="H65" s="5"/>
      <c r="I65" s="8">
        <f t="shared" si="13"/>
        <v>0</v>
      </c>
      <c r="J65" s="9"/>
      <c r="K65" s="8">
        <f t="shared" si="9"/>
        <v>0</v>
      </c>
      <c r="L65" s="10" t="e">
        <f t="shared" si="10"/>
        <v>#DIV/0!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2"/>
      <c r="Y65" s="12"/>
      <c r="Z65" s="6"/>
      <c r="AA65" s="12" t="str">
        <f t="shared" si="14"/>
        <v/>
      </c>
      <c r="AB65" s="5"/>
      <c r="AC65" s="13"/>
    </row>
    <row r="66" spans="1:29" ht="20.100000000000001" hidden="1" customHeight="1" x14ac:dyDescent="0.3">
      <c r="A66" s="5">
        <v>13</v>
      </c>
      <c r="B66" s="6" t="str">
        <f t="shared" si="11"/>
        <v>7</v>
      </c>
      <c r="C66" s="6" t="str">
        <f t="shared" si="12"/>
        <v>10</v>
      </c>
      <c r="D66" s="7"/>
      <c r="E66" s="7"/>
      <c r="F66" s="7"/>
      <c r="G66" s="5"/>
      <c r="H66" s="5"/>
      <c r="I66" s="8">
        <f t="shared" si="13"/>
        <v>0</v>
      </c>
      <c r="J66" s="9"/>
      <c r="K66" s="8">
        <f t="shared" si="9"/>
        <v>0</v>
      </c>
      <c r="L66" s="10" t="e">
        <f t="shared" si="10"/>
        <v>#DIV/0!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2"/>
      <c r="Y66" s="12"/>
      <c r="Z66" s="6"/>
      <c r="AA66" s="12" t="str">
        <f t="shared" si="14"/>
        <v/>
      </c>
      <c r="AB66" s="5"/>
      <c r="AC66" s="13"/>
    </row>
    <row r="67" spans="1:29" ht="20.100000000000001" hidden="1" customHeight="1" x14ac:dyDescent="0.3">
      <c r="A67" s="5">
        <v>14</v>
      </c>
      <c r="B67" s="6" t="str">
        <f t="shared" si="11"/>
        <v>7</v>
      </c>
      <c r="C67" s="6" t="str">
        <f t="shared" si="12"/>
        <v>10</v>
      </c>
      <c r="D67" s="7"/>
      <c r="E67" s="7"/>
      <c r="F67" s="7"/>
      <c r="G67" s="5"/>
      <c r="H67" s="5"/>
      <c r="I67" s="8">
        <f t="shared" ref="I67:I68" si="15">J67+K67</f>
        <v>0</v>
      </c>
      <c r="J67" s="9"/>
      <c r="K67" s="8">
        <f t="shared" ref="K67:K68" si="16">SUM(M67:W67)</f>
        <v>0</v>
      </c>
      <c r="L67" s="10" t="e">
        <f t="shared" ref="L67:L68" si="17">K67/I67</f>
        <v>#DIV/0!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2"/>
      <c r="Y67" s="12"/>
      <c r="Z67" s="6"/>
      <c r="AA67" s="12" t="str">
        <f t="shared" si="14"/>
        <v/>
      </c>
      <c r="AB67" s="5"/>
      <c r="AC67" s="13"/>
    </row>
    <row r="68" spans="1:29" ht="20.100000000000001" hidden="1" customHeight="1" x14ac:dyDescent="0.3">
      <c r="A68" s="5">
        <v>15</v>
      </c>
      <c r="B68" s="6" t="str">
        <f t="shared" si="11"/>
        <v>7</v>
      </c>
      <c r="C68" s="6" t="str">
        <f t="shared" si="12"/>
        <v>10</v>
      </c>
      <c r="D68" s="7"/>
      <c r="E68" s="7"/>
      <c r="F68" s="7"/>
      <c r="G68" s="5"/>
      <c r="H68" s="5"/>
      <c r="I68" s="8">
        <f t="shared" si="15"/>
        <v>0</v>
      </c>
      <c r="J68" s="9"/>
      <c r="K68" s="8">
        <f t="shared" si="16"/>
        <v>0</v>
      </c>
      <c r="L68" s="10" t="e">
        <f t="shared" si="17"/>
        <v>#DIV/0!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2"/>
      <c r="Y68" s="12"/>
      <c r="Z68" s="6"/>
      <c r="AA68" s="12" t="str">
        <f t="shared" si="14"/>
        <v/>
      </c>
      <c r="AB68" s="5"/>
      <c r="AC68" s="13"/>
    </row>
    <row r="69" spans="1:29" ht="20.100000000000001" customHeight="1" x14ac:dyDescent="0.3"/>
    <row r="70" spans="1:29" ht="20.100000000000001" customHeight="1" x14ac:dyDescent="0.3"/>
    <row r="71" spans="1:29" ht="20.100000000000001" customHeight="1" x14ac:dyDescent="0.3"/>
    <row r="72" spans="1:29" ht="20.100000000000001" customHeight="1" x14ac:dyDescent="0.3"/>
    <row r="73" spans="1:29" ht="20.100000000000001" customHeight="1" x14ac:dyDescent="0.3"/>
    <row r="74" spans="1:29" ht="20.100000000000001" customHeight="1" x14ac:dyDescent="0.3"/>
    <row r="75" spans="1:29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52:M53"/>
    <mergeCell ref="H5:H6"/>
    <mergeCell ref="I5:I6"/>
    <mergeCell ref="J5:J6"/>
    <mergeCell ref="K5:K6"/>
    <mergeCell ref="L5:L6"/>
    <mergeCell ref="M5:W5"/>
    <mergeCell ref="A52:H53"/>
    <mergeCell ref="I52:I53"/>
    <mergeCell ref="J52:J53"/>
    <mergeCell ref="K52:K53"/>
    <mergeCell ref="L52:L53"/>
    <mergeCell ref="S52:S53"/>
    <mergeCell ref="N52:N53"/>
    <mergeCell ref="O52:O53"/>
    <mergeCell ref="P52:P53"/>
    <mergeCell ref="W52:W53"/>
    <mergeCell ref="X52:AC53"/>
    <mergeCell ref="Q52:Q53"/>
    <mergeCell ref="R52:R53"/>
    <mergeCell ref="T52:T53"/>
    <mergeCell ref="U52:U53"/>
    <mergeCell ref="V52:V53"/>
  </mergeCells>
  <phoneticPr fontId="4" type="noConversion"/>
  <conditionalFormatting sqref="B7:AC7 B8:C8 I8:AC8 B15:F15 I15:AC15 B21:E21 I21:AC21 B9:AC14 B16:AC20 B22:AC51">
    <cfRule type="expression" dxfId="63" priority="23">
      <formula>$L7&gt;0.15</formula>
    </cfRule>
    <cfRule type="expression" dxfId="62" priority="24">
      <formula>AND($L7&gt;0.08,$L7&lt;0.15)</formula>
    </cfRule>
  </conditionalFormatting>
  <conditionalFormatting sqref="B55:AC55 B54:C54 K54:AC54 B56:C57 I56:AC57 B58:AC68">
    <cfRule type="expression" dxfId="61" priority="21">
      <formula>$L54&gt;0.15</formula>
    </cfRule>
    <cfRule type="expression" dxfId="60" priority="22">
      <formula>AND($L54&gt;0.08,$L54&lt;0.15)</formula>
    </cfRule>
  </conditionalFormatting>
  <conditionalFormatting sqref="A7:A51">
    <cfRule type="expression" dxfId="59" priority="19">
      <formula>$L7&gt;0.15</formula>
    </cfRule>
    <cfRule type="expression" dxfId="58" priority="20">
      <formula>AND($L7&gt;0.08,$L7&lt;0.15)</formula>
    </cfRule>
  </conditionalFormatting>
  <conditionalFormatting sqref="A54:A68">
    <cfRule type="expression" dxfId="57" priority="17">
      <formula>$L54&gt;0.15</formula>
    </cfRule>
    <cfRule type="expression" dxfId="56" priority="18">
      <formula>AND($L54&gt;0.08,$L54&lt;0.15)</formula>
    </cfRule>
  </conditionalFormatting>
  <conditionalFormatting sqref="D54:J54">
    <cfRule type="expression" dxfId="55" priority="15">
      <formula>$L54&gt;0.15</formula>
    </cfRule>
    <cfRule type="expression" dxfId="54" priority="16">
      <formula>AND($L54&gt;0.08,$L54&lt;0.15)</formula>
    </cfRule>
  </conditionalFormatting>
  <conditionalFormatting sqref="D56:H56 F57">
    <cfRule type="expression" dxfId="53" priority="13">
      <formula>$L56&gt;0.15</formula>
    </cfRule>
    <cfRule type="expression" dxfId="52" priority="14">
      <formula>AND($L56&gt;0.08,$L56&lt;0.15)</formula>
    </cfRule>
  </conditionalFormatting>
  <conditionalFormatting sqref="D8:H8">
    <cfRule type="expression" dxfId="51" priority="11">
      <formula>$L8&gt;0.15</formula>
    </cfRule>
    <cfRule type="expression" dxfId="50" priority="12">
      <formula>AND($L8&gt;0.08,$L8&lt;0.15)</formula>
    </cfRule>
  </conditionalFormatting>
  <conditionalFormatting sqref="G57:H57">
    <cfRule type="expression" dxfId="49" priority="9">
      <formula>$L57&gt;0.15</formula>
    </cfRule>
    <cfRule type="expression" dxfId="48" priority="10">
      <formula>AND($L57&gt;0.08,$L57&lt;0.15)</formula>
    </cfRule>
  </conditionalFormatting>
  <conditionalFormatting sqref="D57:E57">
    <cfRule type="expression" dxfId="47" priority="7">
      <formula>$L57&gt;0.15</formula>
    </cfRule>
    <cfRule type="expression" dxfId="46" priority="8">
      <formula>AND($L57&gt;0.08,$L57&lt;0.15)</formula>
    </cfRule>
  </conditionalFormatting>
  <conditionalFormatting sqref="G15:H15">
    <cfRule type="expression" dxfId="45" priority="5">
      <formula>$L15&gt;0.15</formula>
    </cfRule>
    <cfRule type="expression" dxfId="44" priority="6">
      <formula>AND($L15&gt;0.08,$L15&lt;0.15)</formula>
    </cfRule>
  </conditionalFormatting>
  <conditionalFormatting sqref="F21">
    <cfRule type="expression" dxfId="43" priority="3">
      <formula>$L21&gt;0.15</formula>
    </cfRule>
    <cfRule type="expression" dxfId="42" priority="4">
      <formula>AND($L21&gt;0.08,$L21&lt;0.15)</formula>
    </cfRule>
  </conditionalFormatting>
  <conditionalFormatting sqref="G21:H21">
    <cfRule type="expression" dxfId="41" priority="1">
      <formula>$L21&gt;0.15</formula>
    </cfRule>
    <cfRule type="expression" dxfId="40" priority="2">
      <formula>AND($L21&gt;0.08,$L21&lt;0.15)</formula>
    </cfRule>
  </conditionalFormatting>
  <dataValidations count="3">
    <dataValidation type="list" allowBlank="1" showInputMessage="1" showErrorMessage="1" sqref="Z7:Z51 Z54:Z68" xr:uid="{61758616-E455-4766-92D3-57F4EFDE614E}">
      <formula1>"A, B"</formula1>
    </dataValidation>
    <dataValidation type="whole" allowBlank="1" showInputMessage="1" showErrorMessage="1" errorTitle="입력값이 올바르지 않습니다." error="숫자만 쓰세요!" sqref="J29:J30 J25:J27 M7:W51 M54:W68" xr:uid="{D9EE8CD4-23F9-461B-9FF2-25B5831B4DD5}">
      <formula1>0</formula1>
      <formula2>20000</formula2>
    </dataValidation>
    <dataValidation allowBlank="1" showInputMessage="1" showErrorMessage="1" prompt="수식 계산_x000a_수치 입력 금지" sqref="K7:K51 K54:K68" xr:uid="{6EF27C34-1D22-469D-AF6B-9F3F86ABE133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D0DC2A-E261-4E0C-AA75-96857A762E75}">
          <x14:formula1>
            <xm:f>데이터!$C$4:$C$11</xm:f>
          </x14:formula1>
          <xm:sqref>AB7:AB51 AB54:AB68</xm:sqref>
        </x14:dataValidation>
        <x14:dataValidation type="list" allowBlank="1" showInputMessage="1" showErrorMessage="1" xr:uid="{FF9A3EE7-ED17-4179-9430-C22A2965D1E7}">
          <x14:formula1>
            <xm:f>데이터!$B$4:$B$16</xm:f>
          </x14:formula1>
          <xm:sqref>D54:D68 D7:D51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96254-D76E-415C-B70F-DBB3C49B80BC}">
  <dimension ref="A1:AC68"/>
  <sheetViews>
    <sheetView tabSelected="1" zoomScale="85" zoomScaleNormal="85" workbookViewId="0">
      <pane ySplit="6" topLeftCell="A7" activePane="bottomLeft" state="frozen"/>
      <selection activeCell="A5" sqref="A5:A6"/>
      <selection pane="bottomLeft" activeCell="A5" sqref="A5:A6"/>
    </sheetView>
  </sheetViews>
  <sheetFormatPr defaultRowHeight="16.5" x14ac:dyDescent="0.3"/>
  <cols>
    <col min="1" max="1" width="6.75" style="21" customWidth="1"/>
    <col min="2" max="2" width="6.25" style="21" customWidth="1"/>
    <col min="3" max="3" width="6.75" style="21" customWidth="1"/>
    <col min="4" max="4" width="8.125" style="21" customWidth="1"/>
    <col min="5" max="5" width="19" style="21" customWidth="1"/>
    <col min="6" max="6" width="22.75" style="21" customWidth="1"/>
    <col min="7" max="8" width="7.875" style="21" customWidth="1"/>
    <col min="9" max="9" width="6.625" style="21" customWidth="1"/>
    <col min="10" max="10" width="7.5" style="21" bestFit="1" customWidth="1"/>
    <col min="11" max="11" width="6.625" style="21" customWidth="1"/>
    <col min="12" max="12" width="7.875" style="22" customWidth="1"/>
    <col min="13" max="23" width="5.875" style="21" customWidth="1"/>
    <col min="24" max="24" width="9.875" style="21" customWidth="1"/>
    <col min="25" max="26" width="5.375" style="21" customWidth="1"/>
    <col min="27" max="27" width="9" style="21" customWidth="1"/>
    <col min="28" max="28" width="10.25" style="21" customWidth="1"/>
    <col min="29" max="29" width="33.75" style="21" bestFit="1" customWidth="1"/>
    <col min="30" max="16384" width="9" style="21"/>
  </cols>
  <sheetData>
    <row r="1" spans="1:29" s="1" customFormat="1" ht="13.5" customHeight="1" x14ac:dyDescent="0.3">
      <c r="A1" s="28" t="s">
        <v>54</v>
      </c>
      <c r="B1" s="29"/>
      <c r="C1" s="29"/>
      <c r="D1" s="29"/>
      <c r="E1" s="34" t="s">
        <v>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s="1" customFormat="1" ht="13.5" customHeight="1" x14ac:dyDescent="0.3">
      <c r="A2" s="30"/>
      <c r="B2" s="31"/>
      <c r="C2" s="31"/>
      <c r="D2" s="3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s="1" customFormat="1" ht="13.5" customHeight="1" x14ac:dyDescent="0.3">
      <c r="A3" s="32"/>
      <c r="B3" s="33"/>
      <c r="C3" s="33"/>
      <c r="D3" s="3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s="1" customFormat="1" ht="9.9499999999999993" customHeight="1" thickBot="1" x14ac:dyDescent="0.3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</row>
    <row r="5" spans="1:29" s="2" customFormat="1" ht="17.25" thickTop="1" x14ac:dyDescent="0.3">
      <c r="A5" s="43" t="s">
        <v>1</v>
      </c>
      <c r="B5" s="45" t="str">
        <f>MID($A$1,2,1)</f>
        <v>월</v>
      </c>
      <c r="C5" s="45" t="str">
        <f>RIGHT($A$1,1)</f>
        <v>일</v>
      </c>
      <c r="D5" s="43" t="s">
        <v>2</v>
      </c>
      <c r="E5" s="43" t="s">
        <v>3</v>
      </c>
      <c r="F5" s="43" t="s">
        <v>4</v>
      </c>
      <c r="G5" s="43" t="s">
        <v>5</v>
      </c>
      <c r="H5" s="52" t="s">
        <v>6</v>
      </c>
      <c r="I5" s="43" t="s">
        <v>7</v>
      </c>
      <c r="J5" s="43" t="s">
        <v>8</v>
      </c>
      <c r="K5" s="43" t="s">
        <v>9</v>
      </c>
      <c r="L5" s="53" t="s">
        <v>10</v>
      </c>
      <c r="M5" s="47" t="s">
        <v>11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 t="s">
        <v>12</v>
      </c>
      <c r="Y5" s="47"/>
      <c r="Z5" s="47"/>
      <c r="AA5" s="47" t="s">
        <v>13</v>
      </c>
      <c r="AB5" s="47" t="s">
        <v>14</v>
      </c>
      <c r="AC5" s="49" t="s">
        <v>15</v>
      </c>
    </row>
    <row r="6" spans="1:29" s="2" customFormat="1" ht="17.25" thickBot="1" x14ac:dyDescent="0.35">
      <c r="A6" s="44"/>
      <c r="B6" s="46"/>
      <c r="C6" s="46"/>
      <c r="D6" s="44"/>
      <c r="E6" s="44"/>
      <c r="F6" s="44"/>
      <c r="G6" s="44"/>
      <c r="H6" s="44"/>
      <c r="I6" s="44"/>
      <c r="J6" s="44"/>
      <c r="K6" s="44"/>
      <c r="L6" s="54"/>
      <c r="M6" s="26" t="s">
        <v>16</v>
      </c>
      <c r="N6" s="26" t="s">
        <v>17</v>
      </c>
      <c r="O6" s="26" t="s">
        <v>18</v>
      </c>
      <c r="P6" s="26" t="s">
        <v>19</v>
      </c>
      <c r="Q6" s="26" t="s">
        <v>20</v>
      </c>
      <c r="R6" s="4" t="s">
        <v>21</v>
      </c>
      <c r="S6" s="26" t="s">
        <v>22</v>
      </c>
      <c r="T6" s="4" t="s">
        <v>23</v>
      </c>
      <c r="U6" s="4" t="s">
        <v>47</v>
      </c>
      <c r="V6" s="4" t="s">
        <v>48</v>
      </c>
      <c r="W6" s="26" t="s">
        <v>24</v>
      </c>
      <c r="X6" s="26" t="s">
        <v>25</v>
      </c>
      <c r="Y6" s="26" t="s">
        <v>26</v>
      </c>
      <c r="Z6" s="26" t="s">
        <v>27</v>
      </c>
      <c r="AA6" s="48"/>
      <c r="AB6" s="48"/>
      <c r="AC6" s="48"/>
    </row>
    <row r="7" spans="1:29" s="14" customFormat="1" ht="20.100000000000001" customHeight="1" thickTop="1" x14ac:dyDescent="0.3">
      <c r="A7" s="5">
        <v>1</v>
      </c>
      <c r="B7" s="6" t="str">
        <f>LEFT($A$1,1)</f>
        <v>7</v>
      </c>
      <c r="C7" s="6" t="str">
        <f>MID($A$1,4,2)</f>
        <v>11</v>
      </c>
      <c r="D7" s="7" t="s">
        <v>212</v>
      </c>
      <c r="E7" s="7" t="s">
        <v>215</v>
      </c>
      <c r="F7" s="7" t="s">
        <v>223</v>
      </c>
      <c r="G7" s="5" t="s">
        <v>220</v>
      </c>
      <c r="H7" s="5" t="s">
        <v>205</v>
      </c>
      <c r="I7" s="8">
        <f t="shared" ref="I7:I51" si="0">J7+K7</f>
        <v>2831</v>
      </c>
      <c r="J7" s="9">
        <v>1900</v>
      </c>
      <c r="K7" s="8">
        <f t="shared" ref="K7:K29" si="1">SUM(M7:W7)</f>
        <v>931</v>
      </c>
      <c r="L7" s="10">
        <f t="shared" ref="L7:L51" si="2">K7/I7</f>
        <v>0.32885906040268459</v>
      </c>
      <c r="M7" s="11"/>
      <c r="N7" s="11"/>
      <c r="O7" s="11"/>
      <c r="P7" s="11"/>
      <c r="Q7" s="11">
        <v>41</v>
      </c>
      <c r="R7" s="11"/>
      <c r="S7" s="11">
        <v>11</v>
      </c>
      <c r="T7" s="11">
        <v>879</v>
      </c>
      <c r="U7" s="11"/>
      <c r="V7" s="11"/>
      <c r="W7" s="11"/>
      <c r="X7" s="12">
        <v>20200709</v>
      </c>
      <c r="Y7" s="12">
        <v>2</v>
      </c>
      <c r="Z7" s="6" t="s">
        <v>213</v>
      </c>
      <c r="AA7" s="12" t="str">
        <f>IF($Z7="A","하선동",IF($Z7="B","이형준",""))</f>
        <v>하선동</v>
      </c>
      <c r="AB7" s="5" t="s">
        <v>58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51" si="3">LEFT($A$1,1)</f>
        <v>7</v>
      </c>
      <c r="C8" s="6" t="str">
        <f t="shared" ref="C8:C51" si="4">MID($A$1,4,2)</f>
        <v>11</v>
      </c>
      <c r="D8" s="7" t="s">
        <v>34</v>
      </c>
      <c r="E8" s="7" t="s">
        <v>238</v>
      </c>
      <c r="F8" s="7" t="s">
        <v>239</v>
      </c>
      <c r="G8" s="5" t="s">
        <v>257</v>
      </c>
      <c r="H8" s="5" t="s">
        <v>99</v>
      </c>
      <c r="I8" s="8">
        <f t="shared" si="0"/>
        <v>2245</v>
      </c>
      <c r="J8" s="9">
        <v>2200</v>
      </c>
      <c r="K8" s="8">
        <f t="shared" si="1"/>
        <v>45</v>
      </c>
      <c r="L8" s="10">
        <f t="shared" si="2"/>
        <v>2.0044543429844099E-2</v>
      </c>
      <c r="M8" s="11">
        <v>39</v>
      </c>
      <c r="N8" s="11"/>
      <c r="O8" s="11"/>
      <c r="P8" s="11">
        <v>6</v>
      </c>
      <c r="Q8" s="11"/>
      <c r="R8" s="11"/>
      <c r="S8" s="11"/>
      <c r="T8" s="11"/>
      <c r="U8" s="11"/>
      <c r="V8" s="11"/>
      <c r="W8" s="11"/>
      <c r="X8" s="12">
        <v>20200710</v>
      </c>
      <c r="Y8" s="12">
        <v>8</v>
      </c>
      <c r="Z8" s="6" t="s">
        <v>244</v>
      </c>
      <c r="AA8" s="12" t="str">
        <f t="shared" ref="AA8:AA51" si="5">IF($Z8="A","하선동",IF($Z8="B","이형준",""))</f>
        <v>하선동</v>
      </c>
      <c r="AB8" s="5" t="s">
        <v>71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7</v>
      </c>
      <c r="C9" s="6" t="str">
        <f t="shared" si="4"/>
        <v>11</v>
      </c>
      <c r="D9" s="7" t="s">
        <v>34</v>
      </c>
      <c r="E9" s="7" t="s">
        <v>238</v>
      </c>
      <c r="F9" s="7" t="s">
        <v>239</v>
      </c>
      <c r="G9" s="5" t="s">
        <v>257</v>
      </c>
      <c r="H9" s="5" t="s">
        <v>99</v>
      </c>
      <c r="I9" s="8">
        <f t="shared" si="0"/>
        <v>6352</v>
      </c>
      <c r="J9" s="9">
        <v>6350</v>
      </c>
      <c r="K9" s="8">
        <f t="shared" si="1"/>
        <v>2</v>
      </c>
      <c r="L9" s="10">
        <f t="shared" si="2"/>
        <v>3.1486146095717883E-4</v>
      </c>
      <c r="M9" s="11"/>
      <c r="N9" s="11"/>
      <c r="O9" s="11"/>
      <c r="P9" s="11">
        <v>2</v>
      </c>
      <c r="Q9" s="11"/>
      <c r="R9" s="11"/>
      <c r="S9" s="11"/>
      <c r="T9" s="11"/>
      <c r="U9" s="11"/>
      <c r="V9" s="11"/>
      <c r="W9" s="11"/>
      <c r="X9" s="12">
        <v>20200711</v>
      </c>
      <c r="Y9" s="6">
        <v>8</v>
      </c>
      <c r="Z9" s="6" t="s">
        <v>244</v>
      </c>
      <c r="AA9" s="12" t="str">
        <f t="shared" si="5"/>
        <v>하선동</v>
      </c>
      <c r="AB9" s="5" t="s">
        <v>71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7</v>
      </c>
      <c r="C10" s="6" t="str">
        <f t="shared" si="4"/>
        <v>11</v>
      </c>
      <c r="D10" s="7" t="s">
        <v>38</v>
      </c>
      <c r="E10" s="7" t="s">
        <v>240</v>
      </c>
      <c r="F10" s="7" t="s">
        <v>241</v>
      </c>
      <c r="G10" s="5">
        <v>8301</v>
      </c>
      <c r="H10" s="5">
        <v>8301</v>
      </c>
      <c r="I10" s="8">
        <f t="shared" si="0"/>
        <v>1574</v>
      </c>
      <c r="J10" s="9">
        <v>1560</v>
      </c>
      <c r="K10" s="8">
        <f t="shared" si="1"/>
        <v>14</v>
      </c>
      <c r="L10" s="10">
        <f t="shared" si="2"/>
        <v>8.8945362134688691E-3</v>
      </c>
      <c r="M10" s="11"/>
      <c r="N10" s="11"/>
      <c r="O10" s="11"/>
      <c r="P10" s="11"/>
      <c r="Q10" s="11"/>
      <c r="R10" s="11"/>
      <c r="S10" s="11">
        <v>14</v>
      </c>
      <c r="T10" s="11"/>
      <c r="U10" s="11"/>
      <c r="V10" s="11"/>
      <c r="W10" s="11"/>
      <c r="X10" s="12">
        <v>20200711</v>
      </c>
      <c r="Y10" s="12">
        <v>2</v>
      </c>
      <c r="Z10" s="6" t="s">
        <v>244</v>
      </c>
      <c r="AA10" s="12" t="str">
        <f t="shared" si="5"/>
        <v>하선동</v>
      </c>
      <c r="AB10" s="5" t="s">
        <v>71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7</v>
      </c>
      <c r="C11" s="6" t="str">
        <f t="shared" si="4"/>
        <v>11</v>
      </c>
      <c r="D11" s="7" t="s">
        <v>32</v>
      </c>
      <c r="E11" s="7" t="s">
        <v>242</v>
      </c>
      <c r="F11" s="7" t="s">
        <v>243</v>
      </c>
      <c r="G11" s="5" t="s">
        <v>104</v>
      </c>
      <c r="H11" s="5" t="s">
        <v>99</v>
      </c>
      <c r="I11" s="8">
        <f t="shared" si="0"/>
        <v>735</v>
      </c>
      <c r="J11" s="9">
        <v>574</v>
      </c>
      <c r="K11" s="8">
        <f t="shared" si="1"/>
        <v>161</v>
      </c>
      <c r="L11" s="10">
        <f t="shared" si="2"/>
        <v>0.21904761904761905</v>
      </c>
      <c r="M11" s="11"/>
      <c r="N11" s="11"/>
      <c r="O11" s="11"/>
      <c r="P11" s="11"/>
      <c r="Q11" s="11"/>
      <c r="R11" s="11"/>
      <c r="S11" s="11">
        <v>38</v>
      </c>
      <c r="T11" s="11">
        <v>123</v>
      </c>
      <c r="U11" s="11"/>
      <c r="V11" s="11"/>
      <c r="W11" s="11"/>
      <c r="X11" s="12">
        <v>20200709</v>
      </c>
      <c r="Y11" s="12">
        <v>2</v>
      </c>
      <c r="Z11" s="6" t="s">
        <v>244</v>
      </c>
      <c r="AA11" s="12" t="str">
        <f t="shared" si="5"/>
        <v>하선동</v>
      </c>
      <c r="AB11" s="5" t="s">
        <v>71</v>
      </c>
      <c r="AC11" s="13" t="s">
        <v>245</v>
      </c>
    </row>
    <row r="12" spans="1:29" s="14" customFormat="1" ht="20.100000000000001" customHeight="1" x14ac:dyDescent="0.3">
      <c r="A12" s="5">
        <v>6</v>
      </c>
      <c r="B12" s="6" t="str">
        <f t="shared" si="3"/>
        <v>7</v>
      </c>
      <c r="C12" s="6" t="str">
        <f t="shared" si="4"/>
        <v>11</v>
      </c>
      <c r="D12" s="7" t="s">
        <v>32</v>
      </c>
      <c r="E12" s="7" t="s">
        <v>147</v>
      </c>
      <c r="F12" s="7" t="s">
        <v>162</v>
      </c>
      <c r="G12" s="5" t="s">
        <v>171</v>
      </c>
      <c r="H12" s="5" t="s">
        <v>99</v>
      </c>
      <c r="I12" s="8">
        <f t="shared" ref="I12:I15" si="6">J12+K12</f>
        <v>732</v>
      </c>
      <c r="J12" s="9">
        <v>732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20200711</v>
      </c>
      <c r="Y12" s="12">
        <v>4</v>
      </c>
      <c r="Z12" s="6" t="s">
        <v>244</v>
      </c>
      <c r="AA12" s="12" t="str">
        <f t="shared" si="5"/>
        <v>하선동</v>
      </c>
      <c r="AB12" s="5" t="s">
        <v>74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7</v>
      </c>
      <c r="C13" s="6" t="str">
        <f t="shared" si="4"/>
        <v>11</v>
      </c>
      <c r="D13" s="7" t="s">
        <v>32</v>
      </c>
      <c r="E13" s="7" t="s">
        <v>56</v>
      </c>
      <c r="F13" s="7" t="s">
        <v>232</v>
      </c>
      <c r="G13" s="5" t="s">
        <v>233</v>
      </c>
      <c r="H13" s="5" t="s">
        <v>103</v>
      </c>
      <c r="I13" s="8">
        <f t="shared" si="6"/>
        <v>332</v>
      </c>
      <c r="J13" s="9">
        <v>232</v>
      </c>
      <c r="K13" s="8">
        <f t="shared" si="1"/>
        <v>100</v>
      </c>
      <c r="L13" s="10">
        <f t="shared" si="2"/>
        <v>0.30120481927710846</v>
      </c>
      <c r="M13" s="11">
        <v>89</v>
      </c>
      <c r="N13" s="11"/>
      <c r="O13" s="11"/>
      <c r="P13" s="11">
        <v>5</v>
      </c>
      <c r="Q13" s="11">
        <v>6</v>
      </c>
      <c r="R13" s="11"/>
      <c r="S13" s="11"/>
      <c r="T13" s="11"/>
      <c r="U13" s="11"/>
      <c r="V13" s="11"/>
      <c r="W13" s="11"/>
      <c r="X13" s="12">
        <v>20200711</v>
      </c>
      <c r="Y13" s="12">
        <v>1</v>
      </c>
      <c r="Z13" s="6" t="s">
        <v>244</v>
      </c>
      <c r="AA13" s="12" t="str">
        <f t="shared" si="5"/>
        <v>하선동</v>
      </c>
      <c r="AB13" s="5" t="s">
        <v>74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7</v>
      </c>
      <c r="C14" s="6" t="str">
        <f t="shared" si="4"/>
        <v>11</v>
      </c>
      <c r="D14" s="7" t="s">
        <v>32</v>
      </c>
      <c r="E14" s="7" t="s">
        <v>65</v>
      </c>
      <c r="F14" s="7" t="s">
        <v>228</v>
      </c>
      <c r="G14" s="5" t="s">
        <v>104</v>
      </c>
      <c r="H14" s="5" t="s">
        <v>99</v>
      </c>
      <c r="I14" s="8">
        <f t="shared" si="6"/>
        <v>1656</v>
      </c>
      <c r="J14" s="9">
        <v>1388</v>
      </c>
      <c r="K14" s="8">
        <f t="shared" si="1"/>
        <v>268</v>
      </c>
      <c r="L14" s="10">
        <f t="shared" si="2"/>
        <v>0.16183574879227053</v>
      </c>
      <c r="M14" s="11">
        <v>208</v>
      </c>
      <c r="N14" s="11">
        <v>60</v>
      </c>
      <c r="O14" s="11"/>
      <c r="P14" s="11"/>
      <c r="Q14" s="11"/>
      <c r="R14" s="11"/>
      <c r="S14" s="11"/>
      <c r="T14" s="11"/>
      <c r="U14" s="11"/>
      <c r="V14" s="11"/>
      <c r="W14" s="11"/>
      <c r="X14" s="12">
        <v>20200710</v>
      </c>
      <c r="Y14" s="12">
        <v>14</v>
      </c>
      <c r="Z14" s="6" t="s">
        <v>244</v>
      </c>
      <c r="AA14" s="12" t="str">
        <f t="shared" si="5"/>
        <v>하선동</v>
      </c>
      <c r="AB14" s="5" t="s">
        <v>74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7</v>
      </c>
      <c r="C15" s="6" t="str">
        <f t="shared" si="4"/>
        <v>11</v>
      </c>
      <c r="D15" s="7" t="s">
        <v>32</v>
      </c>
      <c r="E15" s="7" t="s">
        <v>147</v>
      </c>
      <c r="F15" s="7" t="s">
        <v>190</v>
      </c>
      <c r="G15" s="5" t="s">
        <v>104</v>
      </c>
      <c r="H15" s="5" t="s">
        <v>169</v>
      </c>
      <c r="I15" s="8">
        <f t="shared" si="6"/>
        <v>383</v>
      </c>
      <c r="J15" s="9">
        <v>300</v>
      </c>
      <c r="K15" s="8">
        <f t="shared" si="1"/>
        <v>83</v>
      </c>
      <c r="L15" s="10">
        <f t="shared" si="2"/>
        <v>0.21671018276762402</v>
      </c>
      <c r="M15" s="11"/>
      <c r="N15" s="11"/>
      <c r="O15" s="11"/>
      <c r="P15" s="11"/>
      <c r="Q15" s="11">
        <v>12</v>
      </c>
      <c r="R15" s="11"/>
      <c r="S15" s="11">
        <v>6</v>
      </c>
      <c r="T15" s="11">
        <v>65</v>
      </c>
      <c r="U15" s="11"/>
      <c r="V15" s="11"/>
      <c r="W15" s="11"/>
      <c r="X15" s="12">
        <v>20200709</v>
      </c>
      <c r="Y15" s="12">
        <v>2</v>
      </c>
      <c r="Z15" s="6" t="s">
        <v>244</v>
      </c>
      <c r="AA15" s="12" t="str">
        <f t="shared" si="5"/>
        <v>하선동</v>
      </c>
      <c r="AB15" s="5" t="s">
        <v>74</v>
      </c>
      <c r="AC15" s="13" t="s">
        <v>245</v>
      </c>
    </row>
    <row r="16" spans="1:29" s="14" customFormat="1" ht="20.100000000000001" customHeight="1" x14ac:dyDescent="0.3">
      <c r="A16" s="5">
        <v>10</v>
      </c>
      <c r="B16" s="6" t="str">
        <f t="shared" si="3"/>
        <v>7</v>
      </c>
      <c r="C16" s="6" t="str">
        <f t="shared" si="4"/>
        <v>11</v>
      </c>
      <c r="D16" s="7" t="s">
        <v>32</v>
      </c>
      <c r="E16" s="7" t="s">
        <v>147</v>
      </c>
      <c r="F16" s="7" t="s">
        <v>190</v>
      </c>
      <c r="G16" s="5" t="s">
        <v>104</v>
      </c>
      <c r="H16" s="5" t="s">
        <v>169</v>
      </c>
      <c r="I16" s="8">
        <f t="shared" si="0"/>
        <v>676</v>
      </c>
      <c r="J16" s="9">
        <v>464</v>
      </c>
      <c r="K16" s="8">
        <f t="shared" si="1"/>
        <v>212</v>
      </c>
      <c r="L16" s="10">
        <f t="shared" si="2"/>
        <v>0.31360946745562129</v>
      </c>
      <c r="M16" s="11"/>
      <c r="N16" s="11"/>
      <c r="O16" s="11"/>
      <c r="P16" s="11"/>
      <c r="Q16" s="11">
        <v>1</v>
      </c>
      <c r="R16" s="11"/>
      <c r="S16" s="11">
        <v>22</v>
      </c>
      <c r="T16" s="11">
        <v>189</v>
      </c>
      <c r="U16" s="11"/>
      <c r="V16" s="11"/>
      <c r="W16" s="11"/>
      <c r="X16" s="12">
        <v>20200709</v>
      </c>
      <c r="Y16" s="12">
        <v>2</v>
      </c>
      <c r="Z16" s="6" t="s">
        <v>248</v>
      </c>
      <c r="AA16" s="12" t="str">
        <f t="shared" si="5"/>
        <v>이형준</v>
      </c>
      <c r="AB16" s="5" t="s">
        <v>76</v>
      </c>
      <c r="AC16" s="13" t="s">
        <v>245</v>
      </c>
    </row>
    <row r="17" spans="1:29" s="14" customFormat="1" ht="20.100000000000001" customHeight="1" x14ac:dyDescent="0.3">
      <c r="A17" s="5">
        <v>11</v>
      </c>
      <c r="B17" s="6" t="str">
        <f t="shared" si="3"/>
        <v>7</v>
      </c>
      <c r="C17" s="6" t="str">
        <f t="shared" si="4"/>
        <v>11</v>
      </c>
      <c r="D17" s="7" t="s">
        <v>32</v>
      </c>
      <c r="E17" s="7" t="s">
        <v>147</v>
      </c>
      <c r="F17" s="7" t="s">
        <v>190</v>
      </c>
      <c r="G17" s="5" t="s">
        <v>104</v>
      </c>
      <c r="H17" s="5" t="s">
        <v>169</v>
      </c>
      <c r="I17" s="8">
        <f t="shared" si="0"/>
        <v>841</v>
      </c>
      <c r="J17" s="9">
        <v>560</v>
      </c>
      <c r="K17" s="8">
        <f t="shared" si="1"/>
        <v>281</v>
      </c>
      <c r="L17" s="10">
        <f t="shared" si="2"/>
        <v>0.33412604042806182</v>
      </c>
      <c r="M17" s="11"/>
      <c r="N17" s="11"/>
      <c r="O17" s="11"/>
      <c r="P17" s="11"/>
      <c r="Q17" s="11"/>
      <c r="R17" s="11"/>
      <c r="S17" s="11">
        <v>50</v>
      </c>
      <c r="T17" s="11">
        <v>231</v>
      </c>
      <c r="U17" s="11"/>
      <c r="V17" s="11"/>
      <c r="W17" s="11"/>
      <c r="X17" s="12">
        <v>20200709</v>
      </c>
      <c r="Y17" s="12">
        <v>2</v>
      </c>
      <c r="Z17" s="6" t="s">
        <v>244</v>
      </c>
      <c r="AA17" s="12" t="str">
        <f t="shared" si="5"/>
        <v>하선동</v>
      </c>
      <c r="AB17" s="5" t="s">
        <v>76</v>
      </c>
      <c r="AC17" s="13" t="s">
        <v>245</v>
      </c>
    </row>
    <row r="18" spans="1:29" s="14" customFormat="1" ht="20.100000000000001" customHeight="1" x14ac:dyDescent="0.3">
      <c r="A18" s="5">
        <v>12</v>
      </c>
      <c r="B18" s="6" t="str">
        <f t="shared" si="3"/>
        <v>7</v>
      </c>
      <c r="C18" s="6" t="str">
        <f t="shared" si="4"/>
        <v>11</v>
      </c>
      <c r="D18" s="7" t="s">
        <v>34</v>
      </c>
      <c r="E18" s="7" t="s">
        <v>238</v>
      </c>
      <c r="F18" s="7" t="s">
        <v>239</v>
      </c>
      <c r="G18" s="5" t="s">
        <v>257</v>
      </c>
      <c r="H18" s="5" t="s">
        <v>99</v>
      </c>
      <c r="I18" s="8">
        <f t="shared" si="0"/>
        <v>5822</v>
      </c>
      <c r="J18" s="9">
        <v>5757</v>
      </c>
      <c r="K18" s="8">
        <f t="shared" si="1"/>
        <v>65</v>
      </c>
      <c r="L18" s="10">
        <f t="shared" si="2"/>
        <v>1.1164548265200962E-2</v>
      </c>
      <c r="M18" s="11"/>
      <c r="N18" s="11"/>
      <c r="O18" s="11">
        <v>63</v>
      </c>
      <c r="P18" s="11">
        <v>2</v>
      </c>
      <c r="Q18" s="11"/>
      <c r="R18" s="11"/>
      <c r="S18" s="11"/>
      <c r="T18" s="11"/>
      <c r="U18" s="11"/>
      <c r="V18" s="11"/>
      <c r="W18" s="11"/>
      <c r="X18" s="12">
        <v>20200711</v>
      </c>
      <c r="Y18" s="12">
        <v>8</v>
      </c>
      <c r="Z18" s="6" t="s">
        <v>248</v>
      </c>
      <c r="AA18" s="12" t="str">
        <f t="shared" si="5"/>
        <v>이형준</v>
      </c>
      <c r="AB18" s="5" t="s">
        <v>76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7</v>
      </c>
      <c r="C19" s="6" t="str">
        <f t="shared" si="4"/>
        <v>11</v>
      </c>
      <c r="D19" s="7" t="s">
        <v>34</v>
      </c>
      <c r="E19" s="7" t="s">
        <v>246</v>
      </c>
      <c r="F19" s="7" t="s">
        <v>247</v>
      </c>
      <c r="G19" s="5" t="s">
        <v>257</v>
      </c>
      <c r="H19" s="5" t="s">
        <v>99</v>
      </c>
      <c r="I19" s="8">
        <f t="shared" si="0"/>
        <v>16999</v>
      </c>
      <c r="J19" s="9">
        <v>16999</v>
      </c>
      <c r="K19" s="8">
        <f t="shared" si="1"/>
        <v>0</v>
      </c>
      <c r="L19" s="10">
        <f t="shared" si="2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20200711</v>
      </c>
      <c r="Y19" s="12">
        <v>5</v>
      </c>
      <c r="Z19" s="6" t="s">
        <v>248</v>
      </c>
      <c r="AA19" s="12" t="str">
        <f t="shared" si="5"/>
        <v>이형준</v>
      </c>
      <c r="AB19" s="5" t="s">
        <v>76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7</v>
      </c>
      <c r="C20" s="6" t="str">
        <f t="shared" si="4"/>
        <v>11</v>
      </c>
      <c r="D20" s="7" t="s">
        <v>34</v>
      </c>
      <c r="E20" s="7" t="s">
        <v>251</v>
      </c>
      <c r="F20" s="7" t="s">
        <v>253</v>
      </c>
      <c r="G20" s="5" t="s">
        <v>257</v>
      </c>
      <c r="H20" s="5" t="s">
        <v>99</v>
      </c>
      <c r="I20" s="8">
        <f t="shared" si="0"/>
        <v>6390</v>
      </c>
      <c r="J20" s="9">
        <v>6390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20200711</v>
      </c>
      <c r="Y20" s="12">
        <v>3</v>
      </c>
      <c r="Z20" s="6" t="s">
        <v>178</v>
      </c>
      <c r="AA20" s="12" t="str">
        <f t="shared" si="5"/>
        <v>하선동</v>
      </c>
      <c r="AB20" s="5" t="s">
        <v>88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7</v>
      </c>
      <c r="C21" s="6" t="str">
        <f t="shared" si="4"/>
        <v>11</v>
      </c>
      <c r="D21" s="7" t="s">
        <v>34</v>
      </c>
      <c r="E21" s="7" t="s">
        <v>246</v>
      </c>
      <c r="F21" s="7" t="s">
        <v>247</v>
      </c>
      <c r="G21" s="5" t="s">
        <v>257</v>
      </c>
      <c r="H21" s="5" t="s">
        <v>99</v>
      </c>
      <c r="I21" s="8">
        <f t="shared" si="0"/>
        <v>6699</v>
      </c>
      <c r="J21" s="9">
        <v>6699</v>
      </c>
      <c r="K21" s="8">
        <f t="shared" si="1"/>
        <v>0</v>
      </c>
      <c r="L21" s="10">
        <f t="shared" si="2"/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20200711</v>
      </c>
      <c r="Y21" s="12">
        <v>5</v>
      </c>
      <c r="Z21" s="6" t="s">
        <v>244</v>
      </c>
      <c r="AA21" s="12" t="str">
        <f t="shared" si="5"/>
        <v>하선동</v>
      </c>
      <c r="AB21" s="5" t="s">
        <v>88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7</v>
      </c>
      <c r="C22" s="6" t="str">
        <f t="shared" si="4"/>
        <v>11</v>
      </c>
      <c r="D22" s="7" t="s">
        <v>32</v>
      </c>
      <c r="E22" s="7" t="s">
        <v>252</v>
      </c>
      <c r="F22" s="7" t="s">
        <v>255</v>
      </c>
      <c r="G22" s="5" t="s">
        <v>258</v>
      </c>
      <c r="H22" s="5" t="s">
        <v>169</v>
      </c>
      <c r="I22" s="8">
        <f t="shared" si="0"/>
        <v>3752</v>
      </c>
      <c r="J22" s="9">
        <v>3450</v>
      </c>
      <c r="K22" s="8">
        <f t="shared" si="1"/>
        <v>302</v>
      </c>
      <c r="L22" s="10">
        <f t="shared" si="2"/>
        <v>8.0490405117270791E-2</v>
      </c>
      <c r="M22" s="11">
        <v>4</v>
      </c>
      <c r="N22" s="11"/>
      <c r="O22" s="11"/>
      <c r="P22" s="11"/>
      <c r="Q22" s="11">
        <v>8</v>
      </c>
      <c r="R22" s="11"/>
      <c r="S22" s="11">
        <v>285</v>
      </c>
      <c r="T22" s="11"/>
      <c r="U22" s="11"/>
      <c r="V22" s="11"/>
      <c r="W22" s="11">
        <v>5</v>
      </c>
      <c r="X22" s="12">
        <v>20200709</v>
      </c>
      <c r="Y22" s="12">
        <v>1</v>
      </c>
      <c r="Z22" s="6" t="s">
        <v>244</v>
      </c>
      <c r="AA22" s="12" t="str">
        <f t="shared" si="5"/>
        <v>하선동</v>
      </c>
      <c r="AB22" s="5" t="s">
        <v>88</v>
      </c>
      <c r="AC22" s="13" t="s">
        <v>256</v>
      </c>
    </row>
    <row r="23" spans="1:29" s="14" customFormat="1" ht="20.100000000000001" customHeight="1" x14ac:dyDescent="0.3">
      <c r="A23" s="5">
        <v>17</v>
      </c>
      <c r="B23" s="6" t="str">
        <f t="shared" si="3"/>
        <v>7</v>
      </c>
      <c r="C23" s="6" t="str">
        <f t="shared" si="4"/>
        <v>11</v>
      </c>
      <c r="D23" s="7" t="s">
        <v>32</v>
      </c>
      <c r="E23" s="7" t="s">
        <v>147</v>
      </c>
      <c r="F23" s="7" t="s">
        <v>190</v>
      </c>
      <c r="G23" s="5" t="s">
        <v>104</v>
      </c>
      <c r="H23" s="5" t="s">
        <v>169</v>
      </c>
      <c r="I23" s="8">
        <f t="shared" si="0"/>
        <v>2004</v>
      </c>
      <c r="J23" s="9">
        <v>1840</v>
      </c>
      <c r="K23" s="8">
        <f t="shared" si="1"/>
        <v>164</v>
      </c>
      <c r="L23" s="10">
        <f t="shared" si="2"/>
        <v>8.1836327345309379E-2</v>
      </c>
      <c r="M23" s="11"/>
      <c r="N23" s="11"/>
      <c r="O23" s="11"/>
      <c r="P23" s="11"/>
      <c r="Q23" s="11"/>
      <c r="R23" s="11"/>
      <c r="S23" s="11">
        <v>40</v>
      </c>
      <c r="T23" s="11">
        <v>124</v>
      </c>
      <c r="U23" s="11"/>
      <c r="V23" s="11"/>
      <c r="W23" s="11"/>
      <c r="X23" s="12">
        <v>20200709</v>
      </c>
      <c r="Y23" s="12">
        <v>2</v>
      </c>
      <c r="Z23" s="6" t="s">
        <v>244</v>
      </c>
      <c r="AA23" s="12" t="str">
        <f t="shared" si="5"/>
        <v>하선동</v>
      </c>
      <c r="AB23" s="5" t="s">
        <v>95</v>
      </c>
      <c r="AC23" s="13" t="s">
        <v>245</v>
      </c>
    </row>
    <row r="24" spans="1:29" s="14" customFormat="1" ht="20.100000000000001" customHeight="1" x14ac:dyDescent="0.3">
      <c r="A24" s="5">
        <v>18</v>
      </c>
      <c r="B24" s="6" t="str">
        <f t="shared" si="3"/>
        <v>7</v>
      </c>
      <c r="C24" s="6" t="str">
        <f t="shared" si="4"/>
        <v>11</v>
      </c>
      <c r="D24" s="7" t="s">
        <v>32</v>
      </c>
      <c r="E24" s="7" t="s">
        <v>252</v>
      </c>
      <c r="F24" s="7" t="s">
        <v>255</v>
      </c>
      <c r="G24" s="5" t="s">
        <v>258</v>
      </c>
      <c r="H24" s="5" t="s">
        <v>169</v>
      </c>
      <c r="I24" s="8">
        <f t="shared" si="0"/>
        <v>1321</v>
      </c>
      <c r="J24" s="9">
        <v>1240</v>
      </c>
      <c r="K24" s="8">
        <f t="shared" si="1"/>
        <v>81</v>
      </c>
      <c r="L24" s="10">
        <f t="shared" si="2"/>
        <v>6.1317183951551855E-2</v>
      </c>
      <c r="M24" s="11"/>
      <c r="N24" s="11"/>
      <c r="O24" s="11"/>
      <c r="P24" s="11"/>
      <c r="Q24" s="11">
        <v>19</v>
      </c>
      <c r="R24" s="11"/>
      <c r="S24" s="11">
        <v>62</v>
      </c>
      <c r="T24" s="11"/>
      <c r="U24" s="11"/>
      <c r="V24" s="11"/>
      <c r="W24" s="11"/>
      <c r="X24" s="12">
        <v>20200709</v>
      </c>
      <c r="Y24" s="12">
        <v>1</v>
      </c>
      <c r="Z24" s="6" t="s">
        <v>248</v>
      </c>
      <c r="AA24" s="12" t="str">
        <f t="shared" si="5"/>
        <v>이형준</v>
      </c>
      <c r="AB24" s="5" t="s">
        <v>95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7</v>
      </c>
      <c r="C25" s="6" t="str">
        <f t="shared" si="4"/>
        <v>11</v>
      </c>
      <c r="D25" s="7" t="s">
        <v>34</v>
      </c>
      <c r="E25" s="7" t="s">
        <v>238</v>
      </c>
      <c r="F25" s="7" t="s">
        <v>239</v>
      </c>
      <c r="G25" s="5" t="s">
        <v>257</v>
      </c>
      <c r="H25" s="5" t="s">
        <v>99</v>
      </c>
      <c r="I25" s="8">
        <f t="shared" si="0"/>
        <v>2777</v>
      </c>
      <c r="J25" s="11">
        <v>2385</v>
      </c>
      <c r="K25" s="8">
        <f t="shared" si="1"/>
        <v>392</v>
      </c>
      <c r="L25" s="10">
        <f t="shared" si="2"/>
        <v>0.14115952466690673</v>
      </c>
      <c r="M25" s="11"/>
      <c r="N25" s="11"/>
      <c r="O25" s="11">
        <v>390</v>
      </c>
      <c r="P25" s="11">
        <v>2</v>
      </c>
      <c r="Q25" s="11"/>
      <c r="R25" s="11"/>
      <c r="S25" s="11"/>
      <c r="T25" s="11"/>
      <c r="U25" s="11"/>
      <c r="V25" s="11"/>
      <c r="W25" s="11"/>
      <c r="X25" s="12">
        <v>20200709</v>
      </c>
      <c r="Y25" s="12">
        <v>8</v>
      </c>
      <c r="Z25" s="6" t="s">
        <v>248</v>
      </c>
      <c r="AA25" s="12" t="str">
        <f t="shared" si="5"/>
        <v>이형준</v>
      </c>
      <c r="AB25" s="5" t="s">
        <v>95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7</v>
      </c>
      <c r="C26" s="6" t="str">
        <f t="shared" si="4"/>
        <v>11</v>
      </c>
      <c r="D26" s="7" t="s">
        <v>32</v>
      </c>
      <c r="E26" s="7" t="s">
        <v>147</v>
      </c>
      <c r="F26" s="7" t="s">
        <v>190</v>
      </c>
      <c r="G26" s="5" t="s">
        <v>104</v>
      </c>
      <c r="H26" s="5" t="s">
        <v>169</v>
      </c>
      <c r="I26" s="8">
        <f t="shared" si="0"/>
        <v>2631</v>
      </c>
      <c r="J26" s="11">
        <v>2170</v>
      </c>
      <c r="K26" s="8">
        <f t="shared" si="1"/>
        <v>461</v>
      </c>
      <c r="L26" s="10">
        <f t="shared" si="2"/>
        <v>0.17521854808057774</v>
      </c>
      <c r="M26" s="11"/>
      <c r="N26" s="11"/>
      <c r="O26" s="11"/>
      <c r="P26" s="11"/>
      <c r="Q26" s="11"/>
      <c r="R26" s="11"/>
      <c r="S26" s="11">
        <v>51</v>
      </c>
      <c r="T26" s="11">
        <v>410</v>
      </c>
      <c r="U26" s="11"/>
      <c r="V26" s="11"/>
      <c r="W26" s="11"/>
      <c r="X26" s="12">
        <v>20200709</v>
      </c>
      <c r="Y26" s="12">
        <v>2</v>
      </c>
      <c r="Z26" s="6" t="s">
        <v>248</v>
      </c>
      <c r="AA26" s="12" t="str">
        <f t="shared" si="5"/>
        <v>이형준</v>
      </c>
      <c r="AB26" s="5" t="s">
        <v>96</v>
      </c>
      <c r="AC26" s="13" t="s">
        <v>245</v>
      </c>
    </row>
    <row r="27" spans="1:29" s="14" customFormat="1" ht="20.100000000000001" customHeight="1" x14ac:dyDescent="0.3">
      <c r="A27" s="5">
        <v>21</v>
      </c>
      <c r="B27" s="6" t="str">
        <f t="shared" si="3"/>
        <v>7</v>
      </c>
      <c r="C27" s="6" t="str">
        <f t="shared" si="4"/>
        <v>11</v>
      </c>
      <c r="D27" s="7" t="s">
        <v>34</v>
      </c>
      <c r="E27" s="7" t="s">
        <v>251</v>
      </c>
      <c r="F27" s="7" t="s">
        <v>253</v>
      </c>
      <c r="G27" s="5" t="s">
        <v>257</v>
      </c>
      <c r="H27" s="5" t="s">
        <v>99</v>
      </c>
      <c r="I27" s="8">
        <f t="shared" si="0"/>
        <v>8881</v>
      </c>
      <c r="J27" s="11">
        <v>8880</v>
      </c>
      <c r="K27" s="8">
        <f t="shared" si="1"/>
        <v>1</v>
      </c>
      <c r="L27" s="10">
        <f t="shared" si="2"/>
        <v>1.1259993244004054E-4</v>
      </c>
      <c r="M27" s="11">
        <v>1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20200711</v>
      </c>
      <c r="Y27" s="12">
        <v>3</v>
      </c>
      <c r="Z27" s="6" t="s">
        <v>248</v>
      </c>
      <c r="AA27" s="12" t="str">
        <f t="shared" si="5"/>
        <v>이형준</v>
      </c>
      <c r="AB27" s="5" t="s">
        <v>96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7</v>
      </c>
      <c r="C28" s="6" t="str">
        <f t="shared" si="4"/>
        <v>11</v>
      </c>
      <c r="D28" s="7" t="s">
        <v>34</v>
      </c>
      <c r="E28" s="7" t="s">
        <v>251</v>
      </c>
      <c r="F28" s="7" t="s">
        <v>253</v>
      </c>
      <c r="G28" s="5" t="s">
        <v>257</v>
      </c>
      <c r="H28" s="5" t="s">
        <v>99</v>
      </c>
      <c r="I28" s="8">
        <f t="shared" si="0"/>
        <v>2760</v>
      </c>
      <c r="J28" s="16">
        <v>2410</v>
      </c>
      <c r="K28" s="8">
        <f t="shared" si="1"/>
        <v>350</v>
      </c>
      <c r="L28" s="10">
        <f t="shared" si="2"/>
        <v>0.12681159420289856</v>
      </c>
      <c r="M28" s="11"/>
      <c r="N28" s="11"/>
      <c r="O28" s="11"/>
      <c r="P28" s="11">
        <v>40</v>
      </c>
      <c r="Q28" s="11"/>
      <c r="R28" s="11"/>
      <c r="S28" s="11"/>
      <c r="T28" s="11"/>
      <c r="U28" s="11">
        <v>310</v>
      </c>
      <c r="V28" s="11"/>
      <c r="W28" s="11"/>
      <c r="X28" s="12">
        <v>20200711</v>
      </c>
      <c r="Y28" s="12">
        <v>8</v>
      </c>
      <c r="Z28" s="6" t="s">
        <v>244</v>
      </c>
      <c r="AA28" s="12" t="str">
        <f t="shared" si="5"/>
        <v>하선동</v>
      </c>
      <c r="AB28" s="5" t="s">
        <v>96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7</v>
      </c>
      <c r="C29" s="6" t="str">
        <f t="shared" si="4"/>
        <v>11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7</v>
      </c>
      <c r="C30" s="6" t="str">
        <f t="shared" si="4"/>
        <v>11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51" si="7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hidden="1" customHeight="1" x14ac:dyDescent="0.3">
      <c r="A31" s="5">
        <v>25</v>
      </c>
      <c r="B31" s="6" t="str">
        <f t="shared" si="3"/>
        <v>7</v>
      </c>
      <c r="C31" s="6" t="str">
        <f t="shared" si="4"/>
        <v>11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7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hidden="1" customHeight="1" x14ac:dyDescent="0.3">
      <c r="A32" s="5">
        <v>26</v>
      </c>
      <c r="B32" s="6" t="str">
        <f t="shared" si="3"/>
        <v>7</v>
      </c>
      <c r="C32" s="6" t="str">
        <f t="shared" si="4"/>
        <v>11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7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hidden="1" customHeight="1" x14ac:dyDescent="0.3">
      <c r="A33" s="5">
        <v>27</v>
      </c>
      <c r="B33" s="6" t="str">
        <f t="shared" si="3"/>
        <v>7</v>
      </c>
      <c r="C33" s="6" t="str">
        <f t="shared" si="4"/>
        <v>11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7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3"/>
        <v>7</v>
      </c>
      <c r="C34" s="6" t="str">
        <f t="shared" si="4"/>
        <v>11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7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7</v>
      </c>
      <c r="C35" s="6" t="str">
        <f t="shared" si="4"/>
        <v>11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7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7</v>
      </c>
      <c r="C36" s="6" t="str">
        <f t="shared" si="4"/>
        <v>11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7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7</v>
      </c>
      <c r="C37" s="6" t="str">
        <f t="shared" si="4"/>
        <v>11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7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7</v>
      </c>
      <c r="C38" s="6" t="str">
        <f t="shared" si="4"/>
        <v>11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7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7</v>
      </c>
      <c r="C39" s="6" t="str">
        <f t="shared" si="4"/>
        <v>11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7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7</v>
      </c>
      <c r="C40" s="6" t="str">
        <f t="shared" si="4"/>
        <v>11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7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7</v>
      </c>
      <c r="C41" s="6" t="str">
        <f t="shared" si="4"/>
        <v>11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7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7</v>
      </c>
      <c r="C42" s="6" t="str">
        <f t="shared" si="4"/>
        <v>11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7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7</v>
      </c>
      <c r="C43" s="6" t="str">
        <f t="shared" si="4"/>
        <v>11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7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7</v>
      </c>
      <c r="C44" s="6" t="str">
        <f t="shared" si="4"/>
        <v>11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7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7</v>
      </c>
      <c r="C45" s="6" t="str">
        <f t="shared" si="4"/>
        <v>11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9"/>
      <c r="U45" s="19"/>
      <c r="V45" s="19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7</v>
      </c>
      <c r="C46" s="6" t="str">
        <f t="shared" si="4"/>
        <v>11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9"/>
      <c r="U46" s="19"/>
      <c r="V46" s="19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20.100000000000001" hidden="1" customHeight="1" x14ac:dyDescent="0.3">
      <c r="A47" s="5">
        <v>41</v>
      </c>
      <c r="B47" s="6" t="str">
        <f t="shared" si="3"/>
        <v>7</v>
      </c>
      <c r="C47" s="6" t="str">
        <f t="shared" si="4"/>
        <v>11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7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19"/>
      <c r="U47" s="19"/>
      <c r="V47" s="19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20.100000000000001" hidden="1" customHeight="1" x14ac:dyDescent="0.3">
      <c r="A48" s="5">
        <v>42</v>
      </c>
      <c r="B48" s="6" t="str">
        <f t="shared" si="3"/>
        <v>7</v>
      </c>
      <c r="C48" s="6" t="str">
        <f t="shared" si="4"/>
        <v>11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7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20.100000000000001" hidden="1" customHeight="1" x14ac:dyDescent="0.3">
      <c r="A49" s="5">
        <v>43</v>
      </c>
      <c r="B49" s="6" t="str">
        <f t="shared" si="3"/>
        <v>7</v>
      </c>
      <c r="C49" s="6" t="str">
        <f t="shared" si="4"/>
        <v>11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7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20.100000000000001" hidden="1" customHeight="1" x14ac:dyDescent="0.3">
      <c r="A50" s="5">
        <v>44</v>
      </c>
      <c r="B50" s="6" t="str">
        <f t="shared" si="3"/>
        <v>7</v>
      </c>
      <c r="C50" s="6" t="str">
        <f t="shared" si="4"/>
        <v>11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7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20.100000000000001" hidden="1" customHeight="1" x14ac:dyDescent="0.3">
      <c r="A51" s="5">
        <v>45</v>
      </c>
      <c r="B51" s="6" t="str">
        <f t="shared" si="3"/>
        <v>7</v>
      </c>
      <c r="C51" s="6" t="str">
        <f t="shared" si="4"/>
        <v>11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7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20" customFormat="1" ht="13.5" x14ac:dyDescent="0.3">
      <c r="A52" s="55"/>
      <c r="B52" s="56"/>
      <c r="C52" s="56"/>
      <c r="D52" s="56"/>
      <c r="E52" s="56"/>
      <c r="F52" s="56"/>
      <c r="G52" s="56"/>
      <c r="H52" s="56"/>
      <c r="I52" s="27">
        <f t="shared" ref="I52:W52" si="8">SUM(I7:I51)</f>
        <v>78393</v>
      </c>
      <c r="J52" s="27">
        <f t="shared" si="8"/>
        <v>74480</v>
      </c>
      <c r="K52" s="27">
        <f t="shared" si="8"/>
        <v>3913</v>
      </c>
      <c r="L52" s="27" t="e">
        <f t="shared" si="8"/>
        <v>#DIV/0!</v>
      </c>
      <c r="M52" s="27">
        <f t="shared" si="8"/>
        <v>341</v>
      </c>
      <c r="N52" s="27">
        <f t="shared" si="8"/>
        <v>60</v>
      </c>
      <c r="O52" s="27">
        <f t="shared" si="8"/>
        <v>453</v>
      </c>
      <c r="P52" s="27">
        <f t="shared" si="8"/>
        <v>57</v>
      </c>
      <c r="Q52" s="27">
        <f t="shared" si="8"/>
        <v>87</v>
      </c>
      <c r="R52" s="27">
        <f t="shared" si="8"/>
        <v>0</v>
      </c>
      <c r="S52" s="27">
        <f t="shared" si="8"/>
        <v>579</v>
      </c>
      <c r="T52" s="27">
        <f t="shared" si="8"/>
        <v>2021</v>
      </c>
      <c r="U52" s="27">
        <f t="shared" si="8"/>
        <v>310</v>
      </c>
      <c r="V52" s="27">
        <f t="shared" si="8"/>
        <v>0</v>
      </c>
      <c r="W52" s="27">
        <f t="shared" si="8"/>
        <v>5</v>
      </c>
      <c r="X52" s="50"/>
      <c r="Y52" s="51"/>
      <c r="Z52" s="51"/>
      <c r="AA52" s="51"/>
      <c r="AB52" s="51"/>
      <c r="AC52" s="51"/>
    </row>
    <row r="53" spans="1:29" s="20" customFormat="1" ht="13.5" x14ac:dyDescent="0.3">
      <c r="A53" s="55"/>
      <c r="B53" s="56"/>
      <c r="C53" s="56"/>
      <c r="D53" s="56"/>
      <c r="E53" s="56"/>
      <c r="F53" s="56"/>
      <c r="G53" s="56"/>
      <c r="H53" s="56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51"/>
      <c r="Y53" s="51"/>
      <c r="Z53" s="51"/>
      <c r="AA53" s="51"/>
      <c r="AB53" s="51"/>
      <c r="AC53" s="51"/>
    </row>
    <row r="54" spans="1:29" s="14" customFormat="1" ht="20.100000000000001" customHeight="1" x14ac:dyDescent="0.3">
      <c r="A54" s="5">
        <v>1</v>
      </c>
      <c r="B54" s="6" t="str">
        <f>LEFT($A$1,1)</f>
        <v>7</v>
      </c>
      <c r="C54" s="6" t="str">
        <f>MID($A$1,4,2)</f>
        <v>11</v>
      </c>
      <c r="D54" s="7" t="s">
        <v>207</v>
      </c>
      <c r="E54" s="7" t="s">
        <v>80</v>
      </c>
      <c r="F54" s="7" t="s">
        <v>236</v>
      </c>
      <c r="G54" s="5" t="s">
        <v>257</v>
      </c>
      <c r="H54" s="5" t="s">
        <v>99</v>
      </c>
      <c r="I54" s="8">
        <f t="shared" ref="I54:I68" si="9">J54+K54</f>
        <v>0</v>
      </c>
      <c r="J54" s="9"/>
      <c r="K54" s="8">
        <f t="shared" ref="K54:K68" si="10">SUM(M54:W54)</f>
        <v>0</v>
      </c>
      <c r="L54" s="10" t="e">
        <f t="shared" ref="L54:L68" si="11">K54/I54</f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>
        <v>20200710</v>
      </c>
      <c r="Y54" s="12">
        <v>7</v>
      </c>
      <c r="Z54" s="6" t="s">
        <v>213</v>
      </c>
      <c r="AA54" s="12" t="str">
        <f>IF($Z54="A","하선동",IF($Z54="B","이형준",""))</f>
        <v>하선동</v>
      </c>
      <c r="AB54" s="5" t="s">
        <v>225</v>
      </c>
      <c r="AC54" s="13" t="s">
        <v>254</v>
      </c>
    </row>
    <row r="55" spans="1:29" s="14" customFormat="1" ht="20.100000000000001" customHeight="1" x14ac:dyDescent="0.3">
      <c r="A55" s="5">
        <v>2</v>
      </c>
      <c r="B55" s="6" t="str">
        <f t="shared" ref="B55:B68" si="12">LEFT($A$1,1)</f>
        <v>7</v>
      </c>
      <c r="C55" s="6" t="str">
        <f t="shared" ref="C55:C68" si="13">MID($A$1,4,2)</f>
        <v>11</v>
      </c>
      <c r="D55" s="7" t="s">
        <v>36</v>
      </c>
      <c r="E55" s="7" t="s">
        <v>238</v>
      </c>
      <c r="F55" s="7" t="s">
        <v>249</v>
      </c>
      <c r="G55" s="5" t="s">
        <v>258</v>
      </c>
      <c r="H55" s="5" t="s">
        <v>99</v>
      </c>
      <c r="I55" s="8">
        <f t="shared" si="9"/>
        <v>422</v>
      </c>
      <c r="J55" s="9"/>
      <c r="K55" s="8">
        <f t="shared" si="10"/>
        <v>422</v>
      </c>
      <c r="L55" s="10">
        <f t="shared" si="11"/>
        <v>1</v>
      </c>
      <c r="M55" s="11"/>
      <c r="N55" s="11">
        <v>422</v>
      </c>
      <c r="O55" s="11"/>
      <c r="P55" s="11"/>
      <c r="Q55" s="11"/>
      <c r="R55" s="11"/>
      <c r="S55" s="11"/>
      <c r="T55" s="11"/>
      <c r="U55" s="11"/>
      <c r="V55" s="11"/>
      <c r="W55" s="11"/>
      <c r="X55" s="12">
        <v>20200710</v>
      </c>
      <c r="Y55" s="12">
        <v>13</v>
      </c>
      <c r="Z55" s="6" t="s">
        <v>248</v>
      </c>
      <c r="AA55" s="12" t="str">
        <f t="shared" ref="AA55:AA68" si="14">IF($Z55="A","하선동",IF($Z55="B","이형준",""))</f>
        <v>이형준</v>
      </c>
      <c r="AB55" s="5" t="s">
        <v>76</v>
      </c>
      <c r="AC55" s="13" t="s">
        <v>250</v>
      </c>
    </row>
    <row r="56" spans="1:29" s="14" customFormat="1" ht="20.100000000000001" customHeight="1" x14ac:dyDescent="0.3">
      <c r="A56" s="5">
        <v>3</v>
      </c>
      <c r="B56" s="6" t="str">
        <f t="shared" si="12"/>
        <v>7</v>
      </c>
      <c r="C56" s="6" t="str">
        <f t="shared" si="13"/>
        <v>11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6"/>
      <c r="Z56" s="6"/>
      <c r="AA56" s="12" t="str">
        <f t="shared" si="14"/>
        <v/>
      </c>
      <c r="AB56" s="5"/>
      <c r="AC56" s="13"/>
    </row>
    <row r="57" spans="1:29" s="14" customFormat="1" ht="20.100000000000001" customHeight="1" x14ac:dyDescent="0.3">
      <c r="A57" s="5">
        <v>4</v>
      </c>
      <c r="B57" s="6" t="str">
        <f t="shared" si="12"/>
        <v>7</v>
      </c>
      <c r="C57" s="6" t="str">
        <f t="shared" si="13"/>
        <v>11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s="14" customFormat="1" ht="20.100000000000001" hidden="1" customHeight="1" x14ac:dyDescent="0.3">
      <c r="A58" s="5">
        <v>5</v>
      </c>
      <c r="B58" s="6" t="str">
        <f t="shared" si="12"/>
        <v>7</v>
      </c>
      <c r="C58" s="6" t="str">
        <f t="shared" si="13"/>
        <v>11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s="14" customFormat="1" ht="20.100000000000001" hidden="1" customHeight="1" x14ac:dyDescent="0.3">
      <c r="A59" s="5">
        <v>6</v>
      </c>
      <c r="B59" s="6" t="str">
        <f t="shared" si="12"/>
        <v>7</v>
      </c>
      <c r="C59" s="6" t="str">
        <f t="shared" si="13"/>
        <v>11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s="14" customFormat="1" ht="20.100000000000001" hidden="1" customHeight="1" x14ac:dyDescent="0.3">
      <c r="A60" s="5">
        <v>7</v>
      </c>
      <c r="B60" s="6" t="str">
        <f t="shared" si="12"/>
        <v>7</v>
      </c>
      <c r="C60" s="6" t="str">
        <f t="shared" si="13"/>
        <v>11</v>
      </c>
      <c r="D60" s="7"/>
      <c r="E60" s="7"/>
      <c r="F60" s="7"/>
      <c r="G60" s="5"/>
      <c r="H60" s="5"/>
      <c r="I60" s="8">
        <f t="shared" si="9"/>
        <v>0</v>
      </c>
      <c r="J60" s="15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s="14" customFormat="1" ht="20.100000000000001" hidden="1" customHeight="1" x14ac:dyDescent="0.3">
      <c r="A61" s="5">
        <v>8</v>
      </c>
      <c r="B61" s="6" t="str">
        <f t="shared" si="12"/>
        <v>7</v>
      </c>
      <c r="C61" s="6" t="str">
        <f t="shared" si="13"/>
        <v>11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s="14" customFormat="1" ht="20.100000000000001" hidden="1" customHeight="1" x14ac:dyDescent="0.3">
      <c r="A62" s="5">
        <v>9</v>
      </c>
      <c r="B62" s="6" t="str">
        <f t="shared" si="12"/>
        <v>7</v>
      </c>
      <c r="C62" s="6" t="str">
        <f t="shared" si="13"/>
        <v>11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s="14" customFormat="1" ht="20.100000000000001" hidden="1" customHeight="1" x14ac:dyDescent="0.3">
      <c r="A63" s="5">
        <v>10</v>
      </c>
      <c r="B63" s="6" t="str">
        <f t="shared" si="12"/>
        <v>7</v>
      </c>
      <c r="C63" s="6" t="str">
        <f t="shared" si="13"/>
        <v>11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s="14" customFormat="1" ht="20.100000000000001" hidden="1" customHeight="1" x14ac:dyDescent="0.3">
      <c r="A64" s="5">
        <v>11</v>
      </c>
      <c r="B64" s="6" t="str">
        <f t="shared" si="12"/>
        <v>7</v>
      </c>
      <c r="C64" s="6" t="str">
        <f t="shared" si="13"/>
        <v>11</v>
      </c>
      <c r="D64" s="7"/>
      <c r="E64" s="7"/>
      <c r="F64" s="7"/>
      <c r="G64" s="5"/>
      <c r="H64" s="5"/>
      <c r="I64" s="8">
        <f t="shared" si="9"/>
        <v>0</v>
      </c>
      <c r="J64" s="9"/>
      <c r="K64" s="8">
        <f t="shared" si="10"/>
        <v>0</v>
      </c>
      <c r="L64" s="10" t="e">
        <f t="shared" si="11"/>
        <v>#DIV/0!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2"/>
      <c r="Y64" s="12"/>
      <c r="Z64" s="6"/>
      <c r="AA64" s="12" t="str">
        <f t="shared" si="14"/>
        <v/>
      </c>
      <c r="AB64" s="5"/>
      <c r="AC64" s="13"/>
    </row>
    <row r="65" spans="1:29" s="14" customFormat="1" ht="20.100000000000001" hidden="1" customHeight="1" x14ac:dyDescent="0.3">
      <c r="A65" s="5">
        <v>12</v>
      </c>
      <c r="B65" s="6" t="str">
        <f t="shared" si="12"/>
        <v>7</v>
      </c>
      <c r="C65" s="6" t="str">
        <f t="shared" si="13"/>
        <v>11</v>
      </c>
      <c r="D65" s="7"/>
      <c r="E65" s="7"/>
      <c r="F65" s="7"/>
      <c r="G65" s="5"/>
      <c r="H65" s="5"/>
      <c r="I65" s="8">
        <f t="shared" si="9"/>
        <v>0</v>
      </c>
      <c r="J65" s="9"/>
      <c r="K65" s="8">
        <f t="shared" si="10"/>
        <v>0</v>
      </c>
      <c r="L65" s="10" t="e">
        <f t="shared" si="11"/>
        <v>#DIV/0!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2"/>
      <c r="Y65" s="12"/>
      <c r="Z65" s="6"/>
      <c r="AA65" s="12" t="str">
        <f t="shared" si="14"/>
        <v/>
      </c>
      <c r="AB65" s="5"/>
      <c r="AC65" s="13"/>
    </row>
    <row r="66" spans="1:29" s="14" customFormat="1" ht="20.100000000000001" hidden="1" customHeight="1" x14ac:dyDescent="0.3">
      <c r="A66" s="5">
        <v>13</v>
      </c>
      <c r="B66" s="6" t="str">
        <f t="shared" si="12"/>
        <v>7</v>
      </c>
      <c r="C66" s="6" t="str">
        <f t="shared" si="13"/>
        <v>11</v>
      </c>
      <c r="D66" s="7"/>
      <c r="E66" s="7"/>
      <c r="F66" s="7"/>
      <c r="G66" s="5"/>
      <c r="H66" s="5"/>
      <c r="I66" s="8">
        <f t="shared" si="9"/>
        <v>0</v>
      </c>
      <c r="J66" s="9"/>
      <c r="K66" s="8">
        <f t="shared" si="10"/>
        <v>0</v>
      </c>
      <c r="L66" s="10" t="e">
        <f t="shared" si="11"/>
        <v>#DIV/0!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2"/>
      <c r="Y66" s="12"/>
      <c r="Z66" s="6"/>
      <c r="AA66" s="12" t="str">
        <f t="shared" si="14"/>
        <v/>
      </c>
      <c r="AB66" s="5"/>
      <c r="AC66" s="13"/>
    </row>
    <row r="67" spans="1:29" s="14" customFormat="1" ht="20.100000000000001" hidden="1" customHeight="1" x14ac:dyDescent="0.3">
      <c r="A67" s="5">
        <v>14</v>
      </c>
      <c r="B67" s="6" t="str">
        <f t="shared" si="12"/>
        <v>7</v>
      </c>
      <c r="C67" s="6" t="str">
        <f t="shared" si="13"/>
        <v>11</v>
      </c>
      <c r="D67" s="7"/>
      <c r="E67" s="7"/>
      <c r="F67" s="7"/>
      <c r="G67" s="5"/>
      <c r="H67" s="5"/>
      <c r="I67" s="8">
        <f t="shared" si="9"/>
        <v>0</v>
      </c>
      <c r="J67" s="9"/>
      <c r="K67" s="8">
        <f t="shared" si="10"/>
        <v>0</v>
      </c>
      <c r="L67" s="10" t="e">
        <f t="shared" si="11"/>
        <v>#DIV/0!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2"/>
      <c r="Y67" s="12"/>
      <c r="Z67" s="6"/>
      <c r="AA67" s="12" t="str">
        <f t="shared" si="14"/>
        <v/>
      </c>
      <c r="AB67" s="5"/>
      <c r="AC67" s="13"/>
    </row>
    <row r="68" spans="1:29" s="14" customFormat="1" ht="20.100000000000001" hidden="1" customHeight="1" x14ac:dyDescent="0.3">
      <c r="A68" s="5">
        <v>15</v>
      </c>
      <c r="B68" s="6" t="str">
        <f t="shared" si="12"/>
        <v>7</v>
      </c>
      <c r="C68" s="6" t="str">
        <f t="shared" si="13"/>
        <v>11</v>
      </c>
      <c r="D68" s="7"/>
      <c r="E68" s="7"/>
      <c r="F68" s="7"/>
      <c r="G68" s="5"/>
      <c r="H68" s="5"/>
      <c r="I68" s="8">
        <f t="shared" si="9"/>
        <v>0</v>
      </c>
      <c r="J68" s="9"/>
      <c r="K68" s="8">
        <f t="shared" si="10"/>
        <v>0</v>
      </c>
      <c r="L68" s="10" t="e">
        <f t="shared" si="11"/>
        <v>#DIV/0!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2"/>
      <c r="Y68" s="12"/>
      <c r="Z68" s="6"/>
      <c r="AA68" s="12" t="str">
        <f t="shared" si="14"/>
        <v/>
      </c>
      <c r="AB68" s="5"/>
      <c r="AC68" s="13"/>
    </row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52:M53"/>
    <mergeCell ref="H5:H6"/>
    <mergeCell ref="I5:I6"/>
    <mergeCell ref="J5:J6"/>
    <mergeCell ref="K5:K6"/>
    <mergeCell ref="L5:L6"/>
    <mergeCell ref="M5:W5"/>
    <mergeCell ref="A52:H53"/>
    <mergeCell ref="I52:I53"/>
    <mergeCell ref="J52:J53"/>
    <mergeCell ref="K52:K53"/>
    <mergeCell ref="L52:L53"/>
    <mergeCell ref="S52:S53"/>
    <mergeCell ref="N52:N53"/>
    <mergeCell ref="O52:O53"/>
    <mergeCell ref="P52:P53"/>
    <mergeCell ref="W52:W53"/>
    <mergeCell ref="X52:AC53"/>
    <mergeCell ref="Q52:Q53"/>
    <mergeCell ref="R52:R53"/>
    <mergeCell ref="T52:T53"/>
    <mergeCell ref="U52:U53"/>
    <mergeCell ref="V52:V53"/>
  </mergeCells>
  <phoneticPr fontId="4" type="noConversion"/>
  <conditionalFormatting sqref="A10:F10 K12:L15 I10:AA10 AB9:AC11 U12:W13 Y12:AC13 U14:AC15 I16:AC17 Y18:AC21 X23:AC25 A29:AC51 I26:AC26 Y27:AC28 A12:D17 A22:C24 E24:F24 E22:G22 A26:D26 A11:AA11 A7:AC8 A9:AA9 A18:W21 A25:W25 A27:W28 I22:AC22 I23:W24">
    <cfRule type="expression" dxfId="39" priority="37">
      <formula>$L7&gt;0.15</formula>
    </cfRule>
    <cfRule type="expression" dxfId="38" priority="38">
      <formula>AND($L7&gt;0.08,$L7&lt;0.15)</formula>
    </cfRule>
  </conditionalFormatting>
  <conditionalFormatting sqref="A54:F54 A56:AC68 A55:G55 I54:AC55">
    <cfRule type="expression" dxfId="37" priority="35">
      <formula>$L54&gt;0.15</formula>
    </cfRule>
    <cfRule type="expression" dxfId="36" priority="36">
      <formula>AND($L54&gt;0.08,$L54&lt;0.15)</formula>
    </cfRule>
  </conditionalFormatting>
  <conditionalFormatting sqref="G10:H10">
    <cfRule type="expression" dxfId="35" priority="33">
      <formula>$L10&gt;0.15</formula>
    </cfRule>
    <cfRule type="expression" dxfId="34" priority="34">
      <formula>AND($L10&gt;0.08,$L10&lt;0.15)</formula>
    </cfRule>
  </conditionalFormatting>
  <conditionalFormatting sqref="E12:J13 E15:J15 E14:F14 I14:J14 E16:H17">
    <cfRule type="expression" dxfId="33" priority="31">
      <formula>$L12&gt;0.15</formula>
    </cfRule>
    <cfRule type="expression" dxfId="32" priority="32">
      <formula>AND($L12&gt;0.08,$L12&lt;0.15)</formula>
    </cfRule>
  </conditionalFormatting>
  <conditionalFormatting sqref="G14:H14">
    <cfRule type="expression" dxfId="31" priority="29">
      <formula>$L14&gt;0.15</formula>
    </cfRule>
    <cfRule type="expression" dxfId="30" priority="30">
      <formula>AND($L14&gt;0.08,$L14&lt;0.15)</formula>
    </cfRule>
  </conditionalFormatting>
  <conditionalFormatting sqref="M12:T15">
    <cfRule type="expression" dxfId="29" priority="27">
      <formula>$L12&gt;0.15</formula>
    </cfRule>
    <cfRule type="expression" dxfId="28" priority="28">
      <formula>AND($L12&gt;0.08,$L12&lt;0.15)</formula>
    </cfRule>
  </conditionalFormatting>
  <conditionalFormatting sqref="X12:X13">
    <cfRule type="expression" dxfId="27" priority="25">
      <formula>$L12&gt;0.15</formula>
    </cfRule>
    <cfRule type="expression" dxfId="26" priority="26">
      <formula>AND($L12&gt;0.08,$L12&lt;0.15)</formula>
    </cfRule>
  </conditionalFormatting>
  <conditionalFormatting sqref="X18:X21">
    <cfRule type="expression" dxfId="23" priority="23">
      <formula>$L18&gt;0.15</formula>
    </cfRule>
    <cfRule type="expression" dxfId="22" priority="24">
      <formula>AND($L18&gt;0.08,$L18&lt;0.15)</formula>
    </cfRule>
  </conditionalFormatting>
  <conditionalFormatting sqref="E23:H23">
    <cfRule type="expression" dxfId="21" priority="21">
      <formula>$L23&gt;0.15</formula>
    </cfRule>
    <cfRule type="expression" dxfId="20" priority="22">
      <formula>AND($L23&gt;0.08,$L23&lt;0.15)</formula>
    </cfRule>
  </conditionalFormatting>
  <conditionalFormatting sqref="E26:F26">
    <cfRule type="expression" dxfId="19" priority="19">
      <formula>$L26&gt;0.15</formula>
    </cfRule>
    <cfRule type="expression" dxfId="18" priority="20">
      <formula>AND($L26&gt;0.08,$L26&lt;0.15)</formula>
    </cfRule>
  </conditionalFormatting>
  <conditionalFormatting sqref="G26:H26">
    <cfRule type="expression" dxfId="17" priority="17">
      <formula>$L26&gt;0.15</formula>
    </cfRule>
    <cfRule type="expression" dxfId="16" priority="18">
      <formula>AND($L26&gt;0.08,$L26&lt;0.15)</formula>
    </cfRule>
  </conditionalFormatting>
  <conditionalFormatting sqref="X27:X28">
    <cfRule type="expression" dxfId="15" priority="15">
      <formula>$L27&gt;0.15</formula>
    </cfRule>
    <cfRule type="expression" dxfId="14" priority="16">
      <formula>AND($L27&gt;0.08,$L27&lt;0.15)</formula>
    </cfRule>
  </conditionalFormatting>
  <conditionalFormatting sqref="D22:D24">
    <cfRule type="expression" dxfId="13" priority="13">
      <formula>$L22&gt;0.15</formula>
    </cfRule>
    <cfRule type="expression" dxfId="12" priority="14">
      <formula>AND($L22&gt;0.08,$L22&lt;0.15)</formula>
    </cfRule>
  </conditionalFormatting>
  <conditionalFormatting sqref="H55">
    <cfRule type="expression" dxfId="11" priority="11">
      <formula>$L55&gt;0.15</formula>
    </cfRule>
    <cfRule type="expression" dxfId="10" priority="12">
      <formula>AND($L55&gt;0.08,$L55&lt;0.15)</formula>
    </cfRule>
  </conditionalFormatting>
  <conditionalFormatting sqref="H22">
    <cfRule type="expression" dxfId="9" priority="9">
      <formula>$L22&gt;0.15</formula>
    </cfRule>
    <cfRule type="expression" dxfId="8" priority="10">
      <formula>AND($L22&gt;0.08,$L22&lt;0.15)</formula>
    </cfRule>
  </conditionalFormatting>
  <conditionalFormatting sqref="G24">
    <cfRule type="expression" dxfId="7" priority="7">
      <formula>$L24&gt;0.15</formula>
    </cfRule>
    <cfRule type="expression" dxfId="6" priority="8">
      <formula>AND($L24&gt;0.08,$L24&lt;0.15)</formula>
    </cfRule>
  </conditionalFormatting>
  <conditionalFormatting sqref="H24">
    <cfRule type="expression" dxfId="5" priority="5">
      <formula>$L24&gt;0.15</formula>
    </cfRule>
    <cfRule type="expression" dxfId="4" priority="6">
      <formula>AND($L24&gt;0.08,$L24&lt;0.15)</formula>
    </cfRule>
  </conditionalFormatting>
  <conditionalFormatting sqref="G54">
    <cfRule type="expression" dxfId="1" priority="3">
      <formula>$L54&gt;0.15</formula>
    </cfRule>
    <cfRule type="expression" dxfId="0" priority="4">
      <formula>AND($L54&gt;0.08,$L54&lt;0.15)</formula>
    </cfRule>
  </conditionalFormatting>
  <conditionalFormatting sqref="H54">
    <cfRule type="expression" dxfId="3" priority="1">
      <formula>$L54&gt;0.15</formula>
    </cfRule>
    <cfRule type="expression" dxfId="2" priority="2">
      <formula>AND($L54&gt;0.08,$L54&lt;0.15)</formula>
    </cfRule>
  </conditionalFormatting>
  <dataValidations count="3">
    <dataValidation allowBlank="1" showInputMessage="1" showErrorMessage="1" prompt="수식 계산_x000a_수치 입력 금지" sqref="K7:K51 K54:K68" xr:uid="{0366C23E-5BDC-435F-B769-04DEBB3D2E73}"/>
    <dataValidation type="whole" allowBlank="1" showInputMessage="1" showErrorMessage="1" errorTitle="입력값이 올바르지 않습니다." error="숫자만 쓰세요!" sqref="J29:J30 J25:J27 M54:W68 M7:W51" xr:uid="{1CF05040-5A47-400B-8A18-E8569502C9ED}">
      <formula1>0</formula1>
      <formula2>20000</formula2>
    </dataValidation>
    <dataValidation type="list" allowBlank="1" showInputMessage="1" showErrorMessage="1" sqref="Z7:Z51 Z54:Z68" xr:uid="{1D7B8A30-7B41-4962-9C7B-F79070795FDA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C997DB-7F31-470D-9DAB-581C39A726AF}">
          <x14:formula1>
            <xm:f>데이터!$B$4:$B$16</xm:f>
          </x14:formula1>
          <xm:sqref>D54:D68 D7:D51</xm:sqref>
        </x14:dataValidation>
        <x14:dataValidation type="list" allowBlank="1" showInputMessage="1" showErrorMessage="1" xr:uid="{70E6DC44-6ACE-4F26-BE68-A9F66CCFB849}">
          <x14:formula1>
            <xm:f>데이터!$C$4:$C$11</xm:f>
          </x14:formula1>
          <xm:sqref>AB54:AB68 AB7:AB51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7월 06일</vt:lpstr>
      <vt:lpstr>7월 07일</vt:lpstr>
      <vt:lpstr>7월 08일</vt:lpstr>
      <vt:lpstr>7월 09일</vt:lpstr>
      <vt:lpstr>7월 10일</vt:lpstr>
      <vt:lpstr>7월 11일</vt:lpstr>
      <vt:lpstr>'7월 06일'!Print_Area</vt:lpstr>
      <vt:lpstr>'7월 07일'!Print_Area</vt:lpstr>
      <vt:lpstr>'7월 08일'!Print_Area</vt:lpstr>
      <vt:lpstr>'7월 09일'!Print_Area</vt:lpstr>
      <vt:lpstr>'7월 10일'!Print_Area</vt:lpstr>
      <vt:lpstr>'7월 11일'!Print_Area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임설아</dc:creator>
  <cp:lastModifiedBy>이여진</cp:lastModifiedBy>
  <dcterms:created xsi:type="dcterms:W3CDTF">2020-05-22T07:35:31Z</dcterms:created>
  <dcterms:modified xsi:type="dcterms:W3CDTF">2020-07-16T06:47:15Z</dcterms:modified>
</cp:coreProperties>
</file>