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7월\"/>
    </mc:Choice>
  </mc:AlternateContent>
  <xr:revisionPtr revIDLastSave="0" documentId="13_ncr:1_{BDFBFDE4-981A-4E4C-80FC-BBE8338C779D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7월 13일" sheetId="5" r:id="rId2"/>
    <sheet name="7월 14일" sheetId="6" r:id="rId3"/>
    <sheet name="7월 15일" sheetId="7" r:id="rId4"/>
    <sheet name="7월 16일" sheetId="8" r:id="rId5"/>
    <sheet name="7월 17일" sheetId="9" r:id="rId6"/>
    <sheet name="7월 18일" sheetId="1" r:id="rId7"/>
  </sheets>
  <definedNames>
    <definedName name="_xlnm.Print_Area" localSheetId="1">'7월 13일'!$A$1:$AC$48</definedName>
    <definedName name="_xlnm.Print_Area" localSheetId="2">'7월 14일'!$A$1:$AC$48</definedName>
    <definedName name="_xlnm.Print_Area" localSheetId="3">'7월 15일'!$A$1:$AC$48</definedName>
    <definedName name="_xlnm.Print_Area" localSheetId="4">'7월 16일'!$A$1:$AC$48</definedName>
    <definedName name="_xlnm.Print_Area" localSheetId="5">'7월 17일'!$A$1:$AC$48</definedName>
    <definedName name="_xlnm.Print_Area" localSheetId="6">'7월 18일'!$A$1:$AC$48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8" l="1"/>
  <c r="AA32" i="6" l="1"/>
  <c r="AA31" i="6"/>
  <c r="AA53" i="6"/>
  <c r="I31" i="6"/>
  <c r="I30" i="6" l="1"/>
  <c r="AA63" i="9" l="1"/>
  <c r="K63" i="9"/>
  <c r="I63" i="9"/>
  <c r="C63" i="9"/>
  <c r="B63" i="9"/>
  <c r="AA62" i="9"/>
  <c r="K62" i="9"/>
  <c r="I62" i="9" s="1"/>
  <c r="L62" i="9" s="1"/>
  <c r="C62" i="9"/>
  <c r="B62" i="9"/>
  <c r="AA61" i="9"/>
  <c r="K61" i="9"/>
  <c r="I61" i="9"/>
  <c r="C61" i="9"/>
  <c r="B61" i="9"/>
  <c r="AA60" i="9"/>
  <c r="K60" i="9"/>
  <c r="I60" i="9" s="1"/>
  <c r="L60" i="9" s="1"/>
  <c r="C60" i="9"/>
  <c r="B60" i="9"/>
  <c r="AA59" i="9"/>
  <c r="K59" i="9"/>
  <c r="C59" i="9"/>
  <c r="B59" i="9"/>
  <c r="AA58" i="9"/>
  <c r="K58" i="9"/>
  <c r="I58" i="9" s="1"/>
  <c r="L58" i="9" s="1"/>
  <c r="C58" i="9"/>
  <c r="B58" i="9"/>
  <c r="AA57" i="9"/>
  <c r="K57" i="9"/>
  <c r="I57" i="9"/>
  <c r="C57" i="9"/>
  <c r="B57" i="9"/>
  <c r="AA56" i="9"/>
  <c r="K56" i="9"/>
  <c r="I56" i="9" s="1"/>
  <c r="L56" i="9" s="1"/>
  <c r="C56" i="9"/>
  <c r="B56" i="9"/>
  <c r="AA55" i="9"/>
  <c r="K55" i="9"/>
  <c r="I55" i="9"/>
  <c r="C55" i="9"/>
  <c r="B55" i="9"/>
  <c r="AA54" i="9"/>
  <c r="K54" i="9"/>
  <c r="I54" i="9" s="1"/>
  <c r="L54" i="9" s="1"/>
  <c r="C54" i="9"/>
  <c r="B54" i="9"/>
  <c r="AA53" i="9"/>
  <c r="K53" i="9"/>
  <c r="I53" i="9"/>
  <c r="C53" i="9"/>
  <c r="B53" i="9"/>
  <c r="AA52" i="9"/>
  <c r="K52" i="9"/>
  <c r="I52" i="9" s="1"/>
  <c r="L52" i="9" s="1"/>
  <c r="C52" i="9"/>
  <c r="B52" i="9"/>
  <c r="AA51" i="9"/>
  <c r="K51" i="9"/>
  <c r="I51" i="9"/>
  <c r="C51" i="9"/>
  <c r="B51" i="9"/>
  <c r="AA50" i="9"/>
  <c r="K50" i="9"/>
  <c r="I50" i="9" s="1"/>
  <c r="L50" i="9" s="1"/>
  <c r="C50" i="9"/>
  <c r="B50" i="9"/>
  <c r="AA49" i="9"/>
  <c r="K49" i="9"/>
  <c r="I49" i="9"/>
  <c r="C49" i="9"/>
  <c r="B49" i="9"/>
  <c r="W47" i="9"/>
  <c r="V47" i="9"/>
  <c r="U47" i="9"/>
  <c r="T47" i="9"/>
  <c r="S47" i="9"/>
  <c r="R47" i="9"/>
  <c r="Q47" i="9"/>
  <c r="P47" i="9"/>
  <c r="O47" i="9"/>
  <c r="N47" i="9"/>
  <c r="M47" i="9"/>
  <c r="J47" i="9"/>
  <c r="AA46" i="9"/>
  <c r="K46" i="9"/>
  <c r="I46" i="9" s="1"/>
  <c r="C46" i="9"/>
  <c r="B46" i="9"/>
  <c r="AA45" i="9"/>
  <c r="K45" i="9"/>
  <c r="I45" i="9" s="1"/>
  <c r="L45" i="9" s="1"/>
  <c r="C45" i="9"/>
  <c r="B45" i="9"/>
  <c r="AA44" i="9"/>
  <c r="K44" i="9"/>
  <c r="I44" i="9" s="1"/>
  <c r="C44" i="9"/>
  <c r="B44" i="9"/>
  <c r="AA43" i="9"/>
  <c r="K43" i="9"/>
  <c r="I43" i="9" s="1"/>
  <c r="L43" i="9" s="1"/>
  <c r="C43" i="9"/>
  <c r="B43" i="9"/>
  <c r="AA42" i="9"/>
  <c r="K42" i="9"/>
  <c r="I42" i="9" s="1"/>
  <c r="C42" i="9"/>
  <c r="B42" i="9"/>
  <c r="AA41" i="9"/>
  <c r="K41" i="9"/>
  <c r="I41" i="9" s="1"/>
  <c r="L41" i="9" s="1"/>
  <c r="C41" i="9"/>
  <c r="B41" i="9"/>
  <c r="AA40" i="9"/>
  <c r="K40" i="9"/>
  <c r="I40" i="9" s="1"/>
  <c r="C40" i="9"/>
  <c r="B40" i="9"/>
  <c r="AA39" i="9"/>
  <c r="K39" i="9"/>
  <c r="C39" i="9"/>
  <c r="B39" i="9"/>
  <c r="AA38" i="9"/>
  <c r="K38" i="9"/>
  <c r="I38" i="9" s="1"/>
  <c r="C38" i="9"/>
  <c r="B38" i="9"/>
  <c r="AA37" i="9"/>
  <c r="K37" i="9"/>
  <c r="C37" i="9"/>
  <c r="B37" i="9"/>
  <c r="AA36" i="9"/>
  <c r="K36" i="9"/>
  <c r="I36" i="9" s="1"/>
  <c r="C36" i="9"/>
  <c r="B36" i="9"/>
  <c r="AA35" i="9"/>
  <c r="K35" i="9"/>
  <c r="C35" i="9"/>
  <c r="B35" i="9"/>
  <c r="AA34" i="9"/>
  <c r="K34" i="9"/>
  <c r="I34" i="9" s="1"/>
  <c r="C34" i="9"/>
  <c r="B34" i="9"/>
  <c r="AA33" i="9"/>
  <c r="K33" i="9"/>
  <c r="C33" i="9"/>
  <c r="B33" i="9"/>
  <c r="AA32" i="9"/>
  <c r="K32" i="9"/>
  <c r="I32" i="9" s="1"/>
  <c r="C32" i="9"/>
  <c r="B32" i="9"/>
  <c r="AA31" i="9"/>
  <c r="K31" i="9"/>
  <c r="C31" i="9"/>
  <c r="B31" i="9"/>
  <c r="AA30" i="9"/>
  <c r="K30" i="9"/>
  <c r="I30" i="9" s="1"/>
  <c r="C30" i="9"/>
  <c r="B30" i="9"/>
  <c r="AA29" i="9"/>
  <c r="K29" i="9"/>
  <c r="C29" i="9"/>
  <c r="B29" i="9"/>
  <c r="AA28" i="9"/>
  <c r="K28" i="9"/>
  <c r="I28" i="9" s="1"/>
  <c r="C28" i="9"/>
  <c r="B28" i="9"/>
  <c r="AA27" i="9"/>
  <c r="K27" i="9"/>
  <c r="C27" i="9"/>
  <c r="B27" i="9"/>
  <c r="AA26" i="9"/>
  <c r="K26" i="9"/>
  <c r="I26" i="9" s="1"/>
  <c r="C26" i="9"/>
  <c r="B26" i="9"/>
  <c r="AA25" i="9"/>
  <c r="K25" i="9"/>
  <c r="C25" i="9"/>
  <c r="B25" i="9"/>
  <c r="AA24" i="9"/>
  <c r="K24" i="9"/>
  <c r="I24" i="9" s="1"/>
  <c r="C24" i="9"/>
  <c r="B24" i="9"/>
  <c r="AA23" i="9"/>
  <c r="K23" i="9"/>
  <c r="C23" i="9"/>
  <c r="B23" i="9"/>
  <c r="AA22" i="9"/>
  <c r="K22" i="9"/>
  <c r="I22" i="9" s="1"/>
  <c r="C22" i="9"/>
  <c r="B22" i="9"/>
  <c r="AA21" i="9"/>
  <c r="K21" i="9"/>
  <c r="C21" i="9"/>
  <c r="B21" i="9"/>
  <c r="AA20" i="9"/>
  <c r="K20" i="9"/>
  <c r="I20" i="9" s="1"/>
  <c r="C20" i="9"/>
  <c r="B20" i="9"/>
  <c r="AA19" i="9"/>
  <c r="K19" i="9"/>
  <c r="C19" i="9"/>
  <c r="B19" i="9"/>
  <c r="AA18" i="9"/>
  <c r="K18" i="9"/>
  <c r="I18" i="9" s="1"/>
  <c r="C18" i="9"/>
  <c r="B18" i="9"/>
  <c r="AA17" i="9"/>
  <c r="K17" i="9"/>
  <c r="C17" i="9"/>
  <c r="B17" i="9"/>
  <c r="AA16" i="9"/>
  <c r="K16" i="9"/>
  <c r="I16" i="9" s="1"/>
  <c r="C16" i="9"/>
  <c r="B16" i="9"/>
  <c r="AA15" i="9"/>
  <c r="K15" i="9"/>
  <c r="C15" i="9"/>
  <c r="B15" i="9"/>
  <c r="AA14" i="9"/>
  <c r="K14" i="9"/>
  <c r="I14" i="9" s="1"/>
  <c r="C14" i="9"/>
  <c r="B14" i="9"/>
  <c r="AA13" i="9"/>
  <c r="K13" i="9"/>
  <c r="C13" i="9"/>
  <c r="B13" i="9"/>
  <c r="AA12" i="9"/>
  <c r="K12" i="9"/>
  <c r="I12" i="9" s="1"/>
  <c r="C12" i="9"/>
  <c r="B12" i="9"/>
  <c r="AA11" i="9"/>
  <c r="K11" i="9"/>
  <c r="C11" i="9"/>
  <c r="B11" i="9"/>
  <c r="AA10" i="9"/>
  <c r="K10" i="9"/>
  <c r="I10" i="9" s="1"/>
  <c r="C10" i="9"/>
  <c r="B10" i="9"/>
  <c r="AA9" i="9"/>
  <c r="K9" i="9"/>
  <c r="C9" i="9"/>
  <c r="B9" i="9"/>
  <c r="AA8" i="9"/>
  <c r="K8" i="9"/>
  <c r="I8" i="9" s="1"/>
  <c r="C8" i="9"/>
  <c r="B8" i="9"/>
  <c r="AA7" i="9"/>
  <c r="K7" i="9"/>
  <c r="C7" i="9"/>
  <c r="B7" i="9"/>
  <c r="C5" i="9"/>
  <c r="B5" i="9"/>
  <c r="AA63" i="8"/>
  <c r="K63" i="8"/>
  <c r="C63" i="8"/>
  <c r="B63" i="8"/>
  <c r="AA62" i="8"/>
  <c r="K62" i="8"/>
  <c r="I62" i="8" s="1"/>
  <c r="L62" i="8" s="1"/>
  <c r="C62" i="8"/>
  <c r="B62" i="8"/>
  <c r="AA61" i="8"/>
  <c r="K61" i="8"/>
  <c r="I61" i="8" s="1"/>
  <c r="C61" i="8"/>
  <c r="B61" i="8"/>
  <c r="AA60" i="8"/>
  <c r="K60" i="8"/>
  <c r="I60" i="8" s="1"/>
  <c r="L60" i="8" s="1"/>
  <c r="C60" i="8"/>
  <c r="B60" i="8"/>
  <c r="AA59" i="8"/>
  <c r="K59" i="8"/>
  <c r="I59" i="8"/>
  <c r="C59" i="8"/>
  <c r="B59" i="8"/>
  <c r="AA58" i="8"/>
  <c r="K58" i="8"/>
  <c r="I58" i="8" s="1"/>
  <c r="L58" i="8" s="1"/>
  <c r="C58" i="8"/>
  <c r="B58" i="8"/>
  <c r="AA57" i="8"/>
  <c r="K57" i="8"/>
  <c r="I57" i="8"/>
  <c r="C57" i="8"/>
  <c r="B57" i="8"/>
  <c r="AA56" i="8"/>
  <c r="K56" i="8"/>
  <c r="I56" i="8" s="1"/>
  <c r="L56" i="8" s="1"/>
  <c r="C56" i="8"/>
  <c r="B56" i="8"/>
  <c r="AA55" i="8"/>
  <c r="K55" i="8"/>
  <c r="C55" i="8"/>
  <c r="B55" i="8"/>
  <c r="AA54" i="8"/>
  <c r="K54" i="8"/>
  <c r="I54" i="8" s="1"/>
  <c r="L54" i="8" s="1"/>
  <c r="C54" i="8"/>
  <c r="B54" i="8"/>
  <c r="AA53" i="8"/>
  <c r="K53" i="8"/>
  <c r="I53" i="8" s="1"/>
  <c r="C53" i="8"/>
  <c r="B53" i="8"/>
  <c r="AA52" i="8"/>
  <c r="K52" i="8"/>
  <c r="I52" i="8" s="1"/>
  <c r="L52" i="8" s="1"/>
  <c r="C52" i="8"/>
  <c r="B52" i="8"/>
  <c r="AA51" i="8"/>
  <c r="K51" i="8"/>
  <c r="I51" i="8"/>
  <c r="C51" i="8"/>
  <c r="B51" i="8"/>
  <c r="AA50" i="8"/>
  <c r="K50" i="8"/>
  <c r="I50" i="8" s="1"/>
  <c r="L50" i="8" s="1"/>
  <c r="C50" i="8"/>
  <c r="B50" i="8"/>
  <c r="AA49" i="8"/>
  <c r="K49" i="8"/>
  <c r="I49" i="8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 s="1"/>
  <c r="C46" i="8"/>
  <c r="B46" i="8"/>
  <c r="AA45" i="8"/>
  <c r="K45" i="8"/>
  <c r="C45" i="8"/>
  <c r="B45" i="8"/>
  <c r="AA44" i="8"/>
  <c r="K44" i="8"/>
  <c r="I44" i="8" s="1"/>
  <c r="C44" i="8"/>
  <c r="B44" i="8"/>
  <c r="AA43" i="8"/>
  <c r="K43" i="8"/>
  <c r="C43" i="8"/>
  <c r="B43" i="8"/>
  <c r="AA42" i="8"/>
  <c r="K42" i="8"/>
  <c r="I42" i="8" s="1"/>
  <c r="C42" i="8"/>
  <c r="B42" i="8"/>
  <c r="AA41" i="8"/>
  <c r="K41" i="8"/>
  <c r="C41" i="8"/>
  <c r="B41" i="8"/>
  <c r="AA40" i="8"/>
  <c r="K40" i="8"/>
  <c r="I40" i="8" s="1"/>
  <c r="C40" i="8"/>
  <c r="B40" i="8"/>
  <c r="AA39" i="8"/>
  <c r="K39" i="8"/>
  <c r="C39" i="8"/>
  <c r="B39" i="8"/>
  <c r="AA38" i="8"/>
  <c r="K38" i="8"/>
  <c r="I38" i="8" s="1"/>
  <c r="C38" i="8"/>
  <c r="B38" i="8"/>
  <c r="AA37" i="8"/>
  <c r="K37" i="8"/>
  <c r="C37" i="8"/>
  <c r="B37" i="8"/>
  <c r="AA36" i="8"/>
  <c r="K36" i="8"/>
  <c r="I36" i="8" s="1"/>
  <c r="C36" i="8"/>
  <c r="B36" i="8"/>
  <c r="AA35" i="8"/>
  <c r="K35" i="8"/>
  <c r="C35" i="8"/>
  <c r="B35" i="8"/>
  <c r="AA34" i="8"/>
  <c r="K34" i="8"/>
  <c r="I34" i="8" s="1"/>
  <c r="C34" i="8"/>
  <c r="B34" i="8"/>
  <c r="AA33" i="8"/>
  <c r="K33" i="8"/>
  <c r="C33" i="8"/>
  <c r="B33" i="8"/>
  <c r="AA32" i="8"/>
  <c r="K32" i="8"/>
  <c r="I32" i="8" s="1"/>
  <c r="C32" i="8"/>
  <c r="B32" i="8"/>
  <c r="AA31" i="8"/>
  <c r="K31" i="8"/>
  <c r="C31" i="8"/>
  <c r="B31" i="8"/>
  <c r="AA30" i="8"/>
  <c r="K30" i="8"/>
  <c r="I30" i="8" s="1"/>
  <c r="C30" i="8"/>
  <c r="B30" i="8"/>
  <c r="AA29" i="8"/>
  <c r="K29" i="8"/>
  <c r="C29" i="8"/>
  <c r="B29" i="8"/>
  <c r="AA28" i="8"/>
  <c r="K28" i="8"/>
  <c r="I28" i="8" s="1"/>
  <c r="C28" i="8"/>
  <c r="B28" i="8"/>
  <c r="AA27" i="8"/>
  <c r="K27" i="8"/>
  <c r="C27" i="8"/>
  <c r="B27" i="8"/>
  <c r="AA26" i="8"/>
  <c r="K26" i="8"/>
  <c r="I26" i="8" s="1"/>
  <c r="C26" i="8"/>
  <c r="B26" i="8"/>
  <c r="AA25" i="8"/>
  <c r="K25" i="8"/>
  <c r="C25" i="8"/>
  <c r="B25" i="8"/>
  <c r="AA24" i="8"/>
  <c r="K24" i="8"/>
  <c r="I24" i="8" s="1"/>
  <c r="C24" i="8"/>
  <c r="B24" i="8"/>
  <c r="AA23" i="8"/>
  <c r="K23" i="8"/>
  <c r="C23" i="8"/>
  <c r="B23" i="8"/>
  <c r="AA22" i="8"/>
  <c r="K22" i="8"/>
  <c r="I22" i="8" s="1"/>
  <c r="B22" i="8"/>
  <c r="AA21" i="8"/>
  <c r="K21" i="8"/>
  <c r="C21" i="8"/>
  <c r="B21" i="8"/>
  <c r="AA20" i="8"/>
  <c r="K20" i="8"/>
  <c r="I20" i="8" s="1"/>
  <c r="C20" i="8"/>
  <c r="B20" i="8"/>
  <c r="AA19" i="8"/>
  <c r="K19" i="8"/>
  <c r="C19" i="8"/>
  <c r="B19" i="8"/>
  <c r="AA18" i="8"/>
  <c r="K18" i="8"/>
  <c r="I18" i="8" s="1"/>
  <c r="C18" i="8"/>
  <c r="B18" i="8"/>
  <c r="AA17" i="8"/>
  <c r="K17" i="8"/>
  <c r="C17" i="8"/>
  <c r="B17" i="8"/>
  <c r="AA16" i="8"/>
  <c r="K16" i="8"/>
  <c r="I16" i="8" s="1"/>
  <c r="C16" i="8"/>
  <c r="B16" i="8"/>
  <c r="AA15" i="8"/>
  <c r="K15" i="8"/>
  <c r="C15" i="8"/>
  <c r="B15" i="8"/>
  <c r="AA14" i="8"/>
  <c r="K14" i="8"/>
  <c r="I14" i="8" s="1"/>
  <c r="C14" i="8"/>
  <c r="B14" i="8"/>
  <c r="AA13" i="8"/>
  <c r="K13" i="8"/>
  <c r="C13" i="8"/>
  <c r="B13" i="8"/>
  <c r="AA12" i="8"/>
  <c r="K12" i="8"/>
  <c r="I12" i="8" s="1"/>
  <c r="C12" i="8"/>
  <c r="B12" i="8"/>
  <c r="AA11" i="8"/>
  <c r="K11" i="8"/>
  <c r="C11" i="8"/>
  <c r="B11" i="8"/>
  <c r="AA10" i="8"/>
  <c r="K10" i="8"/>
  <c r="I10" i="8" s="1"/>
  <c r="C10" i="8"/>
  <c r="B10" i="8"/>
  <c r="AA9" i="8"/>
  <c r="K9" i="8"/>
  <c r="C9" i="8"/>
  <c r="B9" i="8"/>
  <c r="AA8" i="8"/>
  <c r="K8" i="8"/>
  <c r="I8" i="8" s="1"/>
  <c r="C8" i="8"/>
  <c r="B8" i="8"/>
  <c r="AA7" i="8"/>
  <c r="K7" i="8"/>
  <c r="C7" i="8"/>
  <c r="B7" i="8"/>
  <c r="C5" i="8"/>
  <c r="B5" i="8"/>
  <c r="AA63" i="7"/>
  <c r="K63" i="7"/>
  <c r="C63" i="7"/>
  <c r="B63" i="7"/>
  <c r="AA62" i="7"/>
  <c r="K62" i="7"/>
  <c r="I62" i="7" s="1"/>
  <c r="C62" i="7"/>
  <c r="B62" i="7"/>
  <c r="AA61" i="7"/>
  <c r="K61" i="7"/>
  <c r="C61" i="7"/>
  <c r="B61" i="7"/>
  <c r="AA60" i="7"/>
  <c r="K60" i="7"/>
  <c r="I60" i="7" s="1"/>
  <c r="C60" i="7"/>
  <c r="B60" i="7"/>
  <c r="AA59" i="7"/>
  <c r="K59" i="7"/>
  <c r="C59" i="7"/>
  <c r="B59" i="7"/>
  <c r="AA58" i="7"/>
  <c r="K58" i="7"/>
  <c r="I58" i="7" s="1"/>
  <c r="C58" i="7"/>
  <c r="B58" i="7"/>
  <c r="AA57" i="7"/>
  <c r="K57" i="7"/>
  <c r="C57" i="7"/>
  <c r="B57" i="7"/>
  <c r="AA56" i="7"/>
  <c r="K56" i="7"/>
  <c r="I56" i="7" s="1"/>
  <c r="C56" i="7"/>
  <c r="B56" i="7"/>
  <c r="AA55" i="7"/>
  <c r="K55" i="7"/>
  <c r="C55" i="7"/>
  <c r="B55" i="7"/>
  <c r="AA54" i="7"/>
  <c r="K54" i="7"/>
  <c r="I54" i="7" s="1"/>
  <c r="C54" i="7"/>
  <c r="B54" i="7"/>
  <c r="AA53" i="7"/>
  <c r="K53" i="7"/>
  <c r="C53" i="7"/>
  <c r="B53" i="7"/>
  <c r="AA52" i="7"/>
  <c r="K52" i="7"/>
  <c r="I52" i="7" s="1"/>
  <c r="C52" i="7"/>
  <c r="B52" i="7"/>
  <c r="AA51" i="7"/>
  <c r="K51" i="7"/>
  <c r="C51" i="7"/>
  <c r="B51" i="7"/>
  <c r="AA50" i="7"/>
  <c r="K50" i="7"/>
  <c r="I50" i="7" s="1"/>
  <c r="C50" i="7"/>
  <c r="B50" i="7"/>
  <c r="AA49" i="7"/>
  <c r="K49" i="7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/>
  <c r="L46" i="7" s="1"/>
  <c r="C46" i="7"/>
  <c r="B46" i="7"/>
  <c r="AA45" i="7"/>
  <c r="K45" i="7"/>
  <c r="I45" i="7" s="1"/>
  <c r="C45" i="7"/>
  <c r="B45" i="7"/>
  <c r="AA44" i="7"/>
  <c r="K44" i="7"/>
  <c r="I44" i="7" s="1"/>
  <c r="L44" i="7" s="1"/>
  <c r="C44" i="7"/>
  <c r="B44" i="7"/>
  <c r="AA43" i="7"/>
  <c r="K43" i="7"/>
  <c r="L43" i="7" s="1"/>
  <c r="I43" i="7"/>
  <c r="C43" i="7"/>
  <c r="B43" i="7"/>
  <c r="AA42" i="7"/>
  <c r="K42" i="7"/>
  <c r="I42" i="7" s="1"/>
  <c r="L42" i="7" s="1"/>
  <c r="C42" i="7"/>
  <c r="B42" i="7"/>
  <c r="AA41" i="7"/>
  <c r="K41" i="7"/>
  <c r="I41" i="7"/>
  <c r="L41" i="7" s="1"/>
  <c r="C41" i="7"/>
  <c r="B41" i="7"/>
  <c r="AA40" i="7"/>
  <c r="K40" i="7"/>
  <c r="I40" i="7"/>
  <c r="L40" i="7" s="1"/>
  <c r="C40" i="7"/>
  <c r="B40" i="7"/>
  <c r="AA39" i="7"/>
  <c r="K39" i="7"/>
  <c r="I39" i="7" s="1"/>
  <c r="L39" i="7" s="1"/>
  <c r="C39" i="7"/>
  <c r="B39" i="7"/>
  <c r="AA38" i="7"/>
  <c r="K38" i="7"/>
  <c r="I38" i="7"/>
  <c r="L38" i="7" s="1"/>
  <c r="C38" i="7"/>
  <c r="B38" i="7"/>
  <c r="AA37" i="7"/>
  <c r="K37" i="7"/>
  <c r="I37" i="7" s="1"/>
  <c r="C37" i="7"/>
  <c r="B37" i="7"/>
  <c r="AA36" i="7"/>
  <c r="K36" i="7"/>
  <c r="I36" i="7" s="1"/>
  <c r="L36" i="7" s="1"/>
  <c r="C36" i="7"/>
  <c r="B36" i="7"/>
  <c r="AA35" i="7"/>
  <c r="K35" i="7"/>
  <c r="L35" i="7" s="1"/>
  <c r="I35" i="7"/>
  <c r="C35" i="7"/>
  <c r="B35" i="7"/>
  <c r="AA34" i="7"/>
  <c r="K34" i="7"/>
  <c r="I34" i="7" s="1"/>
  <c r="L34" i="7" s="1"/>
  <c r="C34" i="7"/>
  <c r="B34" i="7"/>
  <c r="AA33" i="7"/>
  <c r="K33" i="7"/>
  <c r="I33" i="7" s="1"/>
  <c r="L33" i="7" s="1"/>
  <c r="C33" i="7"/>
  <c r="B33" i="7"/>
  <c r="AA32" i="7"/>
  <c r="K32" i="7"/>
  <c r="I32" i="7"/>
  <c r="L32" i="7" s="1"/>
  <c r="C32" i="7"/>
  <c r="B32" i="7"/>
  <c r="AA31" i="7"/>
  <c r="L31" i="7"/>
  <c r="K31" i="7"/>
  <c r="I31" i="7"/>
  <c r="C31" i="7"/>
  <c r="B31" i="7"/>
  <c r="AA30" i="7"/>
  <c r="K30" i="7"/>
  <c r="I30" i="7"/>
  <c r="L30" i="7" s="1"/>
  <c r="C30" i="7"/>
  <c r="B30" i="7"/>
  <c r="AA29" i="7"/>
  <c r="K29" i="7"/>
  <c r="I29" i="7" s="1"/>
  <c r="L29" i="7" s="1"/>
  <c r="C29" i="7"/>
  <c r="B29" i="7"/>
  <c r="AA28" i="7"/>
  <c r="K28" i="7"/>
  <c r="I28" i="7" s="1"/>
  <c r="L28" i="7" s="1"/>
  <c r="C28" i="7"/>
  <c r="B28" i="7"/>
  <c r="AA27" i="7"/>
  <c r="K27" i="7"/>
  <c r="I27" i="7" s="1"/>
  <c r="L27" i="7" s="1"/>
  <c r="C27" i="7"/>
  <c r="B27" i="7"/>
  <c r="AA26" i="7"/>
  <c r="K26" i="7"/>
  <c r="I26" i="7" s="1"/>
  <c r="L26" i="7" s="1"/>
  <c r="C26" i="7"/>
  <c r="B26" i="7"/>
  <c r="AA25" i="7"/>
  <c r="L25" i="7"/>
  <c r="K25" i="7"/>
  <c r="I25" i="7"/>
  <c r="C25" i="7"/>
  <c r="B25" i="7"/>
  <c r="AA24" i="7"/>
  <c r="K24" i="7"/>
  <c r="I24" i="7"/>
  <c r="L24" i="7" s="1"/>
  <c r="C24" i="7"/>
  <c r="B24" i="7"/>
  <c r="AA23" i="7"/>
  <c r="L23" i="7"/>
  <c r="K23" i="7"/>
  <c r="I23" i="7"/>
  <c r="C23" i="7"/>
  <c r="B23" i="7"/>
  <c r="AA22" i="7"/>
  <c r="K22" i="7"/>
  <c r="I22" i="7"/>
  <c r="L22" i="7" s="1"/>
  <c r="C22" i="7"/>
  <c r="B22" i="7"/>
  <c r="AA21" i="7"/>
  <c r="K21" i="7"/>
  <c r="I21" i="7" s="1"/>
  <c r="L21" i="7" s="1"/>
  <c r="C21" i="7"/>
  <c r="B21" i="7"/>
  <c r="AA20" i="7"/>
  <c r="K20" i="7"/>
  <c r="I20" i="7"/>
  <c r="L20" i="7" s="1"/>
  <c r="C20" i="7"/>
  <c r="B20" i="7"/>
  <c r="AA19" i="7"/>
  <c r="K19" i="7"/>
  <c r="I19" i="7"/>
  <c r="L19" i="7" s="1"/>
  <c r="C19" i="7"/>
  <c r="B19" i="7"/>
  <c r="AA18" i="7"/>
  <c r="K18" i="7"/>
  <c r="I18" i="7"/>
  <c r="L18" i="7" s="1"/>
  <c r="C18" i="7"/>
  <c r="B18" i="7"/>
  <c r="AA17" i="7"/>
  <c r="K17" i="7"/>
  <c r="I17" i="7" s="1"/>
  <c r="L17" i="7" s="1"/>
  <c r="C17" i="7"/>
  <c r="B17" i="7"/>
  <c r="AA16" i="7"/>
  <c r="K16" i="7"/>
  <c r="I16" i="7"/>
  <c r="L16" i="7" s="1"/>
  <c r="C16" i="7"/>
  <c r="B16" i="7"/>
  <c r="AA15" i="7"/>
  <c r="K15" i="7"/>
  <c r="I15" i="7" s="1"/>
  <c r="L15" i="7" s="1"/>
  <c r="C15" i="7"/>
  <c r="B15" i="7"/>
  <c r="AA14" i="7"/>
  <c r="K14" i="7"/>
  <c r="I14" i="7" s="1"/>
  <c r="L14" i="7" s="1"/>
  <c r="C14" i="7"/>
  <c r="B14" i="7"/>
  <c r="AA13" i="7"/>
  <c r="K13" i="7"/>
  <c r="I13" i="7"/>
  <c r="L13" i="7" s="1"/>
  <c r="C13" i="7"/>
  <c r="B13" i="7"/>
  <c r="AA12" i="7"/>
  <c r="K12" i="7"/>
  <c r="I12" i="7" s="1"/>
  <c r="L12" i="7" s="1"/>
  <c r="C12" i="7"/>
  <c r="B12" i="7"/>
  <c r="AA11" i="7"/>
  <c r="K11" i="7"/>
  <c r="I11" i="7"/>
  <c r="L11" i="7" s="1"/>
  <c r="C11" i="7"/>
  <c r="B11" i="7"/>
  <c r="AA10" i="7"/>
  <c r="K10" i="7"/>
  <c r="I10" i="7" s="1"/>
  <c r="L10" i="7" s="1"/>
  <c r="C10" i="7"/>
  <c r="B10" i="7"/>
  <c r="AA9" i="7"/>
  <c r="K9" i="7"/>
  <c r="I9" i="7" s="1"/>
  <c r="L9" i="7" s="1"/>
  <c r="C9" i="7"/>
  <c r="B9" i="7"/>
  <c r="AA8" i="7"/>
  <c r="K8" i="7"/>
  <c r="I8" i="7"/>
  <c r="C8" i="7"/>
  <c r="B8" i="7"/>
  <c r="AA7" i="7"/>
  <c r="K7" i="7"/>
  <c r="C7" i="7"/>
  <c r="B7" i="7"/>
  <c r="C5" i="7"/>
  <c r="B5" i="7"/>
  <c r="AA63" i="6"/>
  <c r="K63" i="6"/>
  <c r="C63" i="6"/>
  <c r="B63" i="6"/>
  <c r="AA62" i="6"/>
  <c r="K62" i="6"/>
  <c r="L62" i="6" s="1"/>
  <c r="I62" i="6"/>
  <c r="C62" i="6"/>
  <c r="B62" i="6"/>
  <c r="AA61" i="6"/>
  <c r="K61" i="6"/>
  <c r="I61" i="6"/>
  <c r="C61" i="6"/>
  <c r="B61" i="6"/>
  <c r="AA60" i="6"/>
  <c r="L60" i="6"/>
  <c r="K60" i="6"/>
  <c r="I60" i="6"/>
  <c r="C60" i="6"/>
  <c r="B60" i="6"/>
  <c r="AA59" i="6"/>
  <c r="K59" i="6"/>
  <c r="I59" i="6"/>
  <c r="C59" i="6"/>
  <c r="B59" i="6"/>
  <c r="AA58" i="6"/>
  <c r="K58" i="6"/>
  <c r="I58" i="6" s="1"/>
  <c r="C58" i="6"/>
  <c r="B58" i="6"/>
  <c r="AA57" i="6"/>
  <c r="K57" i="6"/>
  <c r="I57" i="6"/>
  <c r="C57" i="6"/>
  <c r="B57" i="6"/>
  <c r="AA56" i="6"/>
  <c r="K56" i="6"/>
  <c r="L56" i="6" s="1"/>
  <c r="I56" i="6"/>
  <c r="C56" i="6"/>
  <c r="B56" i="6"/>
  <c r="AA55" i="6"/>
  <c r="K55" i="6"/>
  <c r="L55" i="6" s="1"/>
  <c r="I55" i="6"/>
  <c r="C55" i="6"/>
  <c r="B55" i="6"/>
  <c r="AA54" i="6"/>
  <c r="K54" i="6"/>
  <c r="I54" i="6"/>
  <c r="L54" i="6" s="1"/>
  <c r="C54" i="6"/>
  <c r="B54" i="6"/>
  <c r="K53" i="6"/>
  <c r="C53" i="6"/>
  <c r="B53" i="6"/>
  <c r="AA52" i="6"/>
  <c r="K52" i="6"/>
  <c r="I52" i="6" s="1"/>
  <c r="L52" i="6" s="1"/>
  <c r="C52" i="6"/>
  <c r="B52" i="6"/>
  <c r="AA51" i="6"/>
  <c r="K51" i="6"/>
  <c r="I51" i="6"/>
  <c r="C51" i="6"/>
  <c r="B51" i="6"/>
  <c r="AA50" i="6"/>
  <c r="L50" i="6"/>
  <c r="K50" i="6"/>
  <c r="I50" i="6"/>
  <c r="C50" i="6"/>
  <c r="B50" i="6"/>
  <c r="AA49" i="6"/>
  <c r="K49" i="6"/>
  <c r="I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 s="1"/>
  <c r="C46" i="6"/>
  <c r="B46" i="6"/>
  <c r="AA45" i="6"/>
  <c r="K45" i="6"/>
  <c r="I45" i="6" s="1"/>
  <c r="C45" i="6"/>
  <c r="B45" i="6"/>
  <c r="AA44" i="6"/>
  <c r="K44" i="6"/>
  <c r="I44" i="6" s="1"/>
  <c r="C44" i="6"/>
  <c r="B44" i="6"/>
  <c r="AA43" i="6"/>
  <c r="K43" i="6"/>
  <c r="I43" i="6"/>
  <c r="C43" i="6"/>
  <c r="B43" i="6"/>
  <c r="AA42" i="6"/>
  <c r="K42" i="6"/>
  <c r="I42" i="6" s="1"/>
  <c r="C42" i="6"/>
  <c r="B42" i="6"/>
  <c r="AA41" i="6"/>
  <c r="K41" i="6"/>
  <c r="C41" i="6"/>
  <c r="B41" i="6"/>
  <c r="AA40" i="6"/>
  <c r="K40" i="6"/>
  <c r="I40" i="6" s="1"/>
  <c r="C40" i="6"/>
  <c r="B40" i="6"/>
  <c r="AA39" i="6"/>
  <c r="K39" i="6"/>
  <c r="I39" i="6" s="1"/>
  <c r="C39" i="6"/>
  <c r="B39" i="6"/>
  <c r="AA38" i="6"/>
  <c r="K38" i="6"/>
  <c r="I38" i="6" s="1"/>
  <c r="C38" i="6"/>
  <c r="B38" i="6"/>
  <c r="AA37" i="6"/>
  <c r="K37" i="6"/>
  <c r="I37" i="6"/>
  <c r="C37" i="6"/>
  <c r="B37" i="6"/>
  <c r="AA36" i="6"/>
  <c r="K36" i="6"/>
  <c r="I36" i="6" s="1"/>
  <c r="C36" i="6"/>
  <c r="B36" i="6"/>
  <c r="AA35" i="6"/>
  <c r="K35" i="6"/>
  <c r="L35" i="6" s="1"/>
  <c r="I35" i="6"/>
  <c r="C35" i="6"/>
  <c r="B35" i="6"/>
  <c r="AA34" i="6"/>
  <c r="K34" i="6"/>
  <c r="I34" i="6" s="1"/>
  <c r="C34" i="6"/>
  <c r="B34" i="6"/>
  <c r="AA33" i="6"/>
  <c r="K33" i="6"/>
  <c r="I33" i="6" s="1"/>
  <c r="C33" i="6"/>
  <c r="B33" i="6"/>
  <c r="K32" i="6"/>
  <c r="I32" i="6" s="1"/>
  <c r="C32" i="6"/>
  <c r="B32" i="6"/>
  <c r="K31" i="6"/>
  <c r="C31" i="6"/>
  <c r="B31" i="6"/>
  <c r="AA30" i="6"/>
  <c r="K30" i="6"/>
  <c r="C30" i="6"/>
  <c r="B30" i="6"/>
  <c r="AA29" i="6"/>
  <c r="K29" i="6"/>
  <c r="I29" i="6" s="1"/>
  <c r="C29" i="6"/>
  <c r="B29" i="6"/>
  <c r="AA28" i="6"/>
  <c r="K28" i="6"/>
  <c r="I28" i="6" s="1"/>
  <c r="C28" i="6"/>
  <c r="B28" i="6"/>
  <c r="AA27" i="6"/>
  <c r="K27" i="6"/>
  <c r="I27" i="6"/>
  <c r="C27" i="6"/>
  <c r="B27" i="6"/>
  <c r="AA26" i="6"/>
  <c r="K26" i="6"/>
  <c r="I26" i="6" s="1"/>
  <c r="C26" i="6"/>
  <c r="B26" i="6"/>
  <c r="AA25" i="6"/>
  <c r="K25" i="6"/>
  <c r="I25" i="6"/>
  <c r="C25" i="6"/>
  <c r="B25" i="6"/>
  <c r="AA24" i="6"/>
  <c r="K24" i="6"/>
  <c r="I24" i="6" s="1"/>
  <c r="C24" i="6"/>
  <c r="B24" i="6"/>
  <c r="AA23" i="6"/>
  <c r="K23" i="6"/>
  <c r="I23" i="6" s="1"/>
  <c r="C23" i="6"/>
  <c r="B23" i="6"/>
  <c r="AA22" i="6"/>
  <c r="K22" i="6"/>
  <c r="I22" i="6" s="1"/>
  <c r="C22" i="6"/>
  <c r="B22" i="6"/>
  <c r="AA21" i="6"/>
  <c r="K21" i="6"/>
  <c r="I21" i="6" s="1"/>
  <c r="C21" i="6"/>
  <c r="B21" i="6"/>
  <c r="AA20" i="6"/>
  <c r="K20" i="6"/>
  <c r="I20" i="6" s="1"/>
  <c r="C20" i="6"/>
  <c r="B20" i="6"/>
  <c r="AA19" i="6"/>
  <c r="K19" i="6"/>
  <c r="I19" i="6" s="1"/>
  <c r="C19" i="6"/>
  <c r="B19" i="6"/>
  <c r="AA18" i="6"/>
  <c r="K18" i="6"/>
  <c r="I18" i="6" s="1"/>
  <c r="C18" i="6"/>
  <c r="B18" i="6"/>
  <c r="AA17" i="6"/>
  <c r="K17" i="6"/>
  <c r="I17" i="6"/>
  <c r="C17" i="6"/>
  <c r="B17" i="6"/>
  <c r="AA16" i="6"/>
  <c r="K16" i="6"/>
  <c r="I16" i="6" s="1"/>
  <c r="C16" i="6"/>
  <c r="B16" i="6"/>
  <c r="AA15" i="6"/>
  <c r="K15" i="6"/>
  <c r="I15" i="6"/>
  <c r="C15" i="6"/>
  <c r="B15" i="6"/>
  <c r="AA14" i="6"/>
  <c r="K14" i="6"/>
  <c r="I14" i="6" s="1"/>
  <c r="C14" i="6"/>
  <c r="B14" i="6"/>
  <c r="AA13" i="6"/>
  <c r="K13" i="6"/>
  <c r="I13" i="6"/>
  <c r="C13" i="6"/>
  <c r="B13" i="6"/>
  <c r="AA12" i="6"/>
  <c r="K12" i="6"/>
  <c r="I12" i="6" s="1"/>
  <c r="C12" i="6"/>
  <c r="B12" i="6"/>
  <c r="AA11" i="6"/>
  <c r="K11" i="6"/>
  <c r="I11" i="6"/>
  <c r="C11" i="6"/>
  <c r="B11" i="6"/>
  <c r="AA10" i="6"/>
  <c r="K10" i="6"/>
  <c r="I10" i="6" s="1"/>
  <c r="C10" i="6"/>
  <c r="B10" i="6"/>
  <c r="AA9" i="6"/>
  <c r="K9" i="6"/>
  <c r="I9" i="6"/>
  <c r="C9" i="6"/>
  <c r="B9" i="6"/>
  <c r="AA8" i="6"/>
  <c r="K8" i="6"/>
  <c r="I8" i="6" s="1"/>
  <c r="C8" i="6"/>
  <c r="B8" i="6"/>
  <c r="AA7" i="6"/>
  <c r="K7" i="6"/>
  <c r="I7" i="6" s="1"/>
  <c r="C7" i="6"/>
  <c r="B7" i="6"/>
  <c r="C5" i="6"/>
  <c r="B5" i="6"/>
  <c r="AA63" i="5"/>
  <c r="K63" i="5"/>
  <c r="I63" i="5" s="1"/>
  <c r="C63" i="5"/>
  <c r="B63" i="5"/>
  <c r="AA62" i="5"/>
  <c r="K62" i="5"/>
  <c r="I62" i="5" s="1"/>
  <c r="L62" i="5" s="1"/>
  <c r="C62" i="5"/>
  <c r="B62" i="5"/>
  <c r="AA61" i="5"/>
  <c r="K61" i="5"/>
  <c r="I61" i="5"/>
  <c r="L61" i="5" s="1"/>
  <c r="C61" i="5"/>
  <c r="B61" i="5"/>
  <c r="AA60" i="5"/>
  <c r="K60" i="5"/>
  <c r="I60" i="5" s="1"/>
  <c r="L60" i="5" s="1"/>
  <c r="C60" i="5"/>
  <c r="B60" i="5"/>
  <c r="AA59" i="5"/>
  <c r="K59" i="5"/>
  <c r="I59" i="5"/>
  <c r="L59" i="5" s="1"/>
  <c r="C59" i="5"/>
  <c r="B59" i="5"/>
  <c r="AA58" i="5"/>
  <c r="K58" i="5"/>
  <c r="I58" i="5" s="1"/>
  <c r="L58" i="5" s="1"/>
  <c r="C58" i="5"/>
  <c r="B58" i="5"/>
  <c r="AA57" i="5"/>
  <c r="K57" i="5"/>
  <c r="C57" i="5"/>
  <c r="B57" i="5"/>
  <c r="AA56" i="5"/>
  <c r="K56" i="5"/>
  <c r="I56" i="5" s="1"/>
  <c r="L56" i="5" s="1"/>
  <c r="C56" i="5"/>
  <c r="B56" i="5"/>
  <c r="AA55" i="5"/>
  <c r="K55" i="5"/>
  <c r="I55" i="5" s="1"/>
  <c r="C55" i="5"/>
  <c r="B55" i="5"/>
  <c r="AA54" i="5"/>
  <c r="K54" i="5"/>
  <c r="I54" i="5" s="1"/>
  <c r="L54" i="5" s="1"/>
  <c r="C54" i="5"/>
  <c r="B54" i="5"/>
  <c r="AA53" i="5"/>
  <c r="K53" i="5"/>
  <c r="I53" i="5"/>
  <c r="C53" i="5"/>
  <c r="B53" i="5"/>
  <c r="AA52" i="5"/>
  <c r="K52" i="5"/>
  <c r="I52" i="5" s="1"/>
  <c r="L52" i="5" s="1"/>
  <c r="C52" i="5"/>
  <c r="B52" i="5"/>
  <c r="AA51" i="5"/>
  <c r="K51" i="5"/>
  <c r="I51" i="5"/>
  <c r="C51" i="5"/>
  <c r="B51" i="5"/>
  <c r="AA50" i="5"/>
  <c r="K50" i="5"/>
  <c r="I50" i="5" s="1"/>
  <c r="L50" i="5" s="1"/>
  <c r="C50" i="5"/>
  <c r="B50" i="5"/>
  <c r="AA49" i="5"/>
  <c r="K49" i="5"/>
  <c r="I49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 s="1"/>
  <c r="L45" i="5" s="1"/>
  <c r="C45" i="5"/>
  <c r="B45" i="5"/>
  <c r="AA44" i="5"/>
  <c r="K44" i="5"/>
  <c r="I44" i="5" s="1"/>
  <c r="C44" i="5"/>
  <c r="B44" i="5"/>
  <c r="AA43" i="5"/>
  <c r="K43" i="5"/>
  <c r="I43" i="5" s="1"/>
  <c r="L43" i="5" s="1"/>
  <c r="C43" i="5"/>
  <c r="B43" i="5"/>
  <c r="AA42" i="5"/>
  <c r="K42" i="5"/>
  <c r="I42" i="5" s="1"/>
  <c r="C42" i="5"/>
  <c r="B42" i="5"/>
  <c r="AA41" i="5"/>
  <c r="K41" i="5"/>
  <c r="C41" i="5"/>
  <c r="B41" i="5"/>
  <c r="AA40" i="5"/>
  <c r="K40" i="5"/>
  <c r="I40" i="5" s="1"/>
  <c r="C40" i="5"/>
  <c r="B40" i="5"/>
  <c r="AA39" i="5"/>
  <c r="K39" i="5"/>
  <c r="C39" i="5"/>
  <c r="B39" i="5"/>
  <c r="AA38" i="5"/>
  <c r="K38" i="5"/>
  <c r="I38" i="5" s="1"/>
  <c r="C38" i="5"/>
  <c r="B38" i="5"/>
  <c r="AA37" i="5"/>
  <c r="K37" i="5"/>
  <c r="C37" i="5"/>
  <c r="B37" i="5"/>
  <c r="AA36" i="5"/>
  <c r="K36" i="5"/>
  <c r="I36" i="5" s="1"/>
  <c r="C36" i="5"/>
  <c r="B36" i="5"/>
  <c r="AA35" i="5"/>
  <c r="K35" i="5"/>
  <c r="C35" i="5"/>
  <c r="B35" i="5"/>
  <c r="AA34" i="5"/>
  <c r="K34" i="5"/>
  <c r="I34" i="5" s="1"/>
  <c r="C34" i="5"/>
  <c r="B34" i="5"/>
  <c r="AA33" i="5"/>
  <c r="K33" i="5"/>
  <c r="C33" i="5"/>
  <c r="B33" i="5"/>
  <c r="AA32" i="5"/>
  <c r="K32" i="5"/>
  <c r="I32" i="5" s="1"/>
  <c r="C32" i="5"/>
  <c r="B32" i="5"/>
  <c r="AA31" i="5"/>
  <c r="K31" i="5"/>
  <c r="C31" i="5"/>
  <c r="B31" i="5"/>
  <c r="AA30" i="5"/>
  <c r="K30" i="5"/>
  <c r="I30" i="5" s="1"/>
  <c r="C30" i="5"/>
  <c r="B30" i="5"/>
  <c r="AA29" i="5"/>
  <c r="K29" i="5"/>
  <c r="C29" i="5"/>
  <c r="B29" i="5"/>
  <c r="AA28" i="5"/>
  <c r="K28" i="5"/>
  <c r="I28" i="5" s="1"/>
  <c r="C28" i="5"/>
  <c r="B28" i="5"/>
  <c r="AA27" i="5"/>
  <c r="K27" i="5"/>
  <c r="C27" i="5"/>
  <c r="B27" i="5"/>
  <c r="AA26" i="5"/>
  <c r="K26" i="5"/>
  <c r="I26" i="5" s="1"/>
  <c r="C26" i="5"/>
  <c r="B26" i="5"/>
  <c r="AA25" i="5"/>
  <c r="K25" i="5"/>
  <c r="C25" i="5"/>
  <c r="B25" i="5"/>
  <c r="AA24" i="5"/>
  <c r="K24" i="5"/>
  <c r="I24" i="5" s="1"/>
  <c r="C24" i="5"/>
  <c r="B24" i="5"/>
  <c r="AA23" i="5"/>
  <c r="K23" i="5"/>
  <c r="C23" i="5"/>
  <c r="B23" i="5"/>
  <c r="AA22" i="5"/>
  <c r="K22" i="5"/>
  <c r="I22" i="5" s="1"/>
  <c r="C22" i="5"/>
  <c r="B22" i="5"/>
  <c r="AA21" i="5"/>
  <c r="K21" i="5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I18" i="5" s="1"/>
  <c r="C18" i="5"/>
  <c r="B18" i="5"/>
  <c r="AA17" i="5"/>
  <c r="K17" i="5"/>
  <c r="I17" i="5"/>
  <c r="C17" i="5"/>
  <c r="B17" i="5"/>
  <c r="AA16" i="5"/>
  <c r="K16" i="5"/>
  <c r="I16" i="5" s="1"/>
  <c r="C16" i="5"/>
  <c r="B16" i="5"/>
  <c r="AA15" i="5"/>
  <c r="K15" i="5"/>
  <c r="I15" i="5"/>
  <c r="C15" i="5"/>
  <c r="B15" i="5"/>
  <c r="AA14" i="5"/>
  <c r="K14" i="5"/>
  <c r="I14" i="5" s="1"/>
  <c r="C14" i="5"/>
  <c r="B14" i="5"/>
  <c r="AA13" i="5"/>
  <c r="K13" i="5"/>
  <c r="I13" i="5"/>
  <c r="C13" i="5"/>
  <c r="B13" i="5"/>
  <c r="AA12" i="5"/>
  <c r="K12" i="5"/>
  <c r="I12" i="5" s="1"/>
  <c r="C12" i="5"/>
  <c r="B12" i="5"/>
  <c r="AA11" i="5"/>
  <c r="K11" i="5"/>
  <c r="I11" i="5" s="1"/>
  <c r="C11" i="5"/>
  <c r="B11" i="5"/>
  <c r="AA10" i="5"/>
  <c r="K10" i="5"/>
  <c r="I10" i="5" s="1"/>
  <c r="C10" i="5"/>
  <c r="B10" i="5"/>
  <c r="AA9" i="5"/>
  <c r="K9" i="5"/>
  <c r="I9" i="5"/>
  <c r="C9" i="5"/>
  <c r="B9" i="5"/>
  <c r="AA8" i="5"/>
  <c r="K8" i="5"/>
  <c r="I8" i="5" s="1"/>
  <c r="C8" i="5"/>
  <c r="B8" i="5"/>
  <c r="AA7" i="5"/>
  <c r="K7" i="5"/>
  <c r="I7" i="5"/>
  <c r="C7" i="5"/>
  <c r="B7" i="5"/>
  <c r="C5" i="5"/>
  <c r="B5" i="5"/>
  <c r="L51" i="9" l="1"/>
  <c r="L55" i="9"/>
  <c r="L63" i="9"/>
  <c r="L53" i="9"/>
  <c r="L61" i="9"/>
  <c r="L49" i="9"/>
  <c r="L57" i="9"/>
  <c r="I59" i="9"/>
  <c r="L59" i="9" s="1"/>
  <c r="L51" i="8"/>
  <c r="L59" i="8"/>
  <c r="L55" i="8"/>
  <c r="L57" i="8"/>
  <c r="L53" i="8"/>
  <c r="I55" i="8"/>
  <c r="L61" i="8"/>
  <c r="I63" i="8"/>
  <c r="L63" i="8" s="1"/>
  <c r="L51" i="5"/>
  <c r="L53" i="5"/>
  <c r="L57" i="5"/>
  <c r="L55" i="5"/>
  <c r="I57" i="5"/>
  <c r="L63" i="5"/>
  <c r="L49" i="8"/>
  <c r="L45" i="7"/>
  <c r="L37" i="7"/>
  <c r="K47" i="7"/>
  <c r="I7" i="7"/>
  <c r="L7" i="7" s="1"/>
  <c r="L58" i="6"/>
  <c r="L61" i="6"/>
  <c r="L63" i="6"/>
  <c r="L59" i="6"/>
  <c r="L57" i="6"/>
  <c r="I63" i="6"/>
  <c r="L37" i="6"/>
  <c r="I53" i="6"/>
  <c r="L53" i="6" s="1"/>
  <c r="L33" i="6"/>
  <c r="L31" i="6"/>
  <c r="L29" i="6"/>
  <c r="L27" i="6"/>
  <c r="L25" i="6"/>
  <c r="L23" i="6"/>
  <c r="L21" i="6"/>
  <c r="L19" i="6"/>
  <c r="L17" i="6"/>
  <c r="L13" i="6"/>
  <c r="L15" i="6"/>
  <c r="L11" i="6"/>
  <c r="L43" i="6"/>
  <c r="L45" i="6"/>
  <c r="L39" i="6"/>
  <c r="I41" i="6"/>
  <c r="L41" i="6" s="1"/>
  <c r="L51" i="6"/>
  <c r="L9" i="6"/>
  <c r="L7" i="6"/>
  <c r="L49" i="6"/>
  <c r="L17" i="5"/>
  <c r="L15" i="5"/>
  <c r="L13" i="5"/>
  <c r="L11" i="5"/>
  <c r="L9" i="5"/>
  <c r="L7" i="5"/>
  <c r="L49" i="5"/>
  <c r="L27" i="9"/>
  <c r="L35" i="9"/>
  <c r="I7" i="9"/>
  <c r="L7" i="9" s="1"/>
  <c r="L8" i="9"/>
  <c r="I9" i="9"/>
  <c r="L9" i="9" s="1"/>
  <c r="L10" i="9"/>
  <c r="I11" i="9"/>
  <c r="L11" i="9" s="1"/>
  <c r="L12" i="9"/>
  <c r="I13" i="9"/>
  <c r="L13" i="9" s="1"/>
  <c r="L14" i="9"/>
  <c r="I15" i="9"/>
  <c r="L15" i="9" s="1"/>
  <c r="L16" i="9"/>
  <c r="I17" i="9"/>
  <c r="L17" i="9" s="1"/>
  <c r="L18" i="9"/>
  <c r="I19" i="9"/>
  <c r="L19" i="9" s="1"/>
  <c r="L20" i="9"/>
  <c r="I21" i="9"/>
  <c r="L21" i="9" s="1"/>
  <c r="L22" i="9"/>
  <c r="I23" i="9"/>
  <c r="L23" i="9" s="1"/>
  <c r="L24" i="9"/>
  <c r="I25" i="9"/>
  <c r="L25" i="9" s="1"/>
  <c r="L26" i="9"/>
  <c r="I27" i="9"/>
  <c r="L28" i="9"/>
  <c r="I29" i="9"/>
  <c r="L29" i="9" s="1"/>
  <c r="L30" i="9"/>
  <c r="I31" i="9"/>
  <c r="L31" i="9" s="1"/>
  <c r="L32" i="9"/>
  <c r="I33" i="9"/>
  <c r="L33" i="9" s="1"/>
  <c r="L34" i="9"/>
  <c r="I35" i="9"/>
  <c r="L36" i="9"/>
  <c r="I37" i="9"/>
  <c r="L37" i="9" s="1"/>
  <c r="L38" i="9"/>
  <c r="I39" i="9"/>
  <c r="L39" i="9" s="1"/>
  <c r="L40" i="9"/>
  <c r="L42" i="9"/>
  <c r="L44" i="9"/>
  <c r="L46" i="9"/>
  <c r="K47" i="9"/>
  <c r="L29" i="8"/>
  <c r="L37" i="8"/>
  <c r="L45" i="8"/>
  <c r="I49" i="7"/>
  <c r="L49" i="7" s="1"/>
  <c r="L50" i="7"/>
  <c r="I51" i="7"/>
  <c r="L51" i="7" s="1"/>
  <c r="L52" i="7"/>
  <c r="I53" i="7"/>
  <c r="L53" i="7" s="1"/>
  <c r="L54" i="7"/>
  <c r="I55" i="7"/>
  <c r="L55" i="7" s="1"/>
  <c r="L56" i="7"/>
  <c r="I57" i="7"/>
  <c r="L57" i="7" s="1"/>
  <c r="L58" i="7"/>
  <c r="I59" i="7"/>
  <c r="L59" i="7" s="1"/>
  <c r="L60" i="7"/>
  <c r="I61" i="7"/>
  <c r="L61" i="7" s="1"/>
  <c r="L62" i="7"/>
  <c r="I63" i="7"/>
  <c r="L63" i="7" s="1"/>
  <c r="I7" i="8"/>
  <c r="L8" i="8"/>
  <c r="I9" i="8"/>
  <c r="L9" i="8" s="1"/>
  <c r="L10" i="8"/>
  <c r="I11" i="8"/>
  <c r="L11" i="8" s="1"/>
  <c r="L12" i="8"/>
  <c r="I13" i="8"/>
  <c r="L13" i="8" s="1"/>
  <c r="L14" i="8"/>
  <c r="I15" i="8"/>
  <c r="L15" i="8" s="1"/>
  <c r="L16" i="8"/>
  <c r="I17" i="8"/>
  <c r="L17" i="8" s="1"/>
  <c r="L18" i="8"/>
  <c r="I19" i="8"/>
  <c r="L19" i="8" s="1"/>
  <c r="L20" i="8"/>
  <c r="I21" i="8"/>
  <c r="L21" i="8" s="1"/>
  <c r="L22" i="8"/>
  <c r="I23" i="8"/>
  <c r="L23" i="8" s="1"/>
  <c r="L24" i="8"/>
  <c r="I25" i="8"/>
  <c r="L25" i="8" s="1"/>
  <c r="L26" i="8"/>
  <c r="I27" i="8"/>
  <c r="L27" i="8" s="1"/>
  <c r="L28" i="8"/>
  <c r="I29" i="8"/>
  <c r="L30" i="8"/>
  <c r="I31" i="8"/>
  <c r="L31" i="8" s="1"/>
  <c r="L32" i="8"/>
  <c r="I33" i="8"/>
  <c r="L33" i="8" s="1"/>
  <c r="L34" i="8"/>
  <c r="I35" i="8"/>
  <c r="L35" i="8" s="1"/>
  <c r="L36" i="8"/>
  <c r="I37" i="8"/>
  <c r="L38" i="8"/>
  <c r="I39" i="8"/>
  <c r="L39" i="8" s="1"/>
  <c r="L40" i="8"/>
  <c r="I41" i="8"/>
  <c r="L41" i="8" s="1"/>
  <c r="L42" i="8"/>
  <c r="I43" i="8"/>
  <c r="L43" i="8" s="1"/>
  <c r="L44" i="8"/>
  <c r="I45" i="8"/>
  <c r="L46" i="8"/>
  <c r="K47" i="8"/>
  <c r="L8" i="7"/>
  <c r="I47" i="6"/>
  <c r="L8" i="6"/>
  <c r="L12" i="6"/>
  <c r="L14" i="6"/>
  <c r="L18" i="6"/>
  <c r="L20" i="6"/>
  <c r="L22" i="6"/>
  <c r="L26" i="6"/>
  <c r="L38" i="6"/>
  <c r="L44" i="6"/>
  <c r="L46" i="6"/>
  <c r="K47" i="6"/>
  <c r="L10" i="6"/>
  <c r="L16" i="6"/>
  <c r="L24" i="6"/>
  <c r="L28" i="6"/>
  <c r="L30" i="6"/>
  <c r="L32" i="6"/>
  <c r="L40" i="6"/>
  <c r="L34" i="6"/>
  <c r="L36" i="6"/>
  <c r="L42" i="6"/>
  <c r="L21" i="5"/>
  <c r="L18" i="5"/>
  <c r="I19" i="5"/>
  <c r="L20" i="5"/>
  <c r="I21" i="5"/>
  <c r="L22" i="5"/>
  <c r="I23" i="5"/>
  <c r="L23" i="5" s="1"/>
  <c r="L24" i="5"/>
  <c r="I25" i="5"/>
  <c r="L25" i="5" s="1"/>
  <c r="L26" i="5"/>
  <c r="I27" i="5"/>
  <c r="L27" i="5" s="1"/>
  <c r="L28" i="5"/>
  <c r="I29" i="5"/>
  <c r="L29" i="5" s="1"/>
  <c r="L30" i="5"/>
  <c r="I31" i="5"/>
  <c r="L31" i="5" s="1"/>
  <c r="L32" i="5"/>
  <c r="I33" i="5"/>
  <c r="L33" i="5" s="1"/>
  <c r="L34" i="5"/>
  <c r="I35" i="5"/>
  <c r="L35" i="5" s="1"/>
  <c r="L36" i="5"/>
  <c r="I37" i="5"/>
  <c r="L37" i="5" s="1"/>
  <c r="L38" i="5"/>
  <c r="I39" i="5"/>
  <c r="L39" i="5" s="1"/>
  <c r="L40" i="5"/>
  <c r="I41" i="5"/>
  <c r="L41" i="5" s="1"/>
  <c r="L42" i="5"/>
  <c r="L44" i="5"/>
  <c r="L46" i="5"/>
  <c r="K47" i="5"/>
  <c r="L8" i="5"/>
  <c r="L10" i="5"/>
  <c r="L12" i="5"/>
  <c r="L14" i="5"/>
  <c r="L16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AA45" i="1"/>
  <c r="B46" i="1"/>
  <c r="C46" i="1"/>
  <c r="K46" i="1"/>
  <c r="I46" i="1" s="1"/>
  <c r="L46" i="1" s="1"/>
  <c r="AA46" i="1"/>
  <c r="I45" i="1" l="1"/>
  <c r="L45" i="1" s="1"/>
  <c r="L47" i="9"/>
  <c r="L47" i="7"/>
  <c r="I47" i="7"/>
  <c r="L47" i="6"/>
  <c r="I47" i="5"/>
  <c r="I47" i="9"/>
  <c r="I47" i="8"/>
  <c r="L7" i="8"/>
  <c r="L47" i="8" s="1"/>
  <c r="L19" i="5"/>
  <c r="L47" i="5" s="1"/>
  <c r="I63" i="1"/>
  <c r="L63" i="1" s="1"/>
  <c r="AA61" i="1"/>
  <c r="K61" i="1"/>
  <c r="I61" i="1" s="1"/>
  <c r="L61" i="1" s="1"/>
  <c r="C61" i="1"/>
  <c r="B61" i="1"/>
  <c r="AA60" i="1"/>
  <c r="K60" i="1"/>
  <c r="L60" i="1" s="1"/>
  <c r="I60" i="1"/>
  <c r="C60" i="1"/>
  <c r="B60" i="1"/>
  <c r="AA59" i="1"/>
  <c r="K59" i="1"/>
  <c r="I59" i="1" s="1"/>
  <c r="L59" i="1" s="1"/>
  <c r="C59" i="1"/>
  <c r="B59" i="1"/>
  <c r="AA58" i="1"/>
  <c r="K58" i="1"/>
  <c r="I58" i="1"/>
  <c r="L58" i="1" s="1"/>
  <c r="C58" i="1"/>
  <c r="B58" i="1"/>
  <c r="AA57" i="1"/>
  <c r="K57" i="1"/>
  <c r="I57" i="1"/>
  <c r="L57" i="1" s="1"/>
  <c r="C57" i="1"/>
  <c r="B57" i="1"/>
  <c r="AA56" i="1"/>
  <c r="K56" i="1"/>
  <c r="I56" i="1" s="1"/>
  <c r="L56" i="1" s="1"/>
  <c r="C56" i="1"/>
  <c r="B56" i="1"/>
  <c r="AA55" i="1"/>
  <c r="K55" i="1"/>
  <c r="I55" i="1"/>
  <c r="L55" i="1" s="1"/>
  <c r="C55" i="1"/>
  <c r="B55" i="1"/>
  <c r="AA54" i="1"/>
  <c r="K54" i="1"/>
  <c r="I54" i="1" s="1"/>
  <c r="C54" i="1"/>
  <c r="B54" i="1"/>
  <c r="AA53" i="1"/>
  <c r="K53" i="1"/>
  <c r="I53" i="1" s="1"/>
  <c r="L53" i="1" s="1"/>
  <c r="C53" i="1"/>
  <c r="B53" i="1"/>
  <c r="AA52" i="1"/>
  <c r="K52" i="1"/>
  <c r="L52" i="1" s="1"/>
  <c r="I52" i="1"/>
  <c r="C52" i="1"/>
  <c r="B52" i="1"/>
  <c r="AA51" i="1"/>
  <c r="K51" i="1"/>
  <c r="I51" i="1"/>
  <c r="L51" i="1" s="1"/>
  <c r="C51" i="1"/>
  <c r="B51" i="1"/>
  <c r="AA50" i="1"/>
  <c r="L50" i="1"/>
  <c r="K50" i="1"/>
  <c r="I50" i="1"/>
  <c r="C50" i="1"/>
  <c r="B50" i="1"/>
  <c r="AA49" i="1"/>
  <c r="K49" i="1"/>
  <c r="I49" i="1" s="1"/>
  <c r="L49" i="1" s="1"/>
  <c r="C49" i="1"/>
  <c r="B49" i="1"/>
  <c r="L54" i="1" l="1"/>
  <c r="W47" i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<sst xmlns="http://schemas.openxmlformats.org/spreadsheetml/2006/main" count="1323" uniqueCount="224">
  <si>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</si>
  <si>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</si>
  <si>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</si>
  <si>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</si>
  <si>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</si>
  <si>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</si>
  <si>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</si>
  <si>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</si>
  <si>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</si>
  <si>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</si>
  <si>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</si>
  <si>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</si>
  <si>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</si>
  <si>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</si>
  <si>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</si>
  <si>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</si>
  <si>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</si>
  <si>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</si>
  <si>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</si>
  <si>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</si>
  <si>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</si>
  <si>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</si>
  <si>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</si>
  <si>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</si>
  <si>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</si>
  <si>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</si>
  <si>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</si>
  <si>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</si>
  <si>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</si>
  <si>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</si>
  <si>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</si>
  <si>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</si>
  <si>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</si>
  <si>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</si>
  <si>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</si>
  <si>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</si>
  <si>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</si>
  <si>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</si>
  <si>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</si>
  <si>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</si>
  <si>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</si>
  <si>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</si>
  <si>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</si>
  <si>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</si>
  <si>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</si>
  <si>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</si>
  <si>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</si>
  <si>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</si>
  <si>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</si>
  <si>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</si>
  <si>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</si>
  <si>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7월 18일</t>
    <phoneticPr fontId="4" type="noConversion"/>
  </si>
  <si>
    <t>7월 13일</t>
    <phoneticPr fontId="4" type="noConversion"/>
  </si>
  <si>
    <t>7월 14일</t>
    <phoneticPr fontId="4" type="noConversion"/>
  </si>
  <si>
    <t>7월 15일</t>
    <phoneticPr fontId="4" type="noConversion"/>
  </si>
  <si>
    <t>7월 16일</t>
    <phoneticPr fontId="4" type="noConversion"/>
  </si>
  <si>
    <t>7월 17일</t>
    <phoneticPr fontId="4" type="noConversion"/>
  </si>
  <si>
    <t>80P</t>
    <phoneticPr fontId="4" type="noConversion"/>
  </si>
  <si>
    <t>KI</t>
  </si>
  <si>
    <t>ADAPTER</t>
    <phoneticPr fontId="4" type="noConversion"/>
  </si>
  <si>
    <t>BASE</t>
    <phoneticPr fontId="4" type="noConversion"/>
  </si>
  <si>
    <t>샘플</t>
    <phoneticPr fontId="4" type="noConversion"/>
  </si>
  <si>
    <t>샘플(보압 1.2/1000)</t>
    <phoneticPr fontId="4" type="noConversion"/>
  </si>
  <si>
    <t>샘플(보압 0.3/60)</t>
    <phoneticPr fontId="4" type="noConversion"/>
  </si>
  <si>
    <t>샘플(보압 0.8/80)</t>
    <phoneticPr fontId="4" type="noConversion"/>
  </si>
  <si>
    <t>KR6408-GA480PNB</t>
    <phoneticPr fontId="4" type="noConversion"/>
  </si>
  <si>
    <t>KR6166-B299YA(증)</t>
    <phoneticPr fontId="4" type="noConversion"/>
  </si>
  <si>
    <t>A</t>
  </si>
  <si>
    <t>A</t>
    <phoneticPr fontId="4" type="noConversion"/>
  </si>
  <si>
    <t>B</t>
  </si>
  <si>
    <t>B</t>
    <phoneticPr fontId="4" type="noConversion"/>
  </si>
  <si>
    <t>지아</t>
  </si>
  <si>
    <t>KR6197BGF254QA</t>
    <phoneticPr fontId="4" type="noConversion"/>
  </si>
  <si>
    <t>수연</t>
  </si>
  <si>
    <t>LEAD GUIDE</t>
    <phoneticPr fontId="4" type="noConversion"/>
  </si>
  <si>
    <t>SLIDER</t>
    <phoneticPr fontId="4" type="noConversion"/>
  </si>
  <si>
    <t>LED-A</t>
    <phoneticPr fontId="4" type="noConversion"/>
  </si>
  <si>
    <t>HDB08PL-96L5</t>
    <phoneticPr fontId="4" type="noConversion"/>
  </si>
  <si>
    <t>AMM0827A-KAA-R2</t>
    <phoneticPr fontId="4" type="noConversion"/>
  </si>
  <si>
    <t>HDB08PL-96S2</t>
    <phoneticPr fontId="4" type="noConversion"/>
  </si>
  <si>
    <t>SW-003071</t>
    <phoneticPr fontId="4" type="noConversion"/>
  </si>
  <si>
    <t>김선화</t>
  </si>
  <si>
    <t>HDB08NL-78B1</t>
    <phoneticPr fontId="4" type="noConversion"/>
  </si>
  <si>
    <t>박소연</t>
  </si>
  <si>
    <t>STOPPER</t>
    <phoneticPr fontId="4" type="noConversion"/>
  </si>
  <si>
    <t>HDB08NL-78T4</t>
    <phoneticPr fontId="4" type="noConversion"/>
  </si>
  <si>
    <t>HDB08NL-78L5</t>
    <phoneticPr fontId="4" type="noConversion"/>
  </si>
  <si>
    <t>김춘화</t>
  </si>
  <si>
    <t>파손: HOOK</t>
    <phoneticPr fontId="4" type="noConversion"/>
  </si>
  <si>
    <t>KR6156FA841YA</t>
    <phoneticPr fontId="4" type="noConversion"/>
  </si>
  <si>
    <t>김다연</t>
  </si>
  <si>
    <t>MCS</t>
  </si>
  <si>
    <t>SF2255</t>
    <phoneticPr fontId="4" type="noConversion"/>
  </si>
  <si>
    <t>I/V</t>
    <phoneticPr fontId="4" type="noConversion"/>
  </si>
  <si>
    <t>LEN2211</t>
    <phoneticPr fontId="4" type="noConversion"/>
  </si>
  <si>
    <t>N/P</t>
    <phoneticPr fontId="4" type="noConversion"/>
  </si>
  <si>
    <t>SGF2041</t>
    <phoneticPr fontId="4" type="noConversion"/>
  </si>
  <si>
    <t>B/K</t>
    <phoneticPr fontId="4" type="noConversion"/>
  </si>
  <si>
    <t>SGF2050</t>
    <phoneticPr fontId="4" type="noConversion"/>
  </si>
  <si>
    <t>SGF2030</t>
    <phoneticPr fontId="4" type="noConversion"/>
  </si>
  <si>
    <t>SF2250EPR</t>
    <phoneticPr fontId="4" type="noConversion"/>
  </si>
  <si>
    <t>BLUE</t>
    <phoneticPr fontId="4" type="noConversion"/>
  </si>
  <si>
    <t>PC15%</t>
    <phoneticPr fontId="4" type="noConversion"/>
  </si>
  <si>
    <t>W/T</t>
    <phoneticPr fontId="4" type="noConversion"/>
  </si>
  <si>
    <t>\</t>
    <phoneticPr fontId="4" type="noConversion"/>
  </si>
  <si>
    <t>HDB08NL-78B1(4C)</t>
    <phoneticPr fontId="4" type="noConversion"/>
  </si>
  <si>
    <t>재검사</t>
    <phoneticPr fontId="4" type="noConversion"/>
  </si>
  <si>
    <t>CAM</t>
    <phoneticPr fontId="4" type="noConversion"/>
  </si>
  <si>
    <t>HDB75-M01A1-1L(4C)</t>
    <phoneticPr fontId="4" type="noConversion"/>
  </si>
  <si>
    <t>SHAFT</t>
    <phoneticPr fontId="4" type="noConversion"/>
  </si>
  <si>
    <t>KR6197-06KA</t>
    <phoneticPr fontId="4" type="noConversion"/>
  </si>
  <si>
    <t>GUIDE</t>
    <phoneticPr fontId="4" type="noConversion"/>
  </si>
  <si>
    <t>이물 닦음</t>
    <phoneticPr fontId="4" type="noConversion"/>
  </si>
  <si>
    <t>파손: 크랙</t>
    <phoneticPr fontId="4" type="noConversion"/>
  </si>
  <si>
    <t>파손: 게이트</t>
    <phoneticPr fontId="4" type="noConversion"/>
  </si>
  <si>
    <t>SLIDE</t>
    <phoneticPr fontId="4" type="noConversion"/>
  </si>
  <si>
    <t>이은실</t>
  </si>
  <si>
    <t>"D Cav" 미성형 재검사</t>
    <phoneticPr fontId="4" type="noConversion"/>
  </si>
  <si>
    <t>"D Cav" BURR 선별</t>
    <phoneticPr fontId="4" type="noConversion"/>
  </si>
  <si>
    <t>JCL3030</t>
    <phoneticPr fontId="4" type="noConversion"/>
  </si>
  <si>
    <t>JD4901</t>
    <phoneticPr fontId="4" type="noConversion"/>
  </si>
  <si>
    <t>288C84A-B142A</t>
    <phoneticPr fontId="4" type="noConversion"/>
  </si>
  <si>
    <t>AMM0892A-KAA-R1</t>
    <phoneticPr fontId="4" type="noConversion"/>
  </si>
  <si>
    <t>AMM0899A-KAB-R2</t>
    <phoneticPr fontId="4" type="noConversion"/>
  </si>
  <si>
    <t>HDB75-M01A2</t>
    <phoneticPr fontId="4" type="noConversion"/>
  </si>
  <si>
    <t>AMB20E3A-KAA-R1</t>
    <phoneticPr fontId="4" type="noConversion"/>
  </si>
  <si>
    <t>LATCH</t>
    <phoneticPr fontId="4" type="noConversion"/>
  </si>
  <si>
    <t>HDB08PL-96B1</t>
    <phoneticPr fontId="4" type="noConversion"/>
  </si>
  <si>
    <t>AMB09F4A-KAA-R1</t>
    <phoneticPr fontId="4" type="noConversion"/>
  </si>
  <si>
    <t>BURR 사상</t>
    <phoneticPr fontId="4" type="noConversion"/>
  </si>
  <si>
    <t>HDB08NL-78B1</t>
    <phoneticPr fontId="4" type="noConversion"/>
  </si>
  <si>
    <t>HDB08PL-96T4</t>
    <phoneticPr fontId="4" type="noConversion"/>
  </si>
  <si>
    <t>A</t>
    <phoneticPr fontId="4" type="noConversion"/>
  </si>
  <si>
    <t>B</t>
    <phoneticPr fontId="4" type="noConversion"/>
  </si>
  <si>
    <t>SHAFT</t>
    <phoneticPr fontId="4" type="noConversion"/>
  </si>
  <si>
    <t>BASE</t>
    <phoneticPr fontId="4" type="noConversion"/>
  </si>
  <si>
    <t>LEAD GUIDE</t>
    <phoneticPr fontId="4" type="noConversion"/>
  </si>
  <si>
    <t>STOPPER</t>
    <phoneticPr fontId="4" type="noConversion"/>
  </si>
  <si>
    <t>KR6197-06KA</t>
    <phoneticPr fontId="4" type="noConversion"/>
  </si>
  <si>
    <t>HDB08NL-78L5</t>
    <phoneticPr fontId="4" type="noConversion"/>
  </si>
  <si>
    <t>HDB08NL-78T4</t>
    <phoneticPr fontId="4" type="noConversion"/>
  </si>
  <si>
    <t>파손: 크랙</t>
    <phoneticPr fontId="4" type="noConversion"/>
  </si>
  <si>
    <t>LATCH PLATE</t>
    <phoneticPr fontId="4" type="noConversion"/>
  </si>
  <si>
    <t>CAM</t>
    <phoneticPr fontId="4" type="noConversion"/>
  </si>
  <si>
    <t>KR6458AB456CA</t>
    <phoneticPr fontId="4" type="noConversion"/>
  </si>
  <si>
    <t>HDB08PL-96B1</t>
    <phoneticPr fontId="4" type="noConversion"/>
  </si>
  <si>
    <t>AMB09F4A-KAA-R1</t>
    <phoneticPr fontId="4" type="noConversion"/>
  </si>
  <si>
    <t>검사 + BURR 사상</t>
    <phoneticPr fontId="4" type="noConversion"/>
  </si>
  <si>
    <t>기타: 뚫림</t>
    <phoneticPr fontId="4" type="noConversion"/>
  </si>
  <si>
    <t>기타: 뚫림</t>
    <phoneticPr fontId="4" type="noConversion"/>
  </si>
  <si>
    <t>SPACER</t>
    <phoneticPr fontId="4" type="noConversion"/>
  </si>
  <si>
    <t>AMM0892A-KAA-R1</t>
    <phoneticPr fontId="4" type="noConversion"/>
  </si>
  <si>
    <t>8301:7301 10:1</t>
    <phoneticPr fontId="4" type="noConversion"/>
  </si>
  <si>
    <t>SF2255</t>
  </si>
  <si>
    <t>SF2255</t>
    <phoneticPr fontId="4" type="noConversion"/>
  </si>
  <si>
    <t>I/V</t>
    <phoneticPr fontId="4" type="noConversion"/>
  </si>
  <si>
    <t>JCL3030</t>
    <phoneticPr fontId="4" type="noConversion"/>
  </si>
  <si>
    <t>B/K</t>
    <phoneticPr fontId="4" type="noConversion"/>
  </si>
  <si>
    <t>SGF2041</t>
    <phoneticPr fontId="4" type="noConversion"/>
  </si>
  <si>
    <t>JD4901</t>
    <phoneticPr fontId="4" type="noConversion"/>
  </si>
  <si>
    <t>SGF2033</t>
    <phoneticPr fontId="4" type="noConversion"/>
  </si>
  <si>
    <t>SGF2030</t>
    <phoneticPr fontId="4" type="noConversion"/>
  </si>
  <si>
    <t>N/P</t>
    <phoneticPr fontId="4" type="noConversion"/>
  </si>
  <si>
    <t>ADAPTER</t>
    <phoneticPr fontId="4" type="noConversion"/>
  </si>
  <si>
    <t>AMB20E4A-KAA-R6</t>
    <phoneticPr fontId="4" type="noConversion"/>
  </si>
  <si>
    <t>HDB08NL-78B1(2차)</t>
    <phoneticPr fontId="4" type="noConversion"/>
  </si>
  <si>
    <t>AMB0471A-KAA-R1</t>
    <phoneticPr fontId="4" type="noConversion"/>
  </si>
  <si>
    <t>이물: 기름</t>
    <phoneticPr fontId="4" type="noConversion"/>
  </si>
  <si>
    <t>AMB39L1A-KAA-R1</t>
    <phoneticPr fontId="4" type="noConversion"/>
  </si>
  <si>
    <t>AMB39L1B-KAA-R1</t>
    <phoneticPr fontId="4" type="noConversion"/>
  </si>
  <si>
    <t>SGP2030R</t>
    <phoneticPr fontId="4" type="noConversion"/>
  </si>
  <si>
    <t>SHAFT</t>
    <phoneticPr fontId="4" type="noConversion"/>
  </si>
  <si>
    <t>LEAD GUIDE</t>
    <phoneticPr fontId="4" type="noConversion"/>
  </si>
  <si>
    <t>KR6202-06KA</t>
    <phoneticPr fontId="4" type="noConversion"/>
  </si>
  <si>
    <t>AMB0471A-KAA-R1</t>
    <phoneticPr fontId="4" type="noConversion"/>
  </si>
  <si>
    <t>BASE</t>
    <phoneticPr fontId="4" type="noConversion"/>
  </si>
  <si>
    <t>STOPPER</t>
    <phoneticPr fontId="4" type="noConversion"/>
  </si>
  <si>
    <t>288C84A-B125A</t>
    <phoneticPr fontId="4" type="noConversion"/>
  </si>
  <si>
    <t>HDB75-M01A-1(4C)</t>
    <phoneticPr fontId="4" type="noConversion"/>
  </si>
  <si>
    <t>A</t>
    <phoneticPr fontId="4" type="noConversion"/>
  </si>
  <si>
    <t>샘플</t>
    <phoneticPr fontId="4" type="noConversion"/>
  </si>
  <si>
    <t>SPACER</t>
    <phoneticPr fontId="4" type="noConversion"/>
  </si>
  <si>
    <t>HDB08NL-78B1</t>
  </si>
  <si>
    <t>HDB08NL-78B1</t>
    <phoneticPr fontId="4" type="noConversion"/>
  </si>
  <si>
    <t>HDB08NL-78B1(2차)</t>
    <phoneticPr fontId="4" type="noConversion"/>
  </si>
  <si>
    <t>재검사</t>
    <phoneticPr fontId="4" type="noConversion"/>
  </si>
  <si>
    <t>B</t>
    <phoneticPr fontId="4" type="noConversion"/>
  </si>
  <si>
    <t>HDB08NL-78L5</t>
    <phoneticPr fontId="4" type="noConversion"/>
  </si>
  <si>
    <t>파손: 코어</t>
    <phoneticPr fontId="4" type="noConversion"/>
  </si>
  <si>
    <t>HDB08NL-78T4</t>
    <phoneticPr fontId="4" type="noConversion"/>
  </si>
  <si>
    <t>게이트: 파손</t>
    <phoneticPr fontId="4" type="noConversion"/>
  </si>
  <si>
    <t>이물: 기름</t>
    <phoneticPr fontId="4" type="noConversion"/>
  </si>
  <si>
    <t>뜯김: 후크</t>
    <phoneticPr fontId="4" type="noConversion"/>
  </si>
  <si>
    <t>기타: 휨</t>
    <phoneticPr fontId="4" type="noConversion"/>
  </si>
  <si>
    <t>기타: 게이트 막힘</t>
    <phoneticPr fontId="4" type="noConversion"/>
  </si>
  <si>
    <t>JCL3030</t>
    <phoneticPr fontId="4" type="noConversion"/>
  </si>
  <si>
    <t>B/K</t>
    <phoneticPr fontId="4" type="noConversion"/>
  </si>
  <si>
    <t>SF2255</t>
    <phoneticPr fontId="4" type="noConversion"/>
  </si>
  <si>
    <t>SGF2041</t>
    <phoneticPr fontId="4" type="noConversion"/>
  </si>
  <si>
    <t>8301:7301 10:1</t>
    <phoneticPr fontId="4" type="noConversion"/>
  </si>
  <si>
    <t>AMB39L1A-KAA-R1</t>
  </si>
  <si>
    <t>AMB39L1B-KAA-R1</t>
    <phoneticPr fontId="4" type="noConversion"/>
  </si>
  <si>
    <t>SGP2030R</t>
    <phoneticPr fontId="4" type="noConversion"/>
  </si>
  <si>
    <t>AMM0890A-KAD-R1</t>
    <phoneticPr fontId="4" type="noConversion"/>
  </si>
  <si>
    <t>BASE</t>
    <phoneticPr fontId="4" type="noConversion"/>
  </si>
  <si>
    <t>샘플</t>
    <phoneticPr fontId="4" type="noConversion"/>
  </si>
  <si>
    <t>A</t>
    <phoneticPr fontId="4" type="noConversion"/>
  </si>
  <si>
    <t>HDB08NL-78B1</t>
    <phoneticPr fontId="4" type="noConversion"/>
  </si>
  <si>
    <t>HDB08NL-78B1(2차)</t>
    <phoneticPr fontId="4" type="noConversion"/>
  </si>
  <si>
    <t>파손: 크랙</t>
    <phoneticPr fontId="4" type="noConversion"/>
  </si>
  <si>
    <t>SPACER</t>
    <phoneticPr fontId="4" type="noConversion"/>
  </si>
  <si>
    <t>LEAD GUIDE</t>
    <phoneticPr fontId="4" type="noConversion"/>
  </si>
  <si>
    <t>SHAFT</t>
    <phoneticPr fontId="4" type="noConversion"/>
  </si>
  <si>
    <t>HDB08NL-78L5</t>
    <phoneticPr fontId="4" type="noConversion"/>
  </si>
  <si>
    <t>KR6197-06KA</t>
    <phoneticPr fontId="4" type="noConversion"/>
  </si>
  <si>
    <t>B</t>
    <phoneticPr fontId="4" type="noConversion"/>
  </si>
  <si>
    <t>STOPPER</t>
    <phoneticPr fontId="4" type="noConversion"/>
  </si>
  <si>
    <t>HDB08NL-78T4(2차)</t>
    <phoneticPr fontId="4" type="noConversion"/>
  </si>
  <si>
    <t>HDB08NL-78T4</t>
    <phoneticPr fontId="4" type="noConversion"/>
  </si>
  <si>
    <t>SGF2041</t>
    <phoneticPr fontId="4" type="noConversion"/>
  </si>
  <si>
    <t>B/K</t>
    <phoneticPr fontId="4" type="noConversion"/>
  </si>
  <si>
    <t>AMB39L1A-KAA-R1</t>
    <phoneticPr fontId="4" type="noConversion"/>
  </si>
  <si>
    <t>SGP2030R</t>
    <phoneticPr fontId="4" type="noConversion"/>
  </si>
  <si>
    <t>JCL3030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</si>
</sst>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1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17" sqref="B1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31</v>
      </c>
    </row>
    <row r="5" spans="2:3" ht="15" customHeight="1" x14ac:dyDescent="0.3">
      <c r="B5" s="24" t="s">
        <v>30</v>
      </c>
      <c r="C5" s="24" t="s">
        <v>33</v>
      </c>
    </row>
    <row r="6" spans="2:3" ht="15" customHeight="1" x14ac:dyDescent="0.3">
      <c r="B6" s="24" t="s">
        <v>32</v>
      </c>
      <c r="C6" s="24" t="s">
        <v>35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2549-9ED7-432E-84B9-772597DBC58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52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13</v>
      </c>
      <c r="D7" s="7" t="s">
        <v>58</v>
      </c>
      <c r="E7" s="7"/>
      <c r="F7" s="7" t="s">
        <v>57</v>
      </c>
      <c r="G7" s="5" t="s">
        <v>102</v>
      </c>
      <c r="H7" s="5" t="s">
        <v>103</v>
      </c>
      <c r="I7" s="8">
        <f t="shared" ref="I7:I46" si="0">J7+K7</f>
        <v>2577</v>
      </c>
      <c r="J7" s="9">
        <v>2540</v>
      </c>
      <c r="K7" s="8">
        <f t="shared" ref="K7:K29" si="1">SUM(M7:W7)</f>
        <v>37</v>
      </c>
      <c r="L7" s="10">
        <f t="shared" ref="L7:L46" si="2">K7/I7</f>
        <v>1.4357780364765231E-2</v>
      </c>
      <c r="M7" s="11"/>
      <c r="N7" s="11"/>
      <c r="O7" s="11"/>
      <c r="P7" s="11"/>
      <c r="Q7" s="11">
        <v>37</v>
      </c>
      <c r="R7" s="11"/>
      <c r="S7" s="11"/>
      <c r="T7" s="11"/>
      <c r="U7" s="11"/>
      <c r="V7" s="11"/>
      <c r="W7" s="11"/>
      <c r="X7" s="12">
        <v>20191231</v>
      </c>
      <c r="Y7" s="12">
        <v>10</v>
      </c>
      <c r="Z7" s="6" t="s">
        <v>67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 t="s">
        <v>104</v>
      </c>
      <c r="B8" s="6" t="str">
        <f t="shared" ref="B8:B46" si="3">LEFT($A$1,1)</f>
        <v>7</v>
      </c>
      <c r="C8" s="6" t="str">
        <f t="shared" ref="C8:C46" si="4">MID($A$1,4,2)</f>
        <v>13</v>
      </c>
      <c r="D8" s="7" t="s">
        <v>58</v>
      </c>
      <c r="E8" s="7"/>
      <c r="F8" s="7" t="s">
        <v>57</v>
      </c>
      <c r="G8" s="5" t="s">
        <v>102</v>
      </c>
      <c r="H8" s="5" t="s">
        <v>103</v>
      </c>
      <c r="I8" s="8">
        <f t="shared" si="0"/>
        <v>1681</v>
      </c>
      <c r="J8" s="9">
        <v>1660</v>
      </c>
      <c r="K8" s="8">
        <f t="shared" si="1"/>
        <v>21</v>
      </c>
      <c r="L8" s="10">
        <f t="shared" si="2"/>
        <v>1.2492563950029744E-2</v>
      </c>
      <c r="M8" s="11"/>
      <c r="N8" s="11"/>
      <c r="O8" s="11"/>
      <c r="P8" s="11"/>
      <c r="Q8" s="11">
        <v>21</v>
      </c>
      <c r="R8" s="11"/>
      <c r="S8" s="11"/>
      <c r="T8" s="11"/>
      <c r="U8" s="11"/>
      <c r="V8" s="11"/>
      <c r="W8" s="11"/>
      <c r="X8" s="12">
        <v>20191231</v>
      </c>
      <c r="Y8" s="12">
        <v>10</v>
      </c>
      <c r="Z8" s="6" t="s">
        <v>68</v>
      </c>
      <c r="AA8" s="12" t="str">
        <f t="shared" ref="AA8:AA46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13</v>
      </c>
      <c r="D9" s="7" t="s">
        <v>58</v>
      </c>
      <c r="E9" s="7"/>
      <c r="F9" s="7" t="s">
        <v>57</v>
      </c>
      <c r="G9" s="5" t="s">
        <v>102</v>
      </c>
      <c r="H9" s="5" t="s">
        <v>103</v>
      </c>
      <c r="I9" s="8">
        <f t="shared" si="0"/>
        <v>433</v>
      </c>
      <c r="J9" s="9">
        <v>330</v>
      </c>
      <c r="K9" s="8">
        <f t="shared" si="1"/>
        <v>103</v>
      </c>
      <c r="L9" s="10">
        <f t="shared" si="2"/>
        <v>0.23787528868360278</v>
      </c>
      <c r="M9" s="11"/>
      <c r="N9" s="11"/>
      <c r="O9" s="11"/>
      <c r="P9" s="11"/>
      <c r="Q9" s="11">
        <v>103</v>
      </c>
      <c r="R9" s="11"/>
      <c r="S9" s="11"/>
      <c r="T9" s="11"/>
      <c r="U9" s="11"/>
      <c r="V9" s="11"/>
      <c r="W9" s="11"/>
      <c r="X9" s="12">
        <v>20191227</v>
      </c>
      <c r="Y9" s="6">
        <v>10</v>
      </c>
      <c r="Z9" s="6" t="s">
        <v>70</v>
      </c>
      <c r="AA9" s="12" t="str">
        <f t="shared" si="5"/>
        <v>이형준</v>
      </c>
      <c r="AB9" s="5" t="s">
        <v>71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13</v>
      </c>
      <c r="D10" s="7" t="s">
        <v>32</v>
      </c>
      <c r="E10" s="7" t="s">
        <v>59</v>
      </c>
      <c r="F10" s="7" t="s">
        <v>72</v>
      </c>
      <c r="G10" s="5" t="s">
        <v>92</v>
      </c>
      <c r="H10" s="5" t="s">
        <v>93</v>
      </c>
      <c r="I10" s="8">
        <f t="shared" si="0"/>
        <v>3438</v>
      </c>
      <c r="J10" s="9">
        <v>3320</v>
      </c>
      <c r="K10" s="8">
        <f t="shared" si="1"/>
        <v>118</v>
      </c>
      <c r="L10" s="10">
        <f t="shared" si="2"/>
        <v>3.4322280395578823E-2</v>
      </c>
      <c r="M10" s="11">
        <v>21</v>
      </c>
      <c r="N10" s="11"/>
      <c r="O10" s="11"/>
      <c r="P10" s="11">
        <v>89</v>
      </c>
      <c r="Q10" s="11"/>
      <c r="R10" s="11"/>
      <c r="S10" s="11">
        <v>8</v>
      </c>
      <c r="T10" s="11"/>
      <c r="U10" s="11"/>
      <c r="V10" s="11"/>
      <c r="W10" s="11"/>
      <c r="X10" s="12">
        <v>20200711</v>
      </c>
      <c r="Y10" s="12">
        <v>1</v>
      </c>
      <c r="Z10" s="6" t="s">
        <v>70</v>
      </c>
      <c r="AA10" s="12" t="str">
        <f t="shared" si="5"/>
        <v>이형준</v>
      </c>
      <c r="AB10" s="5" t="s">
        <v>73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13</v>
      </c>
      <c r="D11" s="7" t="s">
        <v>32</v>
      </c>
      <c r="E11" s="7" t="s">
        <v>59</v>
      </c>
      <c r="F11" s="7" t="s">
        <v>72</v>
      </c>
      <c r="G11" s="5" t="s">
        <v>92</v>
      </c>
      <c r="H11" s="5" t="s">
        <v>93</v>
      </c>
      <c r="I11" s="8">
        <f t="shared" si="0"/>
        <v>2926</v>
      </c>
      <c r="J11" s="9">
        <v>2780</v>
      </c>
      <c r="K11" s="8">
        <f t="shared" si="1"/>
        <v>146</v>
      </c>
      <c r="L11" s="10">
        <f t="shared" si="2"/>
        <v>4.9897470950102531E-2</v>
      </c>
      <c r="M11" s="11">
        <v>6</v>
      </c>
      <c r="N11" s="11"/>
      <c r="O11" s="11"/>
      <c r="P11" s="11">
        <v>138</v>
      </c>
      <c r="Q11" s="11"/>
      <c r="R11" s="11"/>
      <c r="S11" s="11">
        <v>2</v>
      </c>
      <c r="T11" s="11"/>
      <c r="U11" s="11"/>
      <c r="V11" s="11"/>
      <c r="W11" s="11"/>
      <c r="X11" s="12">
        <v>20200713</v>
      </c>
      <c r="Y11" s="12">
        <v>1</v>
      </c>
      <c r="Z11" s="6" t="s">
        <v>68</v>
      </c>
      <c r="AA11" s="12" t="str">
        <f t="shared" si="5"/>
        <v>하선동</v>
      </c>
      <c r="AB11" s="5" t="s">
        <v>73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13</v>
      </c>
      <c r="D12" s="7" t="s">
        <v>34</v>
      </c>
      <c r="E12" s="7" t="s">
        <v>74</v>
      </c>
      <c r="F12" s="7" t="s">
        <v>77</v>
      </c>
      <c r="G12" s="5" t="s">
        <v>96</v>
      </c>
      <c r="H12" s="5" t="s">
        <v>97</v>
      </c>
      <c r="I12" s="8">
        <f t="shared" si="0"/>
        <v>4037</v>
      </c>
      <c r="J12" s="9">
        <v>3800</v>
      </c>
      <c r="K12" s="8">
        <f t="shared" si="1"/>
        <v>237</v>
      </c>
      <c r="L12" s="10">
        <f t="shared" si="2"/>
        <v>5.8706960614317565E-2</v>
      </c>
      <c r="M12" s="11"/>
      <c r="N12" s="11"/>
      <c r="O12" s="11"/>
      <c r="P12" s="11"/>
      <c r="Q12" s="11"/>
      <c r="R12" s="11"/>
      <c r="S12" s="11"/>
      <c r="T12" s="11"/>
      <c r="U12" s="11">
        <v>237</v>
      </c>
      <c r="V12" s="11"/>
      <c r="W12" s="11"/>
      <c r="X12" s="12">
        <v>20200713</v>
      </c>
      <c r="Y12" s="12">
        <v>15</v>
      </c>
      <c r="Z12" s="6" t="s">
        <v>68</v>
      </c>
      <c r="AA12" s="12" t="str">
        <f t="shared" si="5"/>
        <v>하선동</v>
      </c>
      <c r="AB12" s="5" t="s">
        <v>81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13</v>
      </c>
      <c r="D13" s="7" t="s">
        <v>34</v>
      </c>
      <c r="E13" s="7" t="s">
        <v>74</v>
      </c>
      <c r="F13" s="7" t="s">
        <v>77</v>
      </c>
      <c r="G13" s="5" t="s">
        <v>96</v>
      </c>
      <c r="H13" s="5" t="s">
        <v>97</v>
      </c>
      <c r="I13" s="8">
        <f t="shared" si="0"/>
        <v>1192</v>
      </c>
      <c r="J13" s="15">
        <v>1192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20200713</v>
      </c>
      <c r="Y13" s="12">
        <v>15</v>
      </c>
      <c r="Z13" s="6" t="s">
        <v>70</v>
      </c>
      <c r="AA13" s="12" t="str">
        <f t="shared" si="5"/>
        <v>이형준</v>
      </c>
      <c r="AB13" s="5" t="s">
        <v>81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13</v>
      </c>
      <c r="D14" s="7" t="s">
        <v>91</v>
      </c>
      <c r="E14" s="7" t="s">
        <v>60</v>
      </c>
      <c r="F14" s="7" t="s">
        <v>78</v>
      </c>
      <c r="G14" s="5" t="s">
        <v>101</v>
      </c>
      <c r="H14" s="5" t="s">
        <v>101</v>
      </c>
      <c r="I14" s="8">
        <f t="shared" si="0"/>
        <v>93</v>
      </c>
      <c r="J14" s="9">
        <v>93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20200713</v>
      </c>
      <c r="Y14" s="12">
        <v>9</v>
      </c>
      <c r="Z14" s="6" t="s">
        <v>70</v>
      </c>
      <c r="AA14" s="12" t="str">
        <f t="shared" si="5"/>
        <v>이형준</v>
      </c>
      <c r="AB14" s="5" t="s">
        <v>81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13</v>
      </c>
      <c r="D15" s="7" t="s">
        <v>34</v>
      </c>
      <c r="E15" s="7" t="s">
        <v>75</v>
      </c>
      <c r="F15" s="7" t="s">
        <v>79</v>
      </c>
      <c r="G15" s="5" t="s">
        <v>99</v>
      </c>
      <c r="H15" s="5" t="s">
        <v>95</v>
      </c>
      <c r="I15" s="8">
        <f t="shared" si="0"/>
        <v>3056</v>
      </c>
      <c r="J15" s="9">
        <v>3051</v>
      </c>
      <c r="K15" s="8">
        <f t="shared" si="1"/>
        <v>5</v>
      </c>
      <c r="L15" s="10">
        <f t="shared" si="2"/>
        <v>1.6361256544502618E-3</v>
      </c>
      <c r="M15" s="11"/>
      <c r="N15" s="11"/>
      <c r="O15" s="11"/>
      <c r="P15" s="11">
        <v>1</v>
      </c>
      <c r="Q15" s="11">
        <v>1</v>
      </c>
      <c r="R15" s="11"/>
      <c r="S15" s="11">
        <v>3</v>
      </c>
      <c r="T15" s="11"/>
      <c r="U15" s="11"/>
      <c r="V15" s="11"/>
      <c r="W15" s="11"/>
      <c r="X15" s="12">
        <v>20200713</v>
      </c>
      <c r="Y15" s="12">
        <v>12</v>
      </c>
      <c r="Z15" s="6" t="s">
        <v>70</v>
      </c>
      <c r="AA15" s="12" t="str">
        <f t="shared" si="5"/>
        <v>이형준</v>
      </c>
      <c r="AB15" s="5" t="s">
        <v>81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13</v>
      </c>
      <c r="D16" s="7" t="s">
        <v>32</v>
      </c>
      <c r="E16" s="7" t="s">
        <v>59</v>
      </c>
      <c r="F16" s="7" t="s">
        <v>72</v>
      </c>
      <c r="G16" s="5" t="s">
        <v>92</v>
      </c>
      <c r="H16" s="5" t="s">
        <v>93</v>
      </c>
      <c r="I16" s="8">
        <f t="shared" si="0"/>
        <v>572</v>
      </c>
      <c r="J16" s="9">
        <v>526</v>
      </c>
      <c r="K16" s="8">
        <f t="shared" si="1"/>
        <v>46</v>
      </c>
      <c r="L16" s="10">
        <f t="shared" si="2"/>
        <v>8.0419580419580416E-2</v>
      </c>
      <c r="M16" s="11">
        <v>22</v>
      </c>
      <c r="N16" s="11"/>
      <c r="O16" s="11"/>
      <c r="P16" s="11">
        <v>20</v>
      </c>
      <c r="Q16" s="11"/>
      <c r="R16" s="11"/>
      <c r="S16" s="11">
        <v>4</v>
      </c>
      <c r="T16" s="11"/>
      <c r="U16" s="11"/>
      <c r="V16" s="11"/>
      <c r="W16" s="11"/>
      <c r="X16" s="12">
        <v>20200713</v>
      </c>
      <c r="Y16" s="12">
        <v>1</v>
      </c>
      <c r="Z16" s="6" t="s">
        <v>70</v>
      </c>
      <c r="AA16" s="12" t="str">
        <f t="shared" si="5"/>
        <v>이형준</v>
      </c>
      <c r="AB16" s="5" t="s">
        <v>81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13</v>
      </c>
      <c r="D17" s="7" t="s">
        <v>32</v>
      </c>
      <c r="E17" s="7" t="s">
        <v>75</v>
      </c>
      <c r="F17" s="7" t="s">
        <v>89</v>
      </c>
      <c r="G17" s="5" t="s">
        <v>98</v>
      </c>
      <c r="H17" s="5" t="s">
        <v>97</v>
      </c>
      <c r="I17" s="8">
        <f t="shared" si="0"/>
        <v>2131</v>
      </c>
      <c r="J17" s="9">
        <v>2131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20200713</v>
      </c>
      <c r="Y17" s="12">
        <v>4</v>
      </c>
      <c r="Z17" s="6" t="s">
        <v>70</v>
      </c>
      <c r="AA17" s="12" t="str">
        <f t="shared" si="5"/>
        <v>이형준</v>
      </c>
      <c r="AB17" s="5" t="s">
        <v>81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13</v>
      </c>
      <c r="D18" s="7" t="s">
        <v>46</v>
      </c>
      <c r="E18" s="7" t="s">
        <v>76</v>
      </c>
      <c r="F18" s="7" t="s">
        <v>80</v>
      </c>
      <c r="G18" s="5" t="s">
        <v>94</v>
      </c>
      <c r="H18" s="5" t="s">
        <v>95</v>
      </c>
      <c r="I18" s="8">
        <f t="shared" si="0"/>
        <v>3723</v>
      </c>
      <c r="J18" s="9">
        <v>3720</v>
      </c>
      <c r="K18" s="8">
        <f t="shared" si="1"/>
        <v>3</v>
      </c>
      <c r="L18" s="10">
        <f t="shared" si="2"/>
        <v>8.0580177276390005E-4</v>
      </c>
      <c r="M18" s="11">
        <v>3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20200711</v>
      </c>
      <c r="Y18" s="12">
        <v>10</v>
      </c>
      <c r="Z18" s="6" t="s">
        <v>70</v>
      </c>
      <c r="AA18" s="12" t="str">
        <f t="shared" si="5"/>
        <v>이형준</v>
      </c>
      <c r="AB18" s="5" t="s">
        <v>81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13</v>
      </c>
      <c r="D19" s="7" t="s">
        <v>34</v>
      </c>
      <c r="E19" s="7" t="s">
        <v>60</v>
      </c>
      <c r="F19" s="7" t="s">
        <v>82</v>
      </c>
      <c r="G19" s="5" t="s">
        <v>96</v>
      </c>
      <c r="H19" s="5" t="s">
        <v>97</v>
      </c>
      <c r="I19" s="8">
        <f t="shared" si="0"/>
        <v>12733</v>
      </c>
      <c r="J19" s="9">
        <v>12728</v>
      </c>
      <c r="K19" s="8">
        <f t="shared" si="1"/>
        <v>5</v>
      </c>
      <c r="L19" s="10">
        <f t="shared" si="2"/>
        <v>3.9268043666064559E-4</v>
      </c>
      <c r="M19" s="11"/>
      <c r="N19" s="11">
        <v>3</v>
      </c>
      <c r="O19" s="11"/>
      <c r="P19" s="11">
        <v>2</v>
      </c>
      <c r="Q19" s="11"/>
      <c r="R19" s="11"/>
      <c r="S19" s="11"/>
      <c r="T19" s="11"/>
      <c r="U19" s="11"/>
      <c r="V19" s="11"/>
      <c r="W19" s="11"/>
      <c r="X19" s="12">
        <v>20200713</v>
      </c>
      <c r="Y19" s="12">
        <v>8</v>
      </c>
      <c r="Z19" s="6" t="s">
        <v>70</v>
      </c>
      <c r="AA19" s="12" t="str">
        <f t="shared" si="5"/>
        <v>이형준</v>
      </c>
      <c r="AB19" s="5" t="s">
        <v>83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13</v>
      </c>
      <c r="D20" s="7" t="s">
        <v>32</v>
      </c>
      <c r="E20" s="7" t="s">
        <v>59</v>
      </c>
      <c r="F20" s="7" t="s">
        <v>72</v>
      </c>
      <c r="G20" s="5" t="s">
        <v>92</v>
      </c>
      <c r="H20" s="5" t="s">
        <v>93</v>
      </c>
      <c r="I20" s="8">
        <f t="shared" si="0"/>
        <v>1170</v>
      </c>
      <c r="J20" s="9">
        <v>1141</v>
      </c>
      <c r="K20" s="8">
        <f t="shared" si="1"/>
        <v>29</v>
      </c>
      <c r="L20" s="10">
        <f t="shared" si="2"/>
        <v>2.4786324786324785E-2</v>
      </c>
      <c r="M20" s="11"/>
      <c r="N20" s="11"/>
      <c r="O20" s="11"/>
      <c r="P20" s="11">
        <v>18</v>
      </c>
      <c r="Q20" s="11">
        <v>2</v>
      </c>
      <c r="R20" s="11"/>
      <c r="S20" s="11">
        <v>9</v>
      </c>
      <c r="T20" s="11"/>
      <c r="U20" s="11"/>
      <c r="V20" s="11"/>
      <c r="W20" s="11"/>
      <c r="X20" s="12">
        <v>20200713</v>
      </c>
      <c r="Y20" s="12">
        <v>1</v>
      </c>
      <c r="Z20" s="6" t="s">
        <v>70</v>
      </c>
      <c r="AA20" s="12" t="str">
        <f t="shared" si="5"/>
        <v>이형준</v>
      </c>
      <c r="AB20" s="5" t="s">
        <v>83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13</v>
      </c>
      <c r="D21" s="7" t="s">
        <v>34</v>
      </c>
      <c r="E21" s="7" t="s">
        <v>84</v>
      </c>
      <c r="F21" s="7" t="s">
        <v>85</v>
      </c>
      <c r="G21" s="5" t="s">
        <v>96</v>
      </c>
      <c r="H21" s="5" t="s">
        <v>97</v>
      </c>
      <c r="I21" s="8">
        <f t="shared" si="0"/>
        <v>13000</v>
      </c>
      <c r="J21" s="9">
        <v>13000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20200713</v>
      </c>
      <c r="Y21" s="12">
        <v>5</v>
      </c>
      <c r="Z21" s="6" t="s">
        <v>68</v>
      </c>
      <c r="AA21" s="12" t="str">
        <f t="shared" si="5"/>
        <v>하선동</v>
      </c>
      <c r="AB21" s="5" t="s">
        <v>87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13</v>
      </c>
      <c r="D22" s="7" t="s">
        <v>34</v>
      </c>
      <c r="E22" s="7" t="s">
        <v>84</v>
      </c>
      <c r="F22" s="7" t="s">
        <v>85</v>
      </c>
      <c r="G22" s="5" t="s">
        <v>96</v>
      </c>
      <c r="H22" s="5" t="s">
        <v>97</v>
      </c>
      <c r="I22" s="8">
        <f t="shared" si="0"/>
        <v>10162</v>
      </c>
      <c r="J22" s="9">
        <v>10162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20200713</v>
      </c>
      <c r="Y22" s="12">
        <v>5</v>
      </c>
      <c r="Z22" s="6" t="s">
        <v>70</v>
      </c>
      <c r="AA22" s="12" t="str">
        <f t="shared" si="5"/>
        <v>이형준</v>
      </c>
      <c r="AB22" s="5" t="s">
        <v>87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13</v>
      </c>
      <c r="D23" s="7" t="s">
        <v>34</v>
      </c>
      <c r="E23" s="7" t="s">
        <v>74</v>
      </c>
      <c r="F23" s="7" t="s">
        <v>86</v>
      </c>
      <c r="G23" s="5" t="s">
        <v>96</v>
      </c>
      <c r="H23" s="5" t="s">
        <v>97</v>
      </c>
      <c r="I23" s="8">
        <f t="shared" si="0"/>
        <v>11921</v>
      </c>
      <c r="J23" s="9">
        <v>11920</v>
      </c>
      <c r="K23" s="8">
        <f t="shared" si="1"/>
        <v>1</v>
      </c>
      <c r="L23" s="10">
        <f t="shared" si="2"/>
        <v>8.3885580068786177E-5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20200713</v>
      </c>
      <c r="Y23" s="12">
        <v>3</v>
      </c>
      <c r="Z23" s="6" t="s">
        <v>68</v>
      </c>
      <c r="AA23" s="12" t="str">
        <f t="shared" si="5"/>
        <v>하선동</v>
      </c>
      <c r="AB23" s="5" t="s">
        <v>87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13</v>
      </c>
      <c r="D24" s="7" t="s">
        <v>34</v>
      </c>
      <c r="E24" s="7" t="s">
        <v>74</v>
      </c>
      <c r="F24" s="7" t="s">
        <v>86</v>
      </c>
      <c r="G24" s="5" t="s">
        <v>96</v>
      </c>
      <c r="H24" s="5" t="s">
        <v>97</v>
      </c>
      <c r="I24" s="8">
        <f t="shared" si="0"/>
        <v>3000</v>
      </c>
      <c r="J24" s="9">
        <v>3000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20200713</v>
      </c>
      <c r="Y24" s="12">
        <v>3</v>
      </c>
      <c r="Z24" s="6" t="s">
        <v>70</v>
      </c>
      <c r="AA24" s="12" t="str">
        <f t="shared" si="5"/>
        <v>이형준</v>
      </c>
      <c r="AB24" s="5" t="s">
        <v>87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13</v>
      </c>
      <c r="D25" s="7" t="s">
        <v>34</v>
      </c>
      <c r="E25" s="7" t="s">
        <v>75</v>
      </c>
      <c r="F25" s="7" t="s">
        <v>79</v>
      </c>
      <c r="G25" s="5" t="s">
        <v>99</v>
      </c>
      <c r="H25" s="5" t="s">
        <v>95</v>
      </c>
      <c r="I25" s="8">
        <f t="shared" si="0"/>
        <v>2060</v>
      </c>
      <c r="J25" s="11">
        <v>2000</v>
      </c>
      <c r="K25" s="8">
        <f t="shared" si="1"/>
        <v>60</v>
      </c>
      <c r="L25" s="10">
        <f t="shared" si="2"/>
        <v>2.9126213592233011E-2</v>
      </c>
      <c r="M25" s="11"/>
      <c r="N25" s="11">
        <v>2</v>
      </c>
      <c r="O25" s="11"/>
      <c r="P25" s="11">
        <v>3</v>
      </c>
      <c r="Q25" s="11">
        <v>3</v>
      </c>
      <c r="R25" s="11"/>
      <c r="S25" s="11">
        <v>49</v>
      </c>
      <c r="T25" s="11">
        <v>3</v>
      </c>
      <c r="U25" s="11"/>
      <c r="V25" s="11"/>
      <c r="W25" s="11"/>
      <c r="X25" s="12">
        <v>20200713</v>
      </c>
      <c r="Y25" s="12">
        <v>12</v>
      </c>
      <c r="Z25" s="6" t="s">
        <v>68</v>
      </c>
      <c r="AA25" s="12" t="str">
        <f t="shared" si="5"/>
        <v>하선동</v>
      </c>
      <c r="AB25" s="5" t="s">
        <v>87</v>
      </c>
      <c r="AC25" s="13" t="s">
        <v>88</v>
      </c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13</v>
      </c>
      <c r="D26" s="7" t="s">
        <v>34</v>
      </c>
      <c r="E26" s="7" t="s">
        <v>75</v>
      </c>
      <c r="F26" s="7" t="s">
        <v>79</v>
      </c>
      <c r="G26" s="5" t="s">
        <v>99</v>
      </c>
      <c r="H26" s="5" t="s">
        <v>95</v>
      </c>
      <c r="I26" s="8">
        <f t="shared" si="0"/>
        <v>1686</v>
      </c>
      <c r="J26" s="11">
        <v>1686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20200713</v>
      </c>
      <c r="Y26" s="12">
        <v>12</v>
      </c>
      <c r="Z26" s="6" t="s">
        <v>70</v>
      </c>
      <c r="AA26" s="12" t="str">
        <f t="shared" si="5"/>
        <v>이형준</v>
      </c>
      <c r="AB26" s="5" t="s">
        <v>87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13</v>
      </c>
      <c r="D27" s="7" t="s">
        <v>34</v>
      </c>
      <c r="E27" s="7" t="s">
        <v>74</v>
      </c>
      <c r="F27" s="7" t="s">
        <v>86</v>
      </c>
      <c r="G27" s="5" t="s">
        <v>96</v>
      </c>
      <c r="H27" s="5" t="s">
        <v>97</v>
      </c>
      <c r="I27" s="8">
        <f t="shared" si="0"/>
        <v>4865</v>
      </c>
      <c r="J27" s="11">
        <v>4860</v>
      </c>
      <c r="K27" s="8">
        <f t="shared" si="1"/>
        <v>5</v>
      </c>
      <c r="L27" s="10">
        <f t="shared" si="2"/>
        <v>1.0277492291880781E-3</v>
      </c>
      <c r="M27" s="11">
        <v>5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20200711</v>
      </c>
      <c r="Y27" s="12">
        <v>3</v>
      </c>
      <c r="Z27" s="6" t="s">
        <v>70</v>
      </c>
      <c r="AA27" s="12" t="str">
        <f t="shared" si="5"/>
        <v>이형준</v>
      </c>
      <c r="AB27" s="5" t="s">
        <v>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13</v>
      </c>
      <c r="D28" s="7" t="s">
        <v>34</v>
      </c>
      <c r="E28" s="7" t="s">
        <v>74</v>
      </c>
      <c r="F28" s="7" t="s">
        <v>86</v>
      </c>
      <c r="G28" s="5" t="s">
        <v>96</v>
      </c>
      <c r="H28" s="5" t="s">
        <v>97</v>
      </c>
      <c r="I28" s="8">
        <f t="shared" si="0"/>
        <v>1186</v>
      </c>
      <c r="J28" s="16">
        <v>1140</v>
      </c>
      <c r="K28" s="8">
        <f t="shared" si="1"/>
        <v>46</v>
      </c>
      <c r="L28" s="10">
        <f t="shared" si="2"/>
        <v>3.87858347386172E-2</v>
      </c>
      <c r="M28" s="11"/>
      <c r="N28" s="11">
        <v>11</v>
      </c>
      <c r="O28" s="11"/>
      <c r="P28" s="11"/>
      <c r="Q28" s="11">
        <v>1</v>
      </c>
      <c r="R28" s="11"/>
      <c r="S28" s="11">
        <v>34</v>
      </c>
      <c r="T28" s="11"/>
      <c r="U28" s="11"/>
      <c r="V28" s="11"/>
      <c r="W28" s="11"/>
      <c r="X28" s="12">
        <v>20200711</v>
      </c>
      <c r="Y28" s="12">
        <v>3</v>
      </c>
      <c r="Z28" s="6" t="s">
        <v>68</v>
      </c>
      <c r="AA28" s="12" t="str">
        <f t="shared" si="5"/>
        <v>하선동</v>
      </c>
      <c r="AB28" s="5" t="s">
        <v>87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13</v>
      </c>
      <c r="D29" s="7" t="s">
        <v>34</v>
      </c>
      <c r="E29" s="7" t="s">
        <v>60</v>
      </c>
      <c r="F29" s="7" t="s">
        <v>82</v>
      </c>
      <c r="G29" s="5" t="s">
        <v>96</v>
      </c>
      <c r="H29" s="5" t="s">
        <v>97</v>
      </c>
      <c r="I29" s="8">
        <f t="shared" si="0"/>
        <v>2809</v>
      </c>
      <c r="J29" s="11">
        <v>2790</v>
      </c>
      <c r="K29" s="8">
        <f t="shared" si="1"/>
        <v>19</v>
      </c>
      <c r="L29" s="10">
        <f t="shared" si="2"/>
        <v>6.7639729441082239E-3</v>
      </c>
      <c r="M29" s="11"/>
      <c r="N29" s="11"/>
      <c r="O29" s="11"/>
      <c r="P29" s="11">
        <v>19</v>
      </c>
      <c r="Q29" s="11"/>
      <c r="R29" s="11"/>
      <c r="S29" s="11"/>
      <c r="T29" s="11"/>
      <c r="U29" s="11"/>
      <c r="V29" s="11"/>
      <c r="W29" s="11"/>
      <c r="X29" s="12">
        <v>20200711</v>
      </c>
      <c r="Y29" s="12">
        <v>8</v>
      </c>
      <c r="Z29" s="6" t="s">
        <v>70</v>
      </c>
      <c r="AA29" s="12" t="str">
        <f t="shared" si="5"/>
        <v>이형준</v>
      </c>
      <c r="AB29" s="5" t="s">
        <v>90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13</v>
      </c>
      <c r="D30" s="7" t="s">
        <v>34</v>
      </c>
      <c r="E30" s="7" t="s">
        <v>60</v>
      </c>
      <c r="F30" s="7" t="s">
        <v>82</v>
      </c>
      <c r="G30" s="5" t="s">
        <v>96</v>
      </c>
      <c r="H30" s="5" t="s">
        <v>97</v>
      </c>
      <c r="I30" s="8">
        <f t="shared" si="0"/>
        <v>6807</v>
      </c>
      <c r="J30" s="11">
        <v>6790</v>
      </c>
      <c r="K30" s="8">
        <f t="shared" ref="K30:K43" si="6">SUM(M30:W30)</f>
        <v>17</v>
      </c>
      <c r="L30" s="10">
        <f t="shared" si="2"/>
        <v>2.4974291170853534E-3</v>
      </c>
      <c r="M30" s="11"/>
      <c r="N30" s="11"/>
      <c r="O30" s="11"/>
      <c r="P30" s="11">
        <v>17</v>
      </c>
      <c r="Q30" s="11"/>
      <c r="R30" s="11"/>
      <c r="S30" s="11"/>
      <c r="T30" s="11"/>
      <c r="U30" s="11"/>
      <c r="V30" s="11"/>
      <c r="W30" s="11"/>
      <c r="X30" s="12">
        <v>20200713</v>
      </c>
      <c r="Y30" s="12">
        <v>8</v>
      </c>
      <c r="Z30" s="6" t="s">
        <v>68</v>
      </c>
      <c r="AA30" s="12" t="str">
        <f t="shared" si="5"/>
        <v>하선동</v>
      </c>
      <c r="AB30" s="5" t="s">
        <v>90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13</v>
      </c>
      <c r="D31" s="7" t="s">
        <v>32</v>
      </c>
      <c r="E31" s="7" t="s">
        <v>75</v>
      </c>
      <c r="F31" s="7" t="s">
        <v>89</v>
      </c>
      <c r="G31" s="5" t="s">
        <v>98</v>
      </c>
      <c r="H31" s="5" t="s">
        <v>97</v>
      </c>
      <c r="I31" s="8">
        <f t="shared" si="0"/>
        <v>1450</v>
      </c>
      <c r="J31" s="9">
        <v>1450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20200711</v>
      </c>
      <c r="Y31" s="12">
        <v>4</v>
      </c>
      <c r="Z31" s="6" t="s">
        <v>68</v>
      </c>
      <c r="AA31" s="12" t="str">
        <f t="shared" si="5"/>
        <v>하선동</v>
      </c>
      <c r="AB31" s="5" t="s">
        <v>90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13</v>
      </c>
      <c r="D32" s="7" t="s">
        <v>32</v>
      </c>
      <c r="E32" s="7" t="s">
        <v>75</v>
      </c>
      <c r="F32" s="7" t="s">
        <v>89</v>
      </c>
      <c r="G32" s="5" t="s">
        <v>98</v>
      </c>
      <c r="H32" s="5" t="s">
        <v>97</v>
      </c>
      <c r="I32" s="8">
        <f t="shared" si="0"/>
        <v>2904</v>
      </c>
      <c r="J32" s="9">
        <v>2900</v>
      </c>
      <c r="K32" s="8">
        <f t="shared" si="6"/>
        <v>4</v>
      </c>
      <c r="L32" s="10">
        <f t="shared" si="2"/>
        <v>1.3774104683195593E-3</v>
      </c>
      <c r="M32" s="11"/>
      <c r="N32" s="11"/>
      <c r="O32" s="11"/>
      <c r="P32" s="11"/>
      <c r="Q32" s="11"/>
      <c r="R32" s="11"/>
      <c r="S32" s="11"/>
      <c r="T32" s="11">
        <v>4</v>
      </c>
      <c r="U32" s="11"/>
      <c r="V32" s="11"/>
      <c r="W32" s="11"/>
      <c r="X32" s="12">
        <v>20200711</v>
      </c>
      <c r="Y32" s="12">
        <v>4</v>
      </c>
      <c r="Z32" s="6" t="s">
        <v>70</v>
      </c>
      <c r="AA32" s="12" t="str">
        <f t="shared" si="5"/>
        <v>이형준</v>
      </c>
      <c r="AB32" s="5" t="s">
        <v>90</v>
      </c>
      <c r="AC32" s="13" t="s">
        <v>88</v>
      </c>
    </row>
    <row r="33" spans="1:29" s="14" customFormat="1" ht="20.100000000000001" customHeight="1" x14ac:dyDescent="0.3">
      <c r="A33" s="5">
        <v>27</v>
      </c>
      <c r="B33" s="6" t="str">
        <f t="shared" si="3"/>
        <v>7</v>
      </c>
      <c r="C33" s="6" t="str">
        <f t="shared" si="4"/>
        <v>13</v>
      </c>
      <c r="D33" s="7" t="s">
        <v>32</v>
      </c>
      <c r="E33" s="7" t="s">
        <v>75</v>
      </c>
      <c r="F33" s="7" t="s">
        <v>89</v>
      </c>
      <c r="G33" s="5" t="s">
        <v>98</v>
      </c>
      <c r="H33" s="5" t="s">
        <v>97</v>
      </c>
      <c r="I33" s="8">
        <f t="shared" si="0"/>
        <v>2584</v>
      </c>
      <c r="J33" s="9">
        <v>2550</v>
      </c>
      <c r="K33" s="8">
        <f t="shared" si="6"/>
        <v>34</v>
      </c>
      <c r="L33" s="10">
        <f t="shared" si="2"/>
        <v>1.3157894736842105E-2</v>
      </c>
      <c r="M33" s="11">
        <v>34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20200713</v>
      </c>
      <c r="Y33" s="12">
        <v>4</v>
      </c>
      <c r="Z33" s="6" t="s">
        <v>68</v>
      </c>
      <c r="AA33" s="12" t="str">
        <f t="shared" si="5"/>
        <v>하선동</v>
      </c>
      <c r="AB33" s="5" t="s">
        <v>90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7</v>
      </c>
      <c r="C34" s="6" t="str">
        <f t="shared" si="4"/>
        <v>13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7</v>
      </c>
      <c r="C35" s="6" t="str">
        <f t="shared" si="4"/>
        <v>13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13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13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13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104196</v>
      </c>
      <c r="J47" s="26">
        <f t="shared" si="8"/>
        <v>103260</v>
      </c>
      <c r="K47" s="26">
        <f t="shared" si="8"/>
        <v>936</v>
      </c>
      <c r="L47" s="26" t="e">
        <f t="shared" si="8"/>
        <v>#DIV/0!</v>
      </c>
      <c r="M47" s="26">
        <f t="shared" si="8"/>
        <v>92</v>
      </c>
      <c r="N47" s="26">
        <f t="shared" si="8"/>
        <v>16</v>
      </c>
      <c r="O47" s="26">
        <f t="shared" si="8"/>
        <v>0</v>
      </c>
      <c r="P47" s="26">
        <f t="shared" si="8"/>
        <v>307</v>
      </c>
      <c r="Q47" s="26">
        <f t="shared" si="8"/>
        <v>168</v>
      </c>
      <c r="R47" s="26">
        <f t="shared" si="8"/>
        <v>0</v>
      </c>
      <c r="S47" s="26">
        <f t="shared" si="8"/>
        <v>109</v>
      </c>
      <c r="T47" s="26">
        <f t="shared" si="8"/>
        <v>7</v>
      </c>
      <c r="U47" s="26">
        <f t="shared" si="8"/>
        <v>237</v>
      </c>
      <c r="V47" s="26">
        <f t="shared" si="8"/>
        <v>0</v>
      </c>
      <c r="W47" s="26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13</v>
      </c>
      <c r="D49" s="7" t="s">
        <v>32</v>
      </c>
      <c r="E49" s="7" t="s">
        <v>59</v>
      </c>
      <c r="F49" s="7" t="s">
        <v>65</v>
      </c>
      <c r="G49" s="5" t="s">
        <v>100</v>
      </c>
      <c r="H49" s="5" t="s">
        <v>95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20200713</v>
      </c>
      <c r="Y49" s="12">
        <v>13</v>
      </c>
      <c r="Z49" s="6" t="s">
        <v>68</v>
      </c>
      <c r="AA49" s="12" t="str">
        <f>IF($Z49="A","하선동",IF($Z49="B","이형준",""))</f>
        <v>하선동</v>
      </c>
      <c r="AB49" s="5"/>
      <c r="AC49" s="13" t="s">
        <v>62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13</v>
      </c>
      <c r="D50" s="7" t="s">
        <v>32</v>
      </c>
      <c r="E50" s="7" t="s">
        <v>59</v>
      </c>
      <c r="F50" s="7" t="s">
        <v>65</v>
      </c>
      <c r="G50" s="5" t="s">
        <v>100</v>
      </c>
      <c r="H50" s="5" t="s">
        <v>95</v>
      </c>
      <c r="I50" s="8">
        <f t="shared" si="9"/>
        <v>51</v>
      </c>
      <c r="J50" s="9">
        <v>50</v>
      </c>
      <c r="K50" s="8">
        <f t="shared" si="10"/>
        <v>1</v>
      </c>
      <c r="L50" s="10">
        <f t="shared" si="11"/>
        <v>1.9607843137254902E-2</v>
      </c>
      <c r="M50" s="11"/>
      <c r="N50" s="11"/>
      <c r="O50" s="11"/>
      <c r="P50" s="11"/>
      <c r="Q50" s="11"/>
      <c r="R50" s="11"/>
      <c r="S50" s="11">
        <v>1</v>
      </c>
      <c r="T50" s="11"/>
      <c r="U50" s="11"/>
      <c r="V50" s="11"/>
      <c r="W50" s="11"/>
      <c r="X50" s="12">
        <v>20200713</v>
      </c>
      <c r="Y50" s="12">
        <v>13</v>
      </c>
      <c r="Z50" s="6" t="s">
        <v>68</v>
      </c>
      <c r="AA50" s="12" t="str">
        <f t="shared" ref="AA50:AA63" si="14">IF($Z50="A","하선동",IF($Z50="B","이형준",""))</f>
        <v>하선동</v>
      </c>
      <c r="AB50" s="5"/>
      <c r="AC50" s="13" t="s">
        <v>63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13</v>
      </c>
      <c r="D51" s="7" t="s">
        <v>32</v>
      </c>
      <c r="E51" s="7" t="s">
        <v>59</v>
      </c>
      <c r="F51" s="7" t="s">
        <v>65</v>
      </c>
      <c r="G51" s="5" t="s">
        <v>100</v>
      </c>
      <c r="H51" s="5" t="s">
        <v>95</v>
      </c>
      <c r="I51" s="8">
        <f t="shared" si="9"/>
        <v>50</v>
      </c>
      <c r="J51" s="9">
        <v>50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20200713</v>
      </c>
      <c r="Y51" s="6">
        <v>13</v>
      </c>
      <c r="Z51" s="6" t="s">
        <v>68</v>
      </c>
      <c r="AA51" s="12" t="str">
        <f t="shared" si="14"/>
        <v>하선동</v>
      </c>
      <c r="AB51" s="5"/>
      <c r="AC51" s="13" t="s">
        <v>64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13</v>
      </c>
      <c r="D52" s="7" t="s">
        <v>32</v>
      </c>
      <c r="E52" s="7" t="s">
        <v>60</v>
      </c>
      <c r="F52" s="7" t="s">
        <v>66</v>
      </c>
      <c r="G52" s="5">
        <v>7301</v>
      </c>
      <c r="H52" s="5" t="s">
        <v>97</v>
      </c>
      <c r="I52" s="8">
        <f t="shared" si="9"/>
        <v>50</v>
      </c>
      <c r="J52" s="9">
        <v>50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20200713</v>
      </c>
      <c r="Y52" s="12">
        <v>14</v>
      </c>
      <c r="Z52" s="6" t="s">
        <v>68</v>
      </c>
      <c r="AA52" s="12" t="str">
        <f t="shared" si="14"/>
        <v>하선동</v>
      </c>
      <c r="AB52" s="5"/>
      <c r="AC52" s="13" t="s">
        <v>61</v>
      </c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13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7</v>
      </c>
      <c r="C54" s="6" t="str">
        <f t="shared" si="13"/>
        <v>13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13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13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13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13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13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13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13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13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13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109" priority="7">
      <formula>$L7&gt;0.15</formula>
    </cfRule>
    <cfRule type="expression" dxfId="108" priority="8">
      <formula>AND($L7&gt;0.08,$L7&lt;0.15)</formula>
    </cfRule>
  </conditionalFormatting>
  <conditionalFormatting sqref="A53:AC63 A49:C52 E49:AC51 E52:G52 I52:AC52">
    <cfRule type="expression" dxfId="107" priority="5">
      <formula>$L49&gt;0.15</formula>
    </cfRule>
    <cfRule type="expression" dxfId="106" priority="6">
      <formula>AND($L49&gt;0.08,$L49&lt;0.15)</formula>
    </cfRule>
  </conditionalFormatting>
  <conditionalFormatting sqref="D49:D52">
    <cfRule type="expression" dxfId="105" priority="3">
      <formula>$L49&gt;0.15</formula>
    </cfRule>
    <cfRule type="expression" dxfId="104" priority="4">
      <formula>AND($L49&gt;0.08,$L49&lt;0.15)</formula>
    </cfRule>
  </conditionalFormatting>
  <conditionalFormatting sqref="H52">
    <cfRule type="expression" dxfId="103" priority="1">
      <formula>$L52&gt;0.15</formula>
    </cfRule>
    <cfRule type="expression" dxfId="102" priority="2">
      <formula>AND($L52&gt;0.08,$L52&lt;0.15)</formula>
    </cfRule>
  </conditionalFormatting>
  <dataValidations count="3">
    <dataValidation type="list" allowBlank="1" showInputMessage="1" showErrorMessage="1" sqref="Z49:Z63 Z7:Z46" xr:uid="{FC999F2D-1674-4016-84E2-8DD77670D05B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E823D2AF-FE05-42DE-A938-B8992733A3B8}">
      <formula1>0</formula1>
      <formula2>20000</formula2>
    </dataValidation>
    <dataValidation allowBlank="1" showInputMessage="1" showErrorMessage="1" prompt="수식 계산_x000a_수치 입력 금지" sqref="K49:K63 K7:K46" xr:uid="{D866FD8F-4EEB-4172-9982-A0820AAEED7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26DB96-2966-4931-8437-11602888B021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410B1A9D-95DA-4F1F-A2E7-362DE66CE102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A0E7-AF0A-457F-848E-7BE24985F6B1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53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14</v>
      </c>
      <c r="D7" s="7" t="s">
        <v>46</v>
      </c>
      <c r="E7" s="7" t="s">
        <v>76</v>
      </c>
      <c r="F7" s="7" t="s">
        <v>80</v>
      </c>
      <c r="G7" s="5" t="s">
        <v>94</v>
      </c>
      <c r="H7" s="5" t="s">
        <v>95</v>
      </c>
      <c r="I7" s="8">
        <f t="shared" ref="I7:I46" si="0">J7+K7</f>
        <v>3161</v>
      </c>
      <c r="J7" s="9">
        <v>3140</v>
      </c>
      <c r="K7" s="8">
        <f t="shared" ref="K7:K29" si="1">SUM(M7:W7)</f>
        <v>21</v>
      </c>
      <c r="L7" s="10">
        <f t="shared" ref="L7:L46" si="2">K7/I7</f>
        <v>6.6434672571970893E-3</v>
      </c>
      <c r="M7" s="11">
        <v>21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20200711</v>
      </c>
      <c r="Y7" s="12">
        <v>10</v>
      </c>
      <c r="Z7" s="6" t="s">
        <v>67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14</v>
      </c>
      <c r="D8" s="7" t="s">
        <v>46</v>
      </c>
      <c r="E8" s="7" t="s">
        <v>76</v>
      </c>
      <c r="F8" s="7" t="s">
        <v>80</v>
      </c>
      <c r="G8" s="5" t="s">
        <v>94</v>
      </c>
      <c r="H8" s="5" t="s">
        <v>95</v>
      </c>
      <c r="I8" s="8">
        <f t="shared" si="0"/>
        <v>2803</v>
      </c>
      <c r="J8" s="9">
        <v>2800</v>
      </c>
      <c r="K8" s="8">
        <f t="shared" si="1"/>
        <v>3</v>
      </c>
      <c r="L8" s="10">
        <f t="shared" si="2"/>
        <v>1.0702818408847663E-3</v>
      </c>
      <c r="M8" s="11">
        <v>3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20200711</v>
      </c>
      <c r="Y8" s="12">
        <v>10</v>
      </c>
      <c r="Z8" s="6" t="s">
        <v>70</v>
      </c>
      <c r="AA8" s="12" t="str">
        <f t="shared" ref="AA8:AA46" si="5">IF($Z8="A","하선동",IF($Z8="B","이형준",""))</f>
        <v>이형준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14</v>
      </c>
      <c r="D9" s="7" t="s">
        <v>91</v>
      </c>
      <c r="E9" s="7" t="s">
        <v>60</v>
      </c>
      <c r="F9" s="7" t="s">
        <v>78</v>
      </c>
      <c r="G9" s="5" t="s">
        <v>101</v>
      </c>
      <c r="H9" s="5" t="s">
        <v>101</v>
      </c>
      <c r="I9" s="8">
        <f t="shared" si="0"/>
        <v>127</v>
      </c>
      <c r="J9" s="9">
        <v>113</v>
      </c>
      <c r="K9" s="8">
        <f t="shared" si="1"/>
        <v>14</v>
      </c>
      <c r="L9" s="10">
        <f t="shared" si="2"/>
        <v>0.11023622047244094</v>
      </c>
      <c r="M9" s="11">
        <v>14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20200714</v>
      </c>
      <c r="Y9" s="12">
        <v>9</v>
      </c>
      <c r="Z9" s="6" t="s">
        <v>68</v>
      </c>
      <c r="AA9" s="12" t="str">
        <f t="shared" si="5"/>
        <v>하선동</v>
      </c>
      <c r="AB9" s="5" t="s">
        <v>71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14</v>
      </c>
      <c r="D10" s="7" t="s">
        <v>32</v>
      </c>
      <c r="E10" s="7" t="s">
        <v>59</v>
      </c>
      <c r="F10" s="7" t="s">
        <v>72</v>
      </c>
      <c r="G10" s="5" t="s">
        <v>92</v>
      </c>
      <c r="H10" s="5" t="s">
        <v>93</v>
      </c>
      <c r="I10" s="8">
        <f t="shared" si="0"/>
        <v>1521</v>
      </c>
      <c r="J10" s="9">
        <v>1460</v>
      </c>
      <c r="K10" s="8">
        <f t="shared" si="1"/>
        <v>61</v>
      </c>
      <c r="L10" s="10">
        <f t="shared" si="2"/>
        <v>4.0105193951347796E-2</v>
      </c>
      <c r="M10" s="11">
        <v>17</v>
      </c>
      <c r="N10" s="11"/>
      <c r="O10" s="11"/>
      <c r="P10" s="11">
        <v>39</v>
      </c>
      <c r="Q10" s="11"/>
      <c r="R10" s="11"/>
      <c r="S10" s="11">
        <v>5</v>
      </c>
      <c r="T10" s="11"/>
      <c r="U10" s="11"/>
      <c r="V10" s="11"/>
      <c r="W10" s="11"/>
      <c r="X10" s="12">
        <v>20200711</v>
      </c>
      <c r="Y10" s="12">
        <v>1</v>
      </c>
      <c r="Z10" s="6" t="s">
        <v>68</v>
      </c>
      <c r="AA10" s="12" t="str">
        <f t="shared" si="5"/>
        <v>하선동</v>
      </c>
      <c r="AB10" s="5" t="s">
        <v>73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14</v>
      </c>
      <c r="D11" s="7" t="s">
        <v>32</v>
      </c>
      <c r="E11" s="7" t="s">
        <v>59</v>
      </c>
      <c r="F11" s="7" t="s">
        <v>72</v>
      </c>
      <c r="G11" s="5" t="s">
        <v>92</v>
      </c>
      <c r="H11" s="5" t="s">
        <v>93</v>
      </c>
      <c r="I11" s="8">
        <f t="shared" si="0"/>
        <v>2595</v>
      </c>
      <c r="J11" s="9">
        <v>2500</v>
      </c>
      <c r="K11" s="8">
        <f t="shared" si="1"/>
        <v>95</v>
      </c>
      <c r="L11" s="10">
        <f t="shared" si="2"/>
        <v>3.6608863198458574E-2</v>
      </c>
      <c r="M11" s="11">
        <v>48</v>
      </c>
      <c r="N11" s="11"/>
      <c r="O11" s="11"/>
      <c r="P11" s="11">
        <v>41</v>
      </c>
      <c r="Q11" s="11"/>
      <c r="R11" s="11"/>
      <c r="S11" s="11">
        <v>6</v>
      </c>
      <c r="T11" s="11"/>
      <c r="U11" s="11"/>
      <c r="V11" s="11"/>
      <c r="W11" s="11"/>
      <c r="X11" s="12">
        <v>20200714</v>
      </c>
      <c r="Y11" s="12">
        <v>1</v>
      </c>
      <c r="Z11" s="6" t="s">
        <v>68</v>
      </c>
      <c r="AA11" s="12" t="str">
        <f t="shared" si="5"/>
        <v>하선동</v>
      </c>
      <c r="AB11" s="5" t="s">
        <v>73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14</v>
      </c>
      <c r="D12" s="7" t="s">
        <v>46</v>
      </c>
      <c r="E12" s="7" t="s">
        <v>76</v>
      </c>
      <c r="F12" s="7" t="s">
        <v>80</v>
      </c>
      <c r="G12" s="5" t="s">
        <v>94</v>
      </c>
      <c r="H12" s="5" t="s">
        <v>95</v>
      </c>
      <c r="I12" s="8">
        <f t="shared" si="0"/>
        <v>12005</v>
      </c>
      <c r="J12" s="9">
        <v>12000</v>
      </c>
      <c r="K12" s="8">
        <f t="shared" si="1"/>
        <v>5</v>
      </c>
      <c r="L12" s="10">
        <f t="shared" si="2"/>
        <v>4.1649312786339027E-4</v>
      </c>
      <c r="M12" s="11">
        <v>4</v>
      </c>
      <c r="N12" s="11"/>
      <c r="O12" s="11"/>
      <c r="P12" s="11"/>
      <c r="Q12" s="11"/>
      <c r="R12" s="11"/>
      <c r="S12" s="11">
        <v>1</v>
      </c>
      <c r="T12" s="11"/>
      <c r="U12" s="11"/>
      <c r="V12" s="11"/>
      <c r="W12" s="11"/>
      <c r="X12" s="12">
        <v>20200713</v>
      </c>
      <c r="Y12" s="12">
        <v>10</v>
      </c>
      <c r="Z12" s="6" t="s">
        <v>68</v>
      </c>
      <c r="AA12" s="12" t="str">
        <f t="shared" si="5"/>
        <v>하선동</v>
      </c>
      <c r="AB12" s="5" t="s">
        <v>73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14</v>
      </c>
      <c r="D13" s="7" t="s">
        <v>46</v>
      </c>
      <c r="E13" s="7" t="s">
        <v>76</v>
      </c>
      <c r="F13" s="7" t="s">
        <v>80</v>
      </c>
      <c r="G13" s="5" t="s">
        <v>94</v>
      </c>
      <c r="H13" s="5" t="s">
        <v>95</v>
      </c>
      <c r="I13" s="8">
        <f t="shared" si="0"/>
        <v>3601</v>
      </c>
      <c r="J13" s="15">
        <v>3600</v>
      </c>
      <c r="K13" s="8">
        <f t="shared" si="1"/>
        <v>1</v>
      </c>
      <c r="L13" s="10">
        <f t="shared" si="2"/>
        <v>2.7770063871146905E-4</v>
      </c>
      <c r="M13" s="11"/>
      <c r="N13" s="11"/>
      <c r="O13" s="11"/>
      <c r="P13" s="11"/>
      <c r="Q13" s="11"/>
      <c r="R13" s="11"/>
      <c r="S13" s="11">
        <v>1</v>
      </c>
      <c r="T13" s="11"/>
      <c r="U13" s="11"/>
      <c r="V13" s="11"/>
      <c r="W13" s="11"/>
      <c r="X13" s="12">
        <v>20200713</v>
      </c>
      <c r="Y13" s="12">
        <v>10</v>
      </c>
      <c r="Z13" s="6" t="s">
        <v>70</v>
      </c>
      <c r="AA13" s="12" t="str">
        <f t="shared" si="5"/>
        <v>이형준</v>
      </c>
      <c r="AB13" s="5" t="s">
        <v>73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14</v>
      </c>
      <c r="D14" s="7" t="s">
        <v>46</v>
      </c>
      <c r="E14" s="7" t="s">
        <v>76</v>
      </c>
      <c r="F14" s="7" t="s">
        <v>80</v>
      </c>
      <c r="G14" s="5" t="s">
        <v>94</v>
      </c>
      <c r="H14" s="5" t="s">
        <v>95</v>
      </c>
      <c r="I14" s="8">
        <f t="shared" si="0"/>
        <v>1991</v>
      </c>
      <c r="J14" s="9">
        <v>1985</v>
      </c>
      <c r="K14" s="8">
        <f t="shared" si="1"/>
        <v>6</v>
      </c>
      <c r="L14" s="10">
        <f t="shared" si="2"/>
        <v>3.0135610246107484E-3</v>
      </c>
      <c r="M14" s="11">
        <v>4</v>
      </c>
      <c r="N14" s="11"/>
      <c r="O14" s="11"/>
      <c r="P14" s="11"/>
      <c r="Q14" s="11"/>
      <c r="R14" s="11"/>
      <c r="S14" s="11">
        <v>2</v>
      </c>
      <c r="T14" s="11"/>
      <c r="U14" s="11"/>
      <c r="V14" s="11"/>
      <c r="W14" s="11"/>
      <c r="X14" s="12">
        <v>20200711</v>
      </c>
      <c r="Y14" s="12">
        <v>10</v>
      </c>
      <c r="Z14" s="6" t="s">
        <v>68</v>
      </c>
      <c r="AA14" s="12" t="str">
        <f t="shared" si="5"/>
        <v>하선동</v>
      </c>
      <c r="AB14" s="5" t="s">
        <v>73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14</v>
      </c>
      <c r="D15" s="7" t="s">
        <v>34</v>
      </c>
      <c r="E15" s="7" t="s">
        <v>74</v>
      </c>
      <c r="F15" s="7" t="s">
        <v>86</v>
      </c>
      <c r="G15" s="5" t="s">
        <v>96</v>
      </c>
      <c r="H15" s="5" t="s">
        <v>97</v>
      </c>
      <c r="I15" s="8">
        <f t="shared" si="0"/>
        <v>10002</v>
      </c>
      <c r="J15" s="9">
        <v>10000</v>
      </c>
      <c r="K15" s="8">
        <f t="shared" si="1"/>
        <v>2</v>
      </c>
      <c r="L15" s="10">
        <f t="shared" si="2"/>
        <v>1.9996000799840031E-4</v>
      </c>
      <c r="M15" s="11"/>
      <c r="N15" s="11"/>
      <c r="O15" s="11"/>
      <c r="P15" s="11"/>
      <c r="Q15" s="11"/>
      <c r="R15" s="11"/>
      <c r="S15" s="11"/>
      <c r="T15" s="11">
        <v>2</v>
      </c>
      <c r="U15" s="11"/>
      <c r="V15" s="11"/>
      <c r="W15" s="11"/>
      <c r="X15" s="12">
        <v>20200714</v>
      </c>
      <c r="Y15" s="12">
        <v>3</v>
      </c>
      <c r="Z15" s="6" t="s">
        <v>68</v>
      </c>
      <c r="AA15" s="12" t="str">
        <f t="shared" si="5"/>
        <v>하선동</v>
      </c>
      <c r="AB15" s="5" t="s">
        <v>73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14</v>
      </c>
      <c r="D16" s="7" t="s">
        <v>34</v>
      </c>
      <c r="E16" s="7" t="s">
        <v>74</v>
      </c>
      <c r="F16" s="7" t="s">
        <v>77</v>
      </c>
      <c r="G16" s="5" t="s">
        <v>96</v>
      </c>
      <c r="H16" s="5" t="s">
        <v>97</v>
      </c>
      <c r="I16" s="8">
        <f t="shared" si="0"/>
        <v>5177</v>
      </c>
      <c r="J16" s="9">
        <v>5170</v>
      </c>
      <c r="K16" s="8">
        <f t="shared" si="1"/>
        <v>7</v>
      </c>
      <c r="L16" s="10">
        <f t="shared" si="2"/>
        <v>1.3521344407958276E-3</v>
      </c>
      <c r="M16" s="11">
        <v>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20200714</v>
      </c>
      <c r="Y16" s="12">
        <v>7</v>
      </c>
      <c r="Z16" s="6" t="s">
        <v>69</v>
      </c>
      <c r="AA16" s="12" t="str">
        <f t="shared" si="5"/>
        <v>이형준</v>
      </c>
      <c r="AB16" s="5" t="s">
        <v>81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14</v>
      </c>
      <c r="D17" s="7" t="s">
        <v>32</v>
      </c>
      <c r="E17" s="7" t="s">
        <v>76</v>
      </c>
      <c r="F17" s="7" t="s">
        <v>80</v>
      </c>
      <c r="G17" s="5" t="s">
        <v>94</v>
      </c>
      <c r="H17" s="5" t="s">
        <v>95</v>
      </c>
      <c r="I17" s="8">
        <f t="shared" si="0"/>
        <v>3524</v>
      </c>
      <c r="J17" s="9">
        <v>3524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20200711</v>
      </c>
      <c r="Y17" s="12">
        <v>10</v>
      </c>
      <c r="Z17" s="6" t="s">
        <v>68</v>
      </c>
      <c r="AA17" s="12" t="str">
        <f t="shared" si="5"/>
        <v>하선동</v>
      </c>
      <c r="AB17" s="5" t="s">
        <v>81</v>
      </c>
      <c r="AC17" s="13" t="s">
        <v>112</v>
      </c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14</v>
      </c>
      <c r="D18" s="7" t="s">
        <v>91</v>
      </c>
      <c r="E18" s="7" t="s">
        <v>60</v>
      </c>
      <c r="F18" s="7" t="s">
        <v>78</v>
      </c>
      <c r="G18" s="5" t="s">
        <v>101</v>
      </c>
      <c r="H18" s="5" t="s">
        <v>101</v>
      </c>
      <c r="I18" s="8">
        <f t="shared" si="0"/>
        <v>38</v>
      </c>
      <c r="J18" s="9">
        <v>38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20200713</v>
      </c>
      <c r="Y18" s="12">
        <v>9</v>
      </c>
      <c r="Z18" s="6" t="s">
        <v>68</v>
      </c>
      <c r="AA18" s="12" t="str">
        <f t="shared" si="5"/>
        <v>하선동</v>
      </c>
      <c r="AB18" s="5" t="s">
        <v>81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14</v>
      </c>
      <c r="D19" s="7" t="s">
        <v>32</v>
      </c>
      <c r="E19" s="7" t="s">
        <v>109</v>
      </c>
      <c r="F19" s="7" t="s">
        <v>110</v>
      </c>
      <c r="G19" s="5" t="s">
        <v>119</v>
      </c>
      <c r="H19" s="5" t="s">
        <v>97</v>
      </c>
      <c r="I19" s="8">
        <f t="shared" si="0"/>
        <v>24826</v>
      </c>
      <c r="J19" s="9">
        <v>24204</v>
      </c>
      <c r="K19" s="8">
        <f t="shared" si="1"/>
        <v>622</v>
      </c>
      <c r="L19" s="10">
        <f t="shared" si="2"/>
        <v>2.5054378474180294E-2</v>
      </c>
      <c r="M19" s="11">
        <v>421</v>
      </c>
      <c r="N19" s="11">
        <v>201</v>
      </c>
      <c r="O19" s="11"/>
      <c r="P19" s="11"/>
      <c r="Q19" s="11"/>
      <c r="R19" s="11"/>
      <c r="S19" s="11"/>
      <c r="T19" s="11"/>
      <c r="U19" s="11"/>
      <c r="V19" s="11"/>
      <c r="W19" s="11"/>
      <c r="X19" s="12">
        <v>20200714</v>
      </c>
      <c r="Y19" s="12">
        <v>4</v>
      </c>
      <c r="Z19" s="6" t="s">
        <v>70</v>
      </c>
      <c r="AA19" s="12" t="str">
        <f t="shared" si="5"/>
        <v>이형준</v>
      </c>
      <c r="AB19" s="5" t="s">
        <v>81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14</v>
      </c>
      <c r="D20" s="7" t="s">
        <v>32</v>
      </c>
      <c r="E20" s="7" t="s">
        <v>111</v>
      </c>
      <c r="F20" s="7">
        <v>3159016</v>
      </c>
      <c r="G20" s="5" t="s">
        <v>99</v>
      </c>
      <c r="H20" s="5" t="s">
        <v>97</v>
      </c>
      <c r="I20" s="8">
        <f t="shared" si="0"/>
        <v>6368</v>
      </c>
      <c r="J20" s="9">
        <v>6366</v>
      </c>
      <c r="K20" s="8">
        <f t="shared" si="1"/>
        <v>2</v>
      </c>
      <c r="L20" s="10">
        <f t="shared" si="2"/>
        <v>3.1407035175879397E-4</v>
      </c>
      <c r="M20" s="11">
        <v>2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20200714</v>
      </c>
      <c r="Y20" s="12">
        <v>6</v>
      </c>
      <c r="Z20" s="6" t="s">
        <v>68</v>
      </c>
      <c r="AA20" s="12" t="str">
        <f t="shared" si="5"/>
        <v>하선동</v>
      </c>
      <c r="AB20" s="5" t="s">
        <v>81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14</v>
      </c>
      <c r="D21" s="7" t="s">
        <v>32</v>
      </c>
      <c r="E21" s="7" t="s">
        <v>111</v>
      </c>
      <c r="F21" s="7">
        <v>3159016</v>
      </c>
      <c r="G21" s="5" t="s">
        <v>99</v>
      </c>
      <c r="H21" s="5" t="s">
        <v>97</v>
      </c>
      <c r="I21" s="8">
        <f t="shared" si="0"/>
        <v>14039</v>
      </c>
      <c r="J21" s="9">
        <v>14034</v>
      </c>
      <c r="K21" s="8">
        <f t="shared" si="1"/>
        <v>5</v>
      </c>
      <c r="L21" s="10">
        <f t="shared" si="2"/>
        <v>3.5615072298596765E-4</v>
      </c>
      <c r="M21" s="11">
        <v>5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20200714</v>
      </c>
      <c r="Y21" s="12">
        <v>6</v>
      </c>
      <c r="Z21" s="6" t="s">
        <v>70</v>
      </c>
      <c r="AA21" s="12" t="str">
        <f t="shared" si="5"/>
        <v>이형준</v>
      </c>
      <c r="AB21" s="5" t="s">
        <v>81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14</v>
      </c>
      <c r="D22" s="7" t="s">
        <v>34</v>
      </c>
      <c r="E22" s="7" t="s">
        <v>60</v>
      </c>
      <c r="F22" s="7" t="s">
        <v>82</v>
      </c>
      <c r="G22" s="5" t="s">
        <v>96</v>
      </c>
      <c r="H22" s="5" t="s">
        <v>97</v>
      </c>
      <c r="I22" s="8">
        <f t="shared" si="0"/>
        <v>10671</v>
      </c>
      <c r="J22" s="9">
        <v>10239</v>
      </c>
      <c r="K22" s="8">
        <f t="shared" si="1"/>
        <v>432</v>
      </c>
      <c r="L22" s="10">
        <f t="shared" si="2"/>
        <v>4.0483553556367728E-2</v>
      </c>
      <c r="M22" s="11">
        <v>207</v>
      </c>
      <c r="N22" s="11">
        <v>2</v>
      </c>
      <c r="O22" s="11"/>
      <c r="P22" s="11">
        <v>2</v>
      </c>
      <c r="Q22" s="11"/>
      <c r="R22" s="11"/>
      <c r="S22" s="11"/>
      <c r="T22" s="11">
        <v>221</v>
      </c>
      <c r="U22" s="11"/>
      <c r="V22" s="11"/>
      <c r="W22" s="11"/>
      <c r="X22" s="12">
        <v>20200714</v>
      </c>
      <c r="Y22" s="12">
        <v>8</v>
      </c>
      <c r="Z22" s="6" t="s">
        <v>70</v>
      </c>
      <c r="AA22" s="12" t="str">
        <f t="shared" si="5"/>
        <v>이형준</v>
      </c>
      <c r="AB22" s="5" t="s">
        <v>83</v>
      </c>
      <c r="AC22" s="13" t="s">
        <v>113</v>
      </c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14</v>
      </c>
      <c r="D23" s="7" t="s">
        <v>34</v>
      </c>
      <c r="E23" s="7" t="s">
        <v>74</v>
      </c>
      <c r="F23" s="7" t="s">
        <v>86</v>
      </c>
      <c r="G23" s="5" t="s">
        <v>96</v>
      </c>
      <c r="H23" s="5" t="s">
        <v>97</v>
      </c>
      <c r="I23" s="8">
        <f t="shared" si="0"/>
        <v>12075</v>
      </c>
      <c r="J23" s="9">
        <v>12072</v>
      </c>
      <c r="K23" s="8">
        <f t="shared" si="1"/>
        <v>3</v>
      </c>
      <c r="L23" s="10">
        <f t="shared" si="2"/>
        <v>2.4844720496894411E-4</v>
      </c>
      <c r="M23" s="11">
        <v>1</v>
      </c>
      <c r="N23" s="11"/>
      <c r="O23" s="11"/>
      <c r="P23" s="11"/>
      <c r="Q23" s="11"/>
      <c r="R23" s="11"/>
      <c r="S23" s="11"/>
      <c r="T23" s="11">
        <v>2</v>
      </c>
      <c r="U23" s="11"/>
      <c r="V23" s="11"/>
      <c r="W23" s="11"/>
      <c r="X23" s="12">
        <v>20200714</v>
      </c>
      <c r="Y23" s="12">
        <v>3</v>
      </c>
      <c r="Z23" s="6" t="s">
        <v>68</v>
      </c>
      <c r="AA23" s="12" t="str">
        <f t="shared" si="5"/>
        <v>하선동</v>
      </c>
      <c r="AB23" s="5" t="s">
        <v>83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14</v>
      </c>
      <c r="D24" s="7" t="s">
        <v>34</v>
      </c>
      <c r="E24" s="7" t="s">
        <v>84</v>
      </c>
      <c r="F24" s="7" t="s">
        <v>85</v>
      </c>
      <c r="G24" s="5" t="s">
        <v>96</v>
      </c>
      <c r="H24" s="5" t="s">
        <v>97</v>
      </c>
      <c r="I24" s="8">
        <f t="shared" si="0"/>
        <v>2859</v>
      </c>
      <c r="J24" s="9">
        <v>2650</v>
      </c>
      <c r="K24" s="8">
        <f t="shared" si="1"/>
        <v>209</v>
      </c>
      <c r="L24" s="10">
        <f t="shared" si="2"/>
        <v>7.3102483385799236E-2</v>
      </c>
      <c r="M24" s="11"/>
      <c r="N24" s="11"/>
      <c r="O24" s="11"/>
      <c r="P24" s="11"/>
      <c r="Q24" s="11"/>
      <c r="R24" s="11"/>
      <c r="S24" s="11"/>
      <c r="T24" s="11">
        <v>209</v>
      </c>
      <c r="U24" s="11"/>
      <c r="V24" s="11"/>
      <c r="W24" s="11"/>
      <c r="X24" s="12">
        <v>20200714</v>
      </c>
      <c r="Y24" s="12">
        <v>5</v>
      </c>
      <c r="Z24" s="6" t="s">
        <v>67</v>
      </c>
      <c r="AA24" s="12" t="str">
        <f t="shared" si="5"/>
        <v>하선동</v>
      </c>
      <c r="AB24" s="5" t="s">
        <v>87</v>
      </c>
      <c r="AC24" s="13" t="s">
        <v>114</v>
      </c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14</v>
      </c>
      <c r="D25" s="7" t="s">
        <v>34</v>
      </c>
      <c r="E25" s="7" t="s">
        <v>84</v>
      </c>
      <c r="F25" s="7" t="s">
        <v>85</v>
      </c>
      <c r="G25" s="5" t="s">
        <v>96</v>
      </c>
      <c r="H25" s="5" t="s">
        <v>97</v>
      </c>
      <c r="I25" s="8">
        <f t="shared" si="0"/>
        <v>10865</v>
      </c>
      <c r="J25" s="11">
        <v>10865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20200714</v>
      </c>
      <c r="Y25" s="12">
        <v>5</v>
      </c>
      <c r="Z25" s="6" t="s">
        <v>70</v>
      </c>
      <c r="AA25" s="12" t="str">
        <f t="shared" si="5"/>
        <v>이형준</v>
      </c>
      <c r="AB25" s="5" t="s">
        <v>87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14</v>
      </c>
      <c r="D26" s="7" t="s">
        <v>32</v>
      </c>
      <c r="E26" s="7" t="s">
        <v>109</v>
      </c>
      <c r="F26" s="7" t="s">
        <v>110</v>
      </c>
      <c r="G26" s="5" t="s">
        <v>119</v>
      </c>
      <c r="H26" s="5" t="s">
        <v>97</v>
      </c>
      <c r="I26" s="8">
        <f t="shared" si="0"/>
        <v>67292</v>
      </c>
      <c r="J26" s="9">
        <v>65400</v>
      </c>
      <c r="K26" s="8">
        <f t="shared" si="1"/>
        <v>1892</v>
      </c>
      <c r="L26" s="10">
        <f t="shared" si="2"/>
        <v>2.811626939309279E-2</v>
      </c>
      <c r="M26" s="11">
        <v>1342</v>
      </c>
      <c r="N26" s="11">
        <v>550</v>
      </c>
      <c r="O26" s="11"/>
      <c r="P26" s="11"/>
      <c r="Q26" s="11"/>
      <c r="R26" s="11"/>
      <c r="S26" s="11"/>
      <c r="T26" s="11"/>
      <c r="U26" s="11"/>
      <c r="V26" s="11"/>
      <c r="W26" s="11"/>
      <c r="X26" s="12">
        <v>20200714</v>
      </c>
      <c r="Y26" s="12">
        <v>4</v>
      </c>
      <c r="Z26" s="6" t="s">
        <v>67</v>
      </c>
      <c r="AA26" s="12" t="str">
        <f t="shared" si="5"/>
        <v>하선동</v>
      </c>
      <c r="AB26" s="5" t="s">
        <v>87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14</v>
      </c>
      <c r="D27" s="7" t="s">
        <v>32</v>
      </c>
      <c r="E27" s="7" t="s">
        <v>109</v>
      </c>
      <c r="F27" s="7" t="s">
        <v>110</v>
      </c>
      <c r="G27" s="5" t="s">
        <v>119</v>
      </c>
      <c r="H27" s="5" t="s">
        <v>97</v>
      </c>
      <c r="I27" s="8">
        <f t="shared" si="0"/>
        <v>11650</v>
      </c>
      <c r="J27" s="11">
        <v>11420</v>
      </c>
      <c r="K27" s="8">
        <f t="shared" si="1"/>
        <v>230</v>
      </c>
      <c r="L27" s="10">
        <f t="shared" si="2"/>
        <v>1.9742489270386267E-2</v>
      </c>
      <c r="M27" s="11">
        <v>199</v>
      </c>
      <c r="N27" s="11">
        <v>31</v>
      </c>
      <c r="O27" s="11"/>
      <c r="P27" s="11"/>
      <c r="Q27" s="11"/>
      <c r="R27" s="11"/>
      <c r="S27" s="11"/>
      <c r="T27" s="11"/>
      <c r="U27" s="11"/>
      <c r="V27" s="11"/>
      <c r="W27" s="11"/>
      <c r="X27" s="12">
        <v>20200714</v>
      </c>
      <c r="Y27" s="12">
        <v>4</v>
      </c>
      <c r="Z27" s="6" t="s">
        <v>70</v>
      </c>
      <c r="AA27" s="12" t="str">
        <f t="shared" si="5"/>
        <v>이형준</v>
      </c>
      <c r="AB27" s="5" t="s">
        <v>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14</v>
      </c>
      <c r="D28" s="7" t="s">
        <v>34</v>
      </c>
      <c r="E28" s="7" t="s">
        <v>115</v>
      </c>
      <c r="F28" s="7" t="s">
        <v>79</v>
      </c>
      <c r="G28" s="5" t="s">
        <v>99</v>
      </c>
      <c r="H28" s="5" t="s">
        <v>95</v>
      </c>
      <c r="I28" s="8">
        <f t="shared" ref="I28:I32" si="6">J28+K28</f>
        <v>1003</v>
      </c>
      <c r="J28" s="11">
        <v>1000</v>
      </c>
      <c r="K28" s="8">
        <f t="shared" si="1"/>
        <v>3</v>
      </c>
      <c r="L28" s="10">
        <f t="shared" si="2"/>
        <v>2.9910269192422734E-3</v>
      </c>
      <c r="M28" s="11"/>
      <c r="N28" s="11"/>
      <c r="O28" s="11"/>
      <c r="P28" s="11"/>
      <c r="Q28" s="11"/>
      <c r="R28" s="11"/>
      <c r="S28" s="11">
        <v>3</v>
      </c>
      <c r="T28" s="11"/>
      <c r="U28" s="11"/>
      <c r="V28" s="11"/>
      <c r="W28" s="11"/>
      <c r="X28" s="12">
        <v>20200713</v>
      </c>
      <c r="Y28" s="12">
        <v>12</v>
      </c>
      <c r="Z28" s="6" t="s">
        <v>70</v>
      </c>
      <c r="AA28" s="12" t="str">
        <f t="shared" si="5"/>
        <v>이형준</v>
      </c>
      <c r="AB28" s="5" t="s">
        <v>116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14</v>
      </c>
      <c r="D29" s="7" t="s">
        <v>34</v>
      </c>
      <c r="E29" s="7" t="s">
        <v>115</v>
      </c>
      <c r="F29" s="7" t="s">
        <v>79</v>
      </c>
      <c r="G29" s="5" t="s">
        <v>99</v>
      </c>
      <c r="H29" s="5" t="s">
        <v>95</v>
      </c>
      <c r="I29" s="8">
        <f t="shared" si="6"/>
        <v>2669</v>
      </c>
      <c r="J29" s="11">
        <v>2650</v>
      </c>
      <c r="K29" s="8">
        <f t="shared" si="1"/>
        <v>19</v>
      </c>
      <c r="L29" s="10">
        <f t="shared" si="2"/>
        <v>7.1187710753091047E-3</v>
      </c>
      <c r="M29" s="11"/>
      <c r="N29" s="11"/>
      <c r="O29" s="11"/>
      <c r="P29" s="11"/>
      <c r="Q29" s="11">
        <v>3</v>
      </c>
      <c r="R29" s="11"/>
      <c r="S29" s="11">
        <v>12</v>
      </c>
      <c r="T29" s="11">
        <v>4</v>
      </c>
      <c r="U29" s="11"/>
      <c r="V29" s="11"/>
      <c r="W29" s="11"/>
      <c r="X29" s="12">
        <v>20200714</v>
      </c>
      <c r="Y29" s="12">
        <v>12</v>
      </c>
      <c r="Z29" s="6" t="s">
        <v>68</v>
      </c>
      <c r="AA29" s="12" t="str">
        <f t="shared" si="5"/>
        <v>하선동</v>
      </c>
      <c r="AB29" s="5" t="s">
        <v>116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14</v>
      </c>
      <c r="D30" s="7" t="s">
        <v>34</v>
      </c>
      <c r="E30" s="5" t="s">
        <v>84</v>
      </c>
      <c r="F30" s="7" t="s">
        <v>85</v>
      </c>
      <c r="G30" s="5" t="s">
        <v>96</v>
      </c>
      <c r="H30" s="5" t="s">
        <v>97</v>
      </c>
      <c r="I30" s="8">
        <f t="shared" si="6"/>
        <v>12250</v>
      </c>
      <c r="J30" s="9">
        <v>12250</v>
      </c>
      <c r="K30" s="8">
        <f t="shared" ref="K30:K43" si="7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20200714</v>
      </c>
      <c r="Y30" s="12">
        <v>5</v>
      </c>
      <c r="Z30" s="6" t="s">
        <v>68</v>
      </c>
      <c r="AA30" s="12" t="str">
        <f t="shared" si="5"/>
        <v>하선동</v>
      </c>
      <c r="AB30" s="5" t="s">
        <v>116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14</v>
      </c>
      <c r="D31" s="7" t="s">
        <v>34</v>
      </c>
      <c r="E31" s="7" t="s">
        <v>74</v>
      </c>
      <c r="F31" s="7" t="s">
        <v>86</v>
      </c>
      <c r="G31" s="5" t="s">
        <v>96</v>
      </c>
      <c r="H31" s="5" t="s">
        <v>97</v>
      </c>
      <c r="I31" s="8">
        <f t="shared" ref="I31" si="8">J31+K31</f>
        <v>2170</v>
      </c>
      <c r="J31" s="9">
        <v>2170</v>
      </c>
      <c r="K31" s="8">
        <f t="shared" si="7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20200714</v>
      </c>
      <c r="Y31" s="12">
        <v>3</v>
      </c>
      <c r="Z31" s="6" t="s">
        <v>68</v>
      </c>
      <c r="AA31" s="12" t="str">
        <f t="shared" si="5"/>
        <v>하선동</v>
      </c>
      <c r="AB31" s="5" t="s">
        <v>116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14</v>
      </c>
      <c r="D32" s="7" t="s">
        <v>34</v>
      </c>
      <c r="E32" s="7" t="s">
        <v>60</v>
      </c>
      <c r="F32" s="7" t="s">
        <v>82</v>
      </c>
      <c r="G32" s="5" t="s">
        <v>96</v>
      </c>
      <c r="H32" s="5" t="s">
        <v>97</v>
      </c>
      <c r="I32" s="8">
        <f t="shared" si="6"/>
        <v>8827</v>
      </c>
      <c r="J32" s="9">
        <v>8100</v>
      </c>
      <c r="K32" s="8">
        <f t="shared" si="7"/>
        <v>727</v>
      </c>
      <c r="L32" s="10">
        <f t="shared" si="2"/>
        <v>8.2360938031041123E-2</v>
      </c>
      <c r="M32" s="11"/>
      <c r="N32" s="11"/>
      <c r="O32" s="11"/>
      <c r="P32" s="11">
        <v>17</v>
      </c>
      <c r="Q32" s="11"/>
      <c r="R32" s="11"/>
      <c r="S32" s="11"/>
      <c r="T32" s="11"/>
      <c r="U32" s="11">
        <v>397</v>
      </c>
      <c r="V32" s="11"/>
      <c r="W32" s="11">
        <v>313</v>
      </c>
      <c r="X32" s="12">
        <v>20200714</v>
      </c>
      <c r="Y32" s="12">
        <v>8</v>
      </c>
      <c r="Z32" s="6" t="s">
        <v>68</v>
      </c>
      <c r="AA32" s="12" t="str">
        <f t="shared" si="5"/>
        <v>하선동</v>
      </c>
      <c r="AB32" s="5" t="s">
        <v>90</v>
      </c>
      <c r="AC32" s="13" t="s">
        <v>148</v>
      </c>
    </row>
    <row r="33" spans="1:29" s="14" customFormat="1" ht="20.100000000000001" customHeight="1" x14ac:dyDescent="0.3">
      <c r="A33" s="5">
        <v>27</v>
      </c>
      <c r="B33" s="6" t="str">
        <f t="shared" si="3"/>
        <v>7</v>
      </c>
      <c r="C33" s="6" t="str">
        <f t="shared" si="4"/>
        <v>14</v>
      </c>
      <c r="D33" s="7" t="s">
        <v>32</v>
      </c>
      <c r="E33" s="7" t="s">
        <v>59</v>
      </c>
      <c r="F33" s="7" t="s">
        <v>72</v>
      </c>
      <c r="G33" s="5" t="s">
        <v>92</v>
      </c>
      <c r="H33" s="5" t="s">
        <v>93</v>
      </c>
      <c r="I33" s="8">
        <f t="shared" si="0"/>
        <v>966</v>
      </c>
      <c r="J33" s="9">
        <v>930</v>
      </c>
      <c r="K33" s="8">
        <f t="shared" si="7"/>
        <v>36</v>
      </c>
      <c r="L33" s="10">
        <f t="shared" si="2"/>
        <v>3.7267080745341616E-2</v>
      </c>
      <c r="M33" s="11">
        <v>12</v>
      </c>
      <c r="N33" s="11"/>
      <c r="O33" s="11"/>
      <c r="P33" s="11">
        <v>10</v>
      </c>
      <c r="Q33" s="11"/>
      <c r="R33" s="11"/>
      <c r="S33" s="11">
        <v>14</v>
      </c>
      <c r="T33" s="11"/>
      <c r="U33" s="11"/>
      <c r="V33" s="11"/>
      <c r="W33" s="11"/>
      <c r="X33" s="12">
        <v>20200711</v>
      </c>
      <c r="Y33" s="12">
        <v>1</v>
      </c>
      <c r="Z33" s="6" t="s">
        <v>68</v>
      </c>
      <c r="AA33" s="12" t="str">
        <f t="shared" si="5"/>
        <v>하선동</v>
      </c>
      <c r="AB33" s="5" t="s">
        <v>90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7</v>
      </c>
      <c r="C34" s="6" t="str">
        <f t="shared" si="4"/>
        <v>14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7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7</v>
      </c>
      <c r="C35" s="6" t="str">
        <f t="shared" si="4"/>
        <v>14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7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14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7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14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7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14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7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7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7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7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7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7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14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9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9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14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9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10">SUM(I7:I46)</f>
        <v>235075</v>
      </c>
      <c r="J47" s="26">
        <f t="shared" si="10"/>
        <v>230680</v>
      </c>
      <c r="K47" s="26">
        <f t="shared" si="10"/>
        <v>4395</v>
      </c>
      <c r="L47" s="26" t="e">
        <f t="shared" si="10"/>
        <v>#DIV/0!</v>
      </c>
      <c r="M47" s="26">
        <f t="shared" si="10"/>
        <v>2307</v>
      </c>
      <c r="N47" s="26">
        <f t="shared" si="10"/>
        <v>784</v>
      </c>
      <c r="O47" s="26">
        <f t="shared" si="10"/>
        <v>0</v>
      </c>
      <c r="P47" s="26">
        <f t="shared" si="10"/>
        <v>109</v>
      </c>
      <c r="Q47" s="26">
        <f t="shared" si="10"/>
        <v>3</v>
      </c>
      <c r="R47" s="26">
        <f t="shared" si="10"/>
        <v>0</v>
      </c>
      <c r="S47" s="26">
        <f t="shared" si="10"/>
        <v>44</v>
      </c>
      <c r="T47" s="26">
        <f t="shared" si="10"/>
        <v>438</v>
      </c>
      <c r="U47" s="26">
        <f t="shared" si="10"/>
        <v>397</v>
      </c>
      <c r="V47" s="26">
        <f t="shared" si="10"/>
        <v>0</v>
      </c>
      <c r="W47" s="26">
        <f t="shared" si="10"/>
        <v>313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14</v>
      </c>
      <c r="D49" s="7" t="s">
        <v>34</v>
      </c>
      <c r="E49" s="7" t="s">
        <v>60</v>
      </c>
      <c r="F49" s="7" t="s">
        <v>105</v>
      </c>
      <c r="G49" s="5" t="s">
        <v>96</v>
      </c>
      <c r="H49" s="5" t="s">
        <v>97</v>
      </c>
      <c r="I49" s="8">
        <f t="shared" ref="I49:I63" si="11">J49+K49</f>
        <v>1650</v>
      </c>
      <c r="J49" s="9">
        <v>1230</v>
      </c>
      <c r="K49" s="8">
        <f t="shared" ref="K49:K63" si="12">SUM(M49:W49)</f>
        <v>420</v>
      </c>
      <c r="L49" s="10">
        <f t="shared" ref="L49:L63" si="13">K49/I49</f>
        <v>0.25454545454545452</v>
      </c>
      <c r="M49" s="11">
        <v>420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 t="s">
        <v>71</v>
      </c>
      <c r="AC49" s="13" t="s">
        <v>106</v>
      </c>
    </row>
    <row r="50" spans="1:29" ht="20.100000000000001" customHeight="1" x14ac:dyDescent="0.3">
      <c r="A50" s="5">
        <v>2</v>
      </c>
      <c r="B50" s="6" t="str">
        <f t="shared" ref="B50:B63" si="14">LEFT($A$1,1)</f>
        <v>7</v>
      </c>
      <c r="C50" s="6" t="str">
        <f t="shared" ref="C50:C63" si="15">MID($A$1,4,2)</f>
        <v>14</v>
      </c>
      <c r="D50" s="7" t="s">
        <v>34</v>
      </c>
      <c r="E50" s="7" t="s">
        <v>60</v>
      </c>
      <c r="F50" s="7" t="s">
        <v>108</v>
      </c>
      <c r="G50" s="5" t="s">
        <v>96</v>
      </c>
      <c r="H50" s="5" t="s">
        <v>97</v>
      </c>
      <c r="I50" s="8">
        <f t="shared" si="11"/>
        <v>200</v>
      </c>
      <c r="J50" s="9">
        <v>200</v>
      </c>
      <c r="K50" s="8">
        <f t="shared" si="12"/>
        <v>0</v>
      </c>
      <c r="L50" s="10">
        <f t="shared" si="1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20200713</v>
      </c>
      <c r="Y50" s="12">
        <v>6</v>
      </c>
      <c r="Z50" s="6" t="s">
        <v>68</v>
      </c>
      <c r="AA50" s="12" t="str">
        <f t="shared" ref="AA50:AA63" si="16">IF($Z50="A","하선동",IF($Z50="B","이형준",""))</f>
        <v>하선동</v>
      </c>
      <c r="AB50" s="5" t="s">
        <v>71</v>
      </c>
      <c r="AC50" s="13"/>
    </row>
    <row r="51" spans="1:29" ht="20.100000000000001" customHeight="1" x14ac:dyDescent="0.3">
      <c r="A51" s="5">
        <v>3</v>
      </c>
      <c r="B51" s="6" t="str">
        <f t="shared" si="14"/>
        <v>7</v>
      </c>
      <c r="C51" s="6" t="str">
        <f t="shared" si="15"/>
        <v>14</v>
      </c>
      <c r="D51" s="7" t="s">
        <v>32</v>
      </c>
      <c r="E51" s="7" t="s">
        <v>107</v>
      </c>
      <c r="F51" s="7">
        <v>3107002</v>
      </c>
      <c r="G51" s="5" t="s">
        <v>120</v>
      </c>
      <c r="H51" s="5" t="s">
        <v>97</v>
      </c>
      <c r="I51" s="8">
        <f t="shared" si="11"/>
        <v>50</v>
      </c>
      <c r="J51" s="9">
        <v>50</v>
      </c>
      <c r="K51" s="8">
        <f t="shared" si="12"/>
        <v>0</v>
      </c>
      <c r="L51" s="10">
        <f t="shared" si="13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20200714</v>
      </c>
      <c r="Y51" s="6">
        <v>14</v>
      </c>
      <c r="Z51" s="6" t="s">
        <v>68</v>
      </c>
      <c r="AA51" s="12" t="str">
        <f t="shared" si="16"/>
        <v>하선동</v>
      </c>
      <c r="AB51" s="5" t="s">
        <v>71</v>
      </c>
      <c r="AC51" s="13"/>
    </row>
    <row r="52" spans="1:29" ht="20.100000000000001" customHeight="1" x14ac:dyDescent="0.3">
      <c r="A52" s="5">
        <v>4</v>
      </c>
      <c r="B52" s="6" t="str">
        <f t="shared" si="14"/>
        <v>7</v>
      </c>
      <c r="C52" s="6" t="str">
        <f t="shared" si="15"/>
        <v>14</v>
      </c>
      <c r="D52" s="7" t="s">
        <v>34</v>
      </c>
      <c r="E52" s="7" t="s">
        <v>60</v>
      </c>
      <c r="F52" s="7" t="s">
        <v>82</v>
      </c>
      <c r="G52" s="5" t="s">
        <v>96</v>
      </c>
      <c r="H52" s="5" t="s">
        <v>97</v>
      </c>
      <c r="I52" s="8">
        <f t="shared" si="11"/>
        <v>1600</v>
      </c>
      <c r="J52" s="9">
        <v>1400</v>
      </c>
      <c r="K52" s="8">
        <f t="shared" si="12"/>
        <v>200</v>
      </c>
      <c r="L52" s="10">
        <f t="shared" si="13"/>
        <v>0.125</v>
      </c>
      <c r="M52" s="11">
        <v>200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20200709</v>
      </c>
      <c r="Y52" s="12">
        <v>8</v>
      </c>
      <c r="Z52" s="6" t="s">
        <v>70</v>
      </c>
      <c r="AA52" s="12" t="str">
        <f t="shared" si="16"/>
        <v>이형준</v>
      </c>
      <c r="AB52" s="5" t="s">
        <v>116</v>
      </c>
      <c r="AC52" s="13" t="s">
        <v>117</v>
      </c>
    </row>
    <row r="53" spans="1:29" ht="20.100000000000001" customHeight="1" x14ac:dyDescent="0.3">
      <c r="A53" s="5">
        <v>5</v>
      </c>
      <c r="B53" s="6" t="str">
        <f t="shared" si="14"/>
        <v>7</v>
      </c>
      <c r="C53" s="6" t="str">
        <f t="shared" si="15"/>
        <v>14</v>
      </c>
      <c r="D53" s="7" t="s">
        <v>34</v>
      </c>
      <c r="E53" s="7" t="s">
        <v>74</v>
      </c>
      <c r="F53" s="7" t="s">
        <v>86</v>
      </c>
      <c r="G53" s="5" t="s">
        <v>96</v>
      </c>
      <c r="H53" s="5" t="s">
        <v>97</v>
      </c>
      <c r="I53" s="8">
        <f t="shared" si="11"/>
        <v>7350</v>
      </c>
      <c r="J53" s="9">
        <v>5610</v>
      </c>
      <c r="K53" s="8">
        <f t="shared" si="12"/>
        <v>1740</v>
      </c>
      <c r="L53" s="10">
        <f t="shared" si="13"/>
        <v>0.23673469387755103</v>
      </c>
      <c r="M53" s="11"/>
      <c r="N53" s="11">
        <v>1740</v>
      </c>
      <c r="O53" s="11"/>
      <c r="P53" s="11"/>
      <c r="Q53" s="11"/>
      <c r="R53" s="11"/>
      <c r="S53" s="11"/>
      <c r="T53" s="11"/>
      <c r="U53" s="11"/>
      <c r="V53" s="11"/>
      <c r="W53" s="11"/>
      <c r="X53" s="12">
        <v>20200710</v>
      </c>
      <c r="Y53" s="12">
        <v>3</v>
      </c>
      <c r="Z53" s="6" t="s">
        <v>68</v>
      </c>
      <c r="AA53" s="12" t="str">
        <f t="shared" si="16"/>
        <v>하선동</v>
      </c>
      <c r="AB53" s="5" t="s">
        <v>116</v>
      </c>
      <c r="AC53" s="13" t="s">
        <v>118</v>
      </c>
    </row>
    <row r="54" spans="1:29" ht="20.100000000000001" customHeight="1" x14ac:dyDescent="0.3">
      <c r="A54" s="5">
        <v>6</v>
      </c>
      <c r="B54" s="6" t="str">
        <f t="shared" si="14"/>
        <v>7</v>
      </c>
      <c r="C54" s="6" t="str">
        <f t="shared" si="15"/>
        <v>14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4"/>
        <v>7</v>
      </c>
      <c r="C55" s="6" t="str">
        <f t="shared" si="15"/>
        <v>14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7</v>
      </c>
      <c r="C56" s="6" t="str">
        <f t="shared" si="15"/>
        <v>14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7</v>
      </c>
      <c r="C57" s="6" t="str">
        <f t="shared" si="15"/>
        <v>14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7</v>
      </c>
      <c r="C58" s="6" t="str">
        <f t="shared" si="15"/>
        <v>14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7</v>
      </c>
      <c r="C59" s="6" t="str">
        <f t="shared" si="15"/>
        <v>14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7</v>
      </c>
      <c r="C60" s="6" t="str">
        <f t="shared" si="15"/>
        <v>14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7</v>
      </c>
      <c r="C61" s="6" t="str">
        <f t="shared" si="15"/>
        <v>14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7</v>
      </c>
      <c r="C62" s="6" t="str">
        <f t="shared" si="15"/>
        <v>14</v>
      </c>
      <c r="D62" s="7"/>
      <c r="E62" s="7"/>
      <c r="F62" s="7"/>
      <c r="G62" s="5"/>
      <c r="H62" s="5"/>
      <c r="I62" s="8">
        <f t="shared" si="11"/>
        <v>0</v>
      </c>
      <c r="J62" s="9"/>
      <c r="K62" s="8">
        <f t="shared" si="12"/>
        <v>0</v>
      </c>
      <c r="L62" s="10" t="e">
        <f t="shared" si="13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7</v>
      </c>
      <c r="C63" s="6" t="str">
        <f t="shared" si="15"/>
        <v>14</v>
      </c>
      <c r="D63" s="7"/>
      <c r="E63" s="7"/>
      <c r="F63" s="7"/>
      <c r="G63" s="5"/>
      <c r="H63" s="5"/>
      <c r="I63" s="8">
        <f t="shared" si="11"/>
        <v>0</v>
      </c>
      <c r="J63" s="9"/>
      <c r="K63" s="8">
        <f t="shared" si="12"/>
        <v>0</v>
      </c>
      <c r="L63" s="10" t="e">
        <f t="shared" si="13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101" priority="17">
      <formula>$L7&gt;0.15</formula>
    </cfRule>
    <cfRule type="expression" dxfId="100" priority="18">
      <formula>AND($L7&gt;0.08,$L7&lt;0.15)</formula>
    </cfRule>
  </conditionalFormatting>
  <conditionalFormatting sqref="A54:AC63 F50 A51:G51 K53:W53 AC53 I49:AC52 A49:D50 A52:D53">
    <cfRule type="expression" dxfId="99" priority="15">
      <formula>$L49&gt;0.15</formula>
    </cfRule>
    <cfRule type="expression" dxfId="98" priority="16">
      <formula>AND($L49&gt;0.08,$L49&lt;0.15)</formula>
    </cfRule>
  </conditionalFormatting>
  <conditionalFormatting sqref="E49:F49 E50">
    <cfRule type="expression" dxfId="97" priority="13">
      <formula>$L49&gt;0.15</formula>
    </cfRule>
    <cfRule type="expression" dxfId="96" priority="14">
      <formula>AND($L49&gt;0.08,$L49&lt;0.15)</formula>
    </cfRule>
  </conditionalFormatting>
  <conditionalFormatting sqref="E52:F52">
    <cfRule type="expression" dxfId="95" priority="11">
      <formula>$L52&gt;0.15</formula>
    </cfRule>
    <cfRule type="expression" dxfId="94" priority="12">
      <formula>AND($L52&gt;0.08,$L52&lt;0.15)</formula>
    </cfRule>
  </conditionalFormatting>
  <conditionalFormatting sqref="E53:F53 I53:J53">
    <cfRule type="expression" dxfId="93" priority="9">
      <formula>$L53&gt;0.15</formula>
    </cfRule>
    <cfRule type="expression" dxfId="92" priority="10">
      <formula>AND($L53&gt;0.08,$L53&lt;0.15)</formula>
    </cfRule>
  </conditionalFormatting>
  <conditionalFormatting sqref="X53:AB53">
    <cfRule type="expression" dxfId="91" priority="7">
      <formula>$L53&gt;0.15</formula>
    </cfRule>
    <cfRule type="expression" dxfId="90" priority="8">
      <formula>AND($L53&gt;0.08,$L53&lt;0.15)</formula>
    </cfRule>
  </conditionalFormatting>
  <conditionalFormatting sqref="G49:H49">
    <cfRule type="expression" dxfId="89" priority="5">
      <formula>$L49&gt;0.15</formula>
    </cfRule>
    <cfRule type="expression" dxfId="88" priority="6">
      <formula>AND($L49&gt;0.08,$L49&lt;0.15)</formula>
    </cfRule>
  </conditionalFormatting>
  <conditionalFormatting sqref="G50:H50 H51">
    <cfRule type="expression" dxfId="87" priority="3">
      <formula>$L50&gt;0.15</formula>
    </cfRule>
    <cfRule type="expression" dxfId="86" priority="4">
      <formula>AND($L50&gt;0.08,$L50&lt;0.15)</formula>
    </cfRule>
  </conditionalFormatting>
  <conditionalFormatting sqref="G52:H53">
    <cfRule type="expression" dxfId="85" priority="1">
      <formula>$L52&gt;0.15</formula>
    </cfRule>
    <cfRule type="expression" dxfId="84" priority="2">
      <formula>AND($L52&gt;0.08,$L52&lt;0.15)</formula>
    </cfRule>
  </conditionalFormatting>
  <dataValidations count="3">
    <dataValidation allowBlank="1" showInputMessage="1" showErrorMessage="1" prompt="수식 계산_x000a_수치 입력 금지" sqref="K49:K63 K7:K46" xr:uid="{44AD6640-91C0-4B03-AC43-AE922271F4B7}"/>
    <dataValidation type="whole" allowBlank="1" showInputMessage="1" showErrorMessage="1" errorTitle="입력값이 올바르지 않습니다." error="숫자만 쓰세요!" sqref="J27:J29 M7:W46 M49:W63 J25" xr:uid="{BBC3F30F-BF74-4354-A832-CB36800B494A}">
      <formula1>0</formula1>
      <formula2>20000</formula2>
    </dataValidation>
    <dataValidation type="list" allowBlank="1" showInputMessage="1" showErrorMessage="1" sqref="Z49:Z63 Z7:Z46" xr:uid="{E3888B5B-8718-4F10-84F1-C674033FDE9F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AB2856-5067-4093-867A-D7B4A9862574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1C084823-861A-4532-BD22-3E6C37D87A30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7282-1A6F-4123-B6B4-28F77055CF9B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54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15</v>
      </c>
      <c r="D7" s="7" t="s">
        <v>44</v>
      </c>
      <c r="E7" s="7" t="s">
        <v>60</v>
      </c>
      <c r="F7" s="7" t="s">
        <v>121</v>
      </c>
      <c r="G7" s="5">
        <v>8301</v>
      </c>
      <c r="H7" s="5">
        <v>8301</v>
      </c>
      <c r="I7" s="8">
        <f t="shared" ref="I7:I46" si="0">J7+K7</f>
        <v>59</v>
      </c>
      <c r="J7" s="9">
        <v>50</v>
      </c>
      <c r="K7" s="8">
        <f t="shared" ref="K7:K29" si="1">SUM(M7:W7)</f>
        <v>9</v>
      </c>
      <c r="L7" s="10">
        <f t="shared" ref="L7:L46" si="2">K7/I7</f>
        <v>0.15254237288135594</v>
      </c>
      <c r="M7" s="11"/>
      <c r="N7" s="11">
        <v>9</v>
      </c>
      <c r="O7" s="11"/>
      <c r="P7" s="11"/>
      <c r="Q7" s="11"/>
      <c r="R7" s="11"/>
      <c r="S7" s="11"/>
      <c r="T7" s="11"/>
      <c r="U7" s="11"/>
      <c r="V7" s="11"/>
      <c r="W7" s="11"/>
      <c r="X7" s="12">
        <v>20200715</v>
      </c>
      <c r="Y7" s="12">
        <v>9</v>
      </c>
      <c r="Z7" s="6" t="s">
        <v>68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15</v>
      </c>
      <c r="D8" s="7" t="s">
        <v>91</v>
      </c>
      <c r="E8" s="7" t="s">
        <v>60</v>
      </c>
      <c r="F8" s="7" t="s">
        <v>122</v>
      </c>
      <c r="G8" s="5">
        <v>8301</v>
      </c>
      <c r="H8" s="5">
        <v>8301</v>
      </c>
      <c r="I8" s="8">
        <f t="shared" si="0"/>
        <v>150</v>
      </c>
      <c r="J8" s="9">
        <v>104</v>
      </c>
      <c r="K8" s="8">
        <f t="shared" si="1"/>
        <v>46</v>
      </c>
      <c r="L8" s="10">
        <f t="shared" si="2"/>
        <v>0.30666666666666664</v>
      </c>
      <c r="M8" s="11">
        <v>38</v>
      </c>
      <c r="N8" s="11"/>
      <c r="O8" s="11"/>
      <c r="P8" s="11">
        <v>3</v>
      </c>
      <c r="Q8" s="11">
        <v>5</v>
      </c>
      <c r="R8" s="11"/>
      <c r="S8" s="11"/>
      <c r="T8" s="11"/>
      <c r="U8" s="11"/>
      <c r="V8" s="11"/>
      <c r="W8" s="11"/>
      <c r="X8" s="12">
        <v>20200715</v>
      </c>
      <c r="Y8" s="12">
        <v>9</v>
      </c>
      <c r="Z8" s="6" t="s">
        <v>68</v>
      </c>
      <c r="AA8" s="12" t="str">
        <f t="shared" ref="AA8:AA46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15</v>
      </c>
      <c r="D9" s="7" t="s">
        <v>91</v>
      </c>
      <c r="E9" s="7" t="s">
        <v>59</v>
      </c>
      <c r="F9" s="7" t="s">
        <v>125</v>
      </c>
      <c r="G9" s="5" t="s">
        <v>154</v>
      </c>
      <c r="H9" s="5" t="s">
        <v>155</v>
      </c>
      <c r="I9" s="8">
        <f t="shared" si="0"/>
        <v>2691</v>
      </c>
      <c r="J9" s="9">
        <v>2660</v>
      </c>
      <c r="K9" s="8">
        <f t="shared" si="1"/>
        <v>31</v>
      </c>
      <c r="L9" s="10">
        <f t="shared" si="2"/>
        <v>1.1519881085098476E-2</v>
      </c>
      <c r="M9" s="11"/>
      <c r="N9" s="11"/>
      <c r="O9" s="11"/>
      <c r="P9" s="11"/>
      <c r="Q9" s="11"/>
      <c r="R9" s="11"/>
      <c r="S9" s="11">
        <v>10</v>
      </c>
      <c r="T9" s="11">
        <v>21</v>
      </c>
      <c r="U9" s="11"/>
      <c r="V9" s="11"/>
      <c r="W9" s="11"/>
      <c r="X9" s="12">
        <v>20200715</v>
      </c>
      <c r="Y9" s="6">
        <v>1</v>
      </c>
      <c r="Z9" s="6" t="s">
        <v>68</v>
      </c>
      <c r="AA9" s="12" t="str">
        <f t="shared" si="5"/>
        <v>하선동</v>
      </c>
      <c r="AB9" s="5" t="s">
        <v>73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15</v>
      </c>
      <c r="D10" s="7" t="s">
        <v>32</v>
      </c>
      <c r="E10" s="7" t="s">
        <v>109</v>
      </c>
      <c r="F10" s="7" t="s">
        <v>110</v>
      </c>
      <c r="G10" s="5" t="s">
        <v>156</v>
      </c>
      <c r="H10" s="5" t="s">
        <v>157</v>
      </c>
      <c r="I10" s="8">
        <f t="shared" si="0"/>
        <v>31295</v>
      </c>
      <c r="J10" s="9">
        <v>30000</v>
      </c>
      <c r="K10" s="8">
        <f t="shared" si="1"/>
        <v>1295</v>
      </c>
      <c r="L10" s="10">
        <f t="shared" si="2"/>
        <v>4.1380412206422752E-2</v>
      </c>
      <c r="M10" s="11">
        <v>1295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20200715</v>
      </c>
      <c r="Y10" s="12">
        <v>5</v>
      </c>
      <c r="Z10" s="6" t="s">
        <v>68</v>
      </c>
      <c r="AA10" s="12" t="str">
        <f t="shared" si="5"/>
        <v>하선동</v>
      </c>
      <c r="AB10" s="5" t="s">
        <v>73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15</v>
      </c>
      <c r="D11" s="7" t="s">
        <v>34</v>
      </c>
      <c r="E11" s="7" t="s">
        <v>60</v>
      </c>
      <c r="F11" s="7" t="s">
        <v>127</v>
      </c>
      <c r="G11" s="5" t="s">
        <v>158</v>
      </c>
      <c r="H11" s="5" t="s">
        <v>157</v>
      </c>
      <c r="I11" s="8">
        <f t="shared" si="0"/>
        <v>4454</v>
      </c>
      <c r="J11" s="9">
        <v>4454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20200715</v>
      </c>
      <c r="Y11" s="12">
        <v>6</v>
      </c>
      <c r="Z11" s="6" t="s">
        <v>70</v>
      </c>
      <c r="AA11" s="12" t="str">
        <f t="shared" si="5"/>
        <v>이형준</v>
      </c>
      <c r="AB11" s="5" t="s">
        <v>81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15</v>
      </c>
      <c r="D12" s="7" t="s">
        <v>91</v>
      </c>
      <c r="E12" s="7" t="s">
        <v>126</v>
      </c>
      <c r="F12" s="7" t="s">
        <v>128</v>
      </c>
      <c r="G12" s="5" t="s">
        <v>159</v>
      </c>
      <c r="H12" s="5" t="s">
        <v>157</v>
      </c>
      <c r="I12" s="8">
        <f t="shared" si="0"/>
        <v>3983</v>
      </c>
      <c r="J12" s="9">
        <v>2655</v>
      </c>
      <c r="K12" s="8">
        <f t="shared" si="1"/>
        <v>1328</v>
      </c>
      <c r="L12" s="10">
        <f t="shared" si="2"/>
        <v>0.33341702234496612</v>
      </c>
      <c r="M12" s="11">
        <v>1</v>
      </c>
      <c r="N12" s="11">
        <v>1327</v>
      </c>
      <c r="O12" s="11"/>
      <c r="P12" s="11"/>
      <c r="Q12" s="11"/>
      <c r="R12" s="11"/>
      <c r="S12" s="11"/>
      <c r="T12" s="11"/>
      <c r="U12" s="11"/>
      <c r="V12" s="11"/>
      <c r="W12" s="11"/>
      <c r="X12" s="12">
        <v>20200715</v>
      </c>
      <c r="Y12" s="12">
        <v>14</v>
      </c>
      <c r="Z12" s="6" t="s">
        <v>70</v>
      </c>
      <c r="AA12" s="12" t="str">
        <f t="shared" si="5"/>
        <v>이형준</v>
      </c>
      <c r="AB12" s="5" t="s">
        <v>81</v>
      </c>
      <c r="AC12" s="13" t="s">
        <v>129</v>
      </c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15</v>
      </c>
      <c r="D13" s="7" t="s">
        <v>32</v>
      </c>
      <c r="E13" s="7" t="s">
        <v>109</v>
      </c>
      <c r="F13" s="7" t="s">
        <v>110</v>
      </c>
      <c r="G13" s="5" t="s">
        <v>156</v>
      </c>
      <c r="H13" s="5" t="s">
        <v>157</v>
      </c>
      <c r="I13" s="8">
        <f t="shared" si="0"/>
        <v>25388</v>
      </c>
      <c r="J13" s="15">
        <v>24025</v>
      </c>
      <c r="K13" s="8">
        <f t="shared" si="1"/>
        <v>1363</v>
      </c>
      <c r="L13" s="10">
        <f t="shared" si="2"/>
        <v>5.3686781156451868E-2</v>
      </c>
      <c r="M13" s="11">
        <v>1112</v>
      </c>
      <c r="N13" s="11">
        <v>251</v>
      </c>
      <c r="O13" s="11"/>
      <c r="P13" s="11"/>
      <c r="Q13" s="11"/>
      <c r="R13" s="11"/>
      <c r="S13" s="11"/>
      <c r="T13" s="11"/>
      <c r="U13" s="11"/>
      <c r="V13" s="11"/>
      <c r="W13" s="11"/>
      <c r="X13" s="12">
        <v>20200715</v>
      </c>
      <c r="Y13" s="12">
        <v>4</v>
      </c>
      <c r="Z13" s="6" t="s">
        <v>68</v>
      </c>
      <c r="AA13" s="12" t="str">
        <f t="shared" si="5"/>
        <v>하선동</v>
      </c>
      <c r="AB13" s="5" t="s">
        <v>81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15</v>
      </c>
      <c r="D14" s="7" t="s">
        <v>34</v>
      </c>
      <c r="E14" s="7" t="s">
        <v>60</v>
      </c>
      <c r="F14" s="7" t="s">
        <v>130</v>
      </c>
      <c r="G14" s="5" t="s">
        <v>158</v>
      </c>
      <c r="H14" s="5" t="s">
        <v>157</v>
      </c>
      <c r="I14" s="8">
        <f t="shared" si="0"/>
        <v>1398</v>
      </c>
      <c r="J14" s="9">
        <v>993</v>
      </c>
      <c r="K14" s="8">
        <f t="shared" si="1"/>
        <v>405</v>
      </c>
      <c r="L14" s="10">
        <f t="shared" si="2"/>
        <v>0.28969957081545067</v>
      </c>
      <c r="M14" s="11">
        <v>321</v>
      </c>
      <c r="N14" s="11"/>
      <c r="O14" s="11"/>
      <c r="P14" s="11">
        <v>2</v>
      </c>
      <c r="Q14" s="11"/>
      <c r="R14" s="11"/>
      <c r="S14" s="11"/>
      <c r="T14" s="11">
        <v>82</v>
      </c>
      <c r="U14" s="11"/>
      <c r="V14" s="11"/>
      <c r="W14" s="11"/>
      <c r="X14" s="12">
        <v>20200715</v>
      </c>
      <c r="Y14" s="12">
        <v>8</v>
      </c>
      <c r="Z14" s="6" t="s">
        <v>132</v>
      </c>
      <c r="AA14" s="12" t="str">
        <f t="shared" si="5"/>
        <v>하선동</v>
      </c>
      <c r="AB14" s="5" t="s">
        <v>83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15</v>
      </c>
      <c r="D15" s="7" t="s">
        <v>34</v>
      </c>
      <c r="E15" s="7" t="s">
        <v>60</v>
      </c>
      <c r="F15" s="7" t="s">
        <v>130</v>
      </c>
      <c r="G15" s="5" t="s">
        <v>158</v>
      </c>
      <c r="H15" s="5" t="s">
        <v>157</v>
      </c>
      <c r="I15" s="8">
        <f t="shared" si="0"/>
        <v>7115</v>
      </c>
      <c r="J15" s="9">
        <v>5473</v>
      </c>
      <c r="K15" s="8">
        <f t="shared" si="1"/>
        <v>1642</v>
      </c>
      <c r="L15" s="10">
        <f t="shared" si="2"/>
        <v>0.23078004216444131</v>
      </c>
      <c r="M15" s="11"/>
      <c r="N15" s="11"/>
      <c r="O15" s="11"/>
      <c r="P15" s="11"/>
      <c r="Q15" s="11"/>
      <c r="R15" s="11"/>
      <c r="S15" s="11"/>
      <c r="T15" s="11">
        <v>1642</v>
      </c>
      <c r="U15" s="11"/>
      <c r="V15" s="11"/>
      <c r="W15" s="11"/>
      <c r="X15" s="12">
        <v>20200715</v>
      </c>
      <c r="Y15" s="12">
        <v>8</v>
      </c>
      <c r="Z15" s="6" t="s">
        <v>133</v>
      </c>
      <c r="AA15" s="12" t="str">
        <f t="shared" si="5"/>
        <v>이형준</v>
      </c>
      <c r="AB15" s="5" t="s">
        <v>83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15</v>
      </c>
      <c r="D16" s="7" t="s">
        <v>34</v>
      </c>
      <c r="E16" s="7" t="s">
        <v>84</v>
      </c>
      <c r="F16" s="7" t="s">
        <v>131</v>
      </c>
      <c r="G16" s="5" t="s">
        <v>158</v>
      </c>
      <c r="H16" s="5" t="s">
        <v>157</v>
      </c>
      <c r="I16" s="8">
        <f t="shared" si="0"/>
        <v>5142</v>
      </c>
      <c r="J16" s="9">
        <v>5142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20200715</v>
      </c>
      <c r="Y16" s="12">
        <v>7</v>
      </c>
      <c r="Z16" s="6" t="s">
        <v>133</v>
      </c>
      <c r="AA16" s="12" t="str">
        <f t="shared" si="5"/>
        <v>이형준</v>
      </c>
      <c r="AB16" s="5" t="s">
        <v>83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15</v>
      </c>
      <c r="D17" s="7" t="s">
        <v>32</v>
      </c>
      <c r="E17" s="7" t="s">
        <v>134</v>
      </c>
      <c r="F17" s="7" t="s">
        <v>138</v>
      </c>
      <c r="G17" s="5" t="s">
        <v>156</v>
      </c>
      <c r="H17" s="5" t="s">
        <v>157</v>
      </c>
      <c r="I17" s="8">
        <f t="shared" si="0"/>
        <v>47319</v>
      </c>
      <c r="J17" s="9">
        <v>45553</v>
      </c>
      <c r="K17" s="8">
        <f t="shared" si="1"/>
        <v>1766</v>
      </c>
      <c r="L17" s="10">
        <f t="shared" si="2"/>
        <v>3.7321160633149476E-2</v>
      </c>
      <c r="M17" s="11">
        <v>1534</v>
      </c>
      <c r="N17" s="11">
        <v>232</v>
      </c>
      <c r="O17" s="11"/>
      <c r="P17" s="11"/>
      <c r="Q17" s="11"/>
      <c r="R17" s="11"/>
      <c r="S17" s="11"/>
      <c r="T17" s="11"/>
      <c r="U17" s="11"/>
      <c r="V17" s="11"/>
      <c r="W17" s="11"/>
      <c r="X17" s="12">
        <v>20200714</v>
      </c>
      <c r="Y17" s="12">
        <v>4</v>
      </c>
      <c r="Z17" s="6" t="s">
        <v>133</v>
      </c>
      <c r="AA17" s="12" t="str">
        <f t="shared" si="5"/>
        <v>이형준</v>
      </c>
      <c r="AB17" s="5" t="s">
        <v>87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15</v>
      </c>
      <c r="D18" s="7" t="s">
        <v>34</v>
      </c>
      <c r="E18" s="7" t="s">
        <v>135</v>
      </c>
      <c r="F18" s="7" t="s">
        <v>130</v>
      </c>
      <c r="G18" s="5" t="s">
        <v>158</v>
      </c>
      <c r="H18" s="5" t="s">
        <v>157</v>
      </c>
      <c r="I18" s="8">
        <f t="shared" si="0"/>
        <v>1679</v>
      </c>
      <c r="J18" s="9">
        <v>1450</v>
      </c>
      <c r="K18" s="8">
        <f t="shared" si="1"/>
        <v>229</v>
      </c>
      <c r="L18" s="10">
        <f t="shared" si="2"/>
        <v>0.13639070875521145</v>
      </c>
      <c r="M18" s="11"/>
      <c r="N18" s="11"/>
      <c r="O18" s="11"/>
      <c r="P18" s="11">
        <v>7</v>
      </c>
      <c r="Q18" s="11"/>
      <c r="R18" s="11"/>
      <c r="S18" s="11"/>
      <c r="T18" s="11">
        <v>222</v>
      </c>
      <c r="U18" s="11"/>
      <c r="V18" s="11"/>
      <c r="W18" s="11"/>
      <c r="X18" s="12">
        <v>20200715</v>
      </c>
      <c r="Y18" s="12">
        <v>8</v>
      </c>
      <c r="Z18" s="6" t="s">
        <v>133</v>
      </c>
      <c r="AA18" s="12" t="str">
        <f t="shared" si="5"/>
        <v>이형준</v>
      </c>
      <c r="AB18" s="5" t="s">
        <v>87</v>
      </c>
      <c r="AC18" s="13" t="s">
        <v>141</v>
      </c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15</v>
      </c>
      <c r="D19" s="7" t="s">
        <v>34</v>
      </c>
      <c r="E19" s="7" t="s">
        <v>136</v>
      </c>
      <c r="F19" s="7" t="s">
        <v>139</v>
      </c>
      <c r="G19" s="5" t="s">
        <v>158</v>
      </c>
      <c r="H19" s="5" t="s">
        <v>157</v>
      </c>
      <c r="I19" s="8">
        <f t="shared" si="0"/>
        <v>12000</v>
      </c>
      <c r="J19" s="9">
        <v>12000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20200715</v>
      </c>
      <c r="Y19" s="12">
        <v>3</v>
      </c>
      <c r="Z19" s="6" t="s">
        <v>133</v>
      </c>
      <c r="AA19" s="12" t="str">
        <f t="shared" si="5"/>
        <v>이형준</v>
      </c>
      <c r="AB19" s="5" t="s">
        <v>87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15</v>
      </c>
      <c r="D20" s="7" t="s">
        <v>34</v>
      </c>
      <c r="E20" s="7" t="s">
        <v>137</v>
      </c>
      <c r="F20" s="7" t="s">
        <v>140</v>
      </c>
      <c r="G20" s="5" t="s">
        <v>158</v>
      </c>
      <c r="H20" s="5" t="s">
        <v>157</v>
      </c>
      <c r="I20" s="8">
        <f t="shared" si="0"/>
        <v>12000</v>
      </c>
      <c r="J20" s="9">
        <v>12000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20200715</v>
      </c>
      <c r="Y20" s="12">
        <v>5</v>
      </c>
      <c r="Z20" s="6" t="s">
        <v>133</v>
      </c>
      <c r="AA20" s="12" t="str">
        <f t="shared" si="5"/>
        <v>이형준</v>
      </c>
      <c r="AB20" s="5" t="s">
        <v>87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15</v>
      </c>
      <c r="D21" s="7" t="s">
        <v>32</v>
      </c>
      <c r="E21" s="7" t="s">
        <v>143</v>
      </c>
      <c r="F21" s="7">
        <v>3107002</v>
      </c>
      <c r="G21" s="5" t="s">
        <v>159</v>
      </c>
      <c r="H21" s="5" t="s">
        <v>157</v>
      </c>
      <c r="I21" s="8">
        <f t="shared" si="0"/>
        <v>1051</v>
      </c>
      <c r="J21" s="9">
        <v>1050</v>
      </c>
      <c r="K21" s="8">
        <f t="shared" si="1"/>
        <v>1</v>
      </c>
      <c r="L21" s="10">
        <f t="shared" si="2"/>
        <v>9.5147478591817321E-4</v>
      </c>
      <c r="M21" s="11"/>
      <c r="N21" s="11">
        <v>1</v>
      </c>
      <c r="O21" s="11"/>
      <c r="P21" s="11"/>
      <c r="Q21" s="11"/>
      <c r="R21" s="11"/>
      <c r="S21" s="11"/>
      <c r="T21" s="11"/>
      <c r="U21" s="11"/>
      <c r="V21" s="11"/>
      <c r="W21" s="11"/>
      <c r="X21" s="12">
        <v>20200714</v>
      </c>
      <c r="Y21" s="12">
        <v>14</v>
      </c>
      <c r="Z21" s="6" t="s">
        <v>132</v>
      </c>
      <c r="AA21" s="12" t="str">
        <f t="shared" si="5"/>
        <v>하선동</v>
      </c>
      <c r="AB21" s="5" t="s">
        <v>116</v>
      </c>
      <c r="AC21" s="13" t="s">
        <v>147</v>
      </c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15</v>
      </c>
      <c r="D22" s="7" t="s">
        <v>32</v>
      </c>
      <c r="E22" s="7" t="s">
        <v>135</v>
      </c>
      <c r="F22" s="7" t="s">
        <v>144</v>
      </c>
      <c r="G22" s="5" t="s">
        <v>160</v>
      </c>
      <c r="H22" s="5" t="s">
        <v>157</v>
      </c>
      <c r="I22" s="8">
        <f t="shared" si="0"/>
        <v>100</v>
      </c>
      <c r="J22" s="9">
        <v>100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20200715</v>
      </c>
      <c r="Y22" s="12">
        <v>13</v>
      </c>
      <c r="Z22" s="6" t="s">
        <v>132</v>
      </c>
      <c r="AA22" s="12" t="str">
        <f t="shared" si="5"/>
        <v>하선동</v>
      </c>
      <c r="AB22" s="5" t="s">
        <v>116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15</v>
      </c>
      <c r="D23" s="7" t="s">
        <v>34</v>
      </c>
      <c r="E23" s="7" t="s">
        <v>137</v>
      </c>
      <c r="F23" s="7" t="s">
        <v>140</v>
      </c>
      <c r="G23" s="5" t="s">
        <v>158</v>
      </c>
      <c r="H23" s="5" t="s">
        <v>157</v>
      </c>
      <c r="I23" s="8">
        <f t="shared" si="0"/>
        <v>12510</v>
      </c>
      <c r="J23" s="9">
        <v>12510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20200715</v>
      </c>
      <c r="Y23" s="12">
        <v>5</v>
      </c>
      <c r="Z23" s="6" t="s">
        <v>132</v>
      </c>
      <c r="AA23" s="12" t="str">
        <f t="shared" si="5"/>
        <v>하선동</v>
      </c>
      <c r="AB23" s="5" t="s">
        <v>116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15</v>
      </c>
      <c r="D24" s="7" t="s">
        <v>34</v>
      </c>
      <c r="E24" s="7" t="s">
        <v>136</v>
      </c>
      <c r="F24" s="7" t="s">
        <v>139</v>
      </c>
      <c r="G24" s="5" t="s">
        <v>158</v>
      </c>
      <c r="H24" s="5" t="s">
        <v>157</v>
      </c>
      <c r="I24" s="8">
        <f t="shared" si="0"/>
        <v>12000</v>
      </c>
      <c r="J24" s="9">
        <v>12000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20200715</v>
      </c>
      <c r="Y24" s="12">
        <v>3</v>
      </c>
      <c r="Z24" s="6" t="s">
        <v>132</v>
      </c>
      <c r="AA24" s="12" t="str">
        <f t="shared" si="5"/>
        <v>하선동</v>
      </c>
      <c r="AB24" s="5" t="s">
        <v>116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15</v>
      </c>
      <c r="D25" s="7" t="s">
        <v>34</v>
      </c>
      <c r="E25" s="7" t="s">
        <v>135</v>
      </c>
      <c r="F25" s="7" t="s">
        <v>145</v>
      </c>
      <c r="G25" s="5" t="s">
        <v>158</v>
      </c>
      <c r="H25" s="5" t="s">
        <v>157</v>
      </c>
      <c r="I25" s="8">
        <f t="shared" si="0"/>
        <v>5610</v>
      </c>
      <c r="J25" s="11">
        <v>5610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20200715</v>
      </c>
      <c r="Y25" s="12">
        <v>6</v>
      </c>
      <c r="Z25" s="6" t="s">
        <v>132</v>
      </c>
      <c r="AA25" s="12" t="str">
        <f t="shared" si="5"/>
        <v>하선동</v>
      </c>
      <c r="AB25" s="5" t="s">
        <v>116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15</v>
      </c>
      <c r="D26" s="7" t="s">
        <v>91</v>
      </c>
      <c r="E26" s="7" t="s">
        <v>142</v>
      </c>
      <c r="F26" s="7" t="s">
        <v>146</v>
      </c>
      <c r="G26" s="5" t="s">
        <v>159</v>
      </c>
      <c r="H26" s="5" t="s">
        <v>157</v>
      </c>
      <c r="I26" s="8">
        <f t="shared" si="0"/>
        <v>3561</v>
      </c>
      <c r="J26" s="11">
        <v>3560</v>
      </c>
      <c r="K26" s="8">
        <f t="shared" si="1"/>
        <v>1</v>
      </c>
      <c r="L26" s="10">
        <f t="shared" si="2"/>
        <v>2.8081999438360012E-4</v>
      </c>
      <c r="M26" s="11">
        <v>1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20200715</v>
      </c>
      <c r="Y26" s="12">
        <v>14</v>
      </c>
      <c r="Z26" s="6" t="s">
        <v>132</v>
      </c>
      <c r="AA26" s="12" t="str">
        <f t="shared" si="5"/>
        <v>하선동</v>
      </c>
      <c r="AB26" s="5" t="s">
        <v>116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15</v>
      </c>
      <c r="D27" s="7" t="s">
        <v>34</v>
      </c>
      <c r="E27" s="5" t="s">
        <v>135</v>
      </c>
      <c r="F27" s="7" t="s">
        <v>130</v>
      </c>
      <c r="G27" s="5" t="s">
        <v>158</v>
      </c>
      <c r="H27" s="5" t="s">
        <v>157</v>
      </c>
      <c r="I27" s="8">
        <f t="shared" si="0"/>
        <v>1879</v>
      </c>
      <c r="J27" s="11">
        <v>1690</v>
      </c>
      <c r="K27" s="8">
        <f t="shared" si="1"/>
        <v>189</v>
      </c>
      <c r="L27" s="10">
        <f t="shared" si="2"/>
        <v>0.10058541777541245</v>
      </c>
      <c r="M27" s="11"/>
      <c r="N27" s="11"/>
      <c r="O27" s="11"/>
      <c r="P27" s="11"/>
      <c r="Q27" s="11"/>
      <c r="R27" s="11"/>
      <c r="S27" s="11"/>
      <c r="T27" s="11"/>
      <c r="U27" s="11">
        <v>97</v>
      </c>
      <c r="V27" s="11"/>
      <c r="W27" s="11">
        <v>92</v>
      </c>
      <c r="X27" s="12">
        <v>20200714</v>
      </c>
      <c r="Y27" s="12">
        <v>8</v>
      </c>
      <c r="Z27" s="6" t="s">
        <v>132</v>
      </c>
      <c r="AA27" s="12" t="str">
        <f t="shared" si="5"/>
        <v>하선동</v>
      </c>
      <c r="AB27" s="5" t="s">
        <v>90</v>
      </c>
      <c r="AC27" s="13" t="s">
        <v>149</v>
      </c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15</v>
      </c>
      <c r="D28" s="7" t="s">
        <v>34</v>
      </c>
      <c r="E28" s="5" t="s">
        <v>135</v>
      </c>
      <c r="F28" s="7" t="s">
        <v>130</v>
      </c>
      <c r="G28" s="5" t="s">
        <v>158</v>
      </c>
      <c r="H28" s="5" t="s">
        <v>157</v>
      </c>
      <c r="I28" s="8">
        <f t="shared" si="0"/>
        <v>3217</v>
      </c>
      <c r="J28" s="16">
        <v>2500</v>
      </c>
      <c r="K28" s="8">
        <f t="shared" si="1"/>
        <v>717</v>
      </c>
      <c r="L28" s="10">
        <f t="shared" si="2"/>
        <v>0.22287845819086105</v>
      </c>
      <c r="M28" s="11"/>
      <c r="N28" s="11"/>
      <c r="O28" s="11"/>
      <c r="P28" s="11">
        <v>17</v>
      </c>
      <c r="Q28" s="11"/>
      <c r="R28" s="11"/>
      <c r="S28" s="11"/>
      <c r="T28" s="11"/>
      <c r="U28" s="11">
        <v>700</v>
      </c>
      <c r="V28" s="11"/>
      <c r="W28" s="11"/>
      <c r="X28" s="12">
        <v>20200714</v>
      </c>
      <c r="Y28" s="12">
        <v>8</v>
      </c>
      <c r="Z28" s="6" t="s">
        <v>133</v>
      </c>
      <c r="AA28" s="12" t="str">
        <f t="shared" si="5"/>
        <v>이형준</v>
      </c>
      <c r="AB28" s="5" t="s">
        <v>90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15</v>
      </c>
      <c r="D29" s="7" t="s">
        <v>34</v>
      </c>
      <c r="E29" s="5" t="s">
        <v>135</v>
      </c>
      <c r="F29" s="7" t="s">
        <v>130</v>
      </c>
      <c r="G29" s="5" t="s">
        <v>158</v>
      </c>
      <c r="H29" s="5" t="s">
        <v>157</v>
      </c>
      <c r="I29" s="8">
        <f t="shared" si="0"/>
        <v>479</v>
      </c>
      <c r="J29" s="11">
        <v>320</v>
      </c>
      <c r="K29" s="8">
        <f t="shared" si="1"/>
        <v>159</v>
      </c>
      <c r="L29" s="10">
        <f t="shared" si="2"/>
        <v>0.33194154488517746</v>
      </c>
      <c r="M29" s="11"/>
      <c r="N29" s="11"/>
      <c r="O29" s="11"/>
      <c r="P29" s="11"/>
      <c r="Q29" s="11"/>
      <c r="R29" s="11"/>
      <c r="S29" s="11"/>
      <c r="T29" s="11"/>
      <c r="U29" s="11">
        <v>159</v>
      </c>
      <c r="V29" s="11"/>
      <c r="W29" s="11"/>
      <c r="X29" s="12">
        <v>20200715</v>
      </c>
      <c r="Y29" s="12">
        <v>8</v>
      </c>
      <c r="Z29" s="6" t="s">
        <v>132</v>
      </c>
      <c r="AA29" s="12" t="str">
        <f t="shared" si="5"/>
        <v>하선동</v>
      </c>
      <c r="AB29" s="5" t="s">
        <v>90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15</v>
      </c>
      <c r="D30" s="7" t="s">
        <v>34</v>
      </c>
      <c r="E30" s="7" t="s">
        <v>137</v>
      </c>
      <c r="F30" s="7" t="s">
        <v>131</v>
      </c>
      <c r="G30" s="5" t="s">
        <v>158</v>
      </c>
      <c r="H30" s="5" t="s">
        <v>157</v>
      </c>
      <c r="I30" s="8">
        <f t="shared" si="0"/>
        <v>5220</v>
      </c>
      <c r="J30" s="11">
        <v>5220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20200715</v>
      </c>
      <c r="Y30" s="12">
        <v>7</v>
      </c>
      <c r="Z30" s="6" t="s">
        <v>132</v>
      </c>
      <c r="AA30" s="12" t="str">
        <f t="shared" si="5"/>
        <v>하선동</v>
      </c>
      <c r="AB30" s="5" t="s">
        <v>90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15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15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200300</v>
      </c>
      <c r="J47" s="26">
        <f t="shared" si="8"/>
        <v>191119</v>
      </c>
      <c r="K47" s="26">
        <f t="shared" si="8"/>
        <v>9181</v>
      </c>
      <c r="L47" s="26" t="e">
        <f t="shared" si="8"/>
        <v>#DIV/0!</v>
      </c>
      <c r="M47" s="26">
        <f t="shared" si="8"/>
        <v>4302</v>
      </c>
      <c r="N47" s="26">
        <f t="shared" si="8"/>
        <v>1820</v>
      </c>
      <c r="O47" s="26">
        <f t="shared" si="8"/>
        <v>0</v>
      </c>
      <c r="P47" s="26">
        <f t="shared" si="8"/>
        <v>29</v>
      </c>
      <c r="Q47" s="26">
        <f t="shared" si="8"/>
        <v>5</v>
      </c>
      <c r="R47" s="26">
        <f t="shared" si="8"/>
        <v>0</v>
      </c>
      <c r="S47" s="26">
        <f t="shared" si="8"/>
        <v>10</v>
      </c>
      <c r="T47" s="26">
        <f t="shared" si="8"/>
        <v>1967</v>
      </c>
      <c r="U47" s="26">
        <f t="shared" si="8"/>
        <v>956</v>
      </c>
      <c r="V47" s="26">
        <f t="shared" si="8"/>
        <v>0</v>
      </c>
      <c r="W47" s="26">
        <f t="shared" si="8"/>
        <v>92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15</v>
      </c>
      <c r="D49" s="7" t="s">
        <v>91</v>
      </c>
      <c r="E49" s="7" t="s">
        <v>60</v>
      </c>
      <c r="F49" s="7" t="s">
        <v>123</v>
      </c>
      <c r="G49" s="5" t="s">
        <v>154</v>
      </c>
      <c r="H49" s="5" t="s">
        <v>155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20200715</v>
      </c>
      <c r="Y49" s="12">
        <v>9</v>
      </c>
      <c r="Z49" s="6" t="s">
        <v>68</v>
      </c>
      <c r="AA49" s="12" t="str">
        <f>IF($Z49="A","하선동",IF($Z49="B","이형준",""))</f>
        <v>하선동</v>
      </c>
      <c r="AB49" s="5" t="s">
        <v>71</v>
      </c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15</v>
      </c>
      <c r="D50" s="7" t="s">
        <v>34</v>
      </c>
      <c r="E50" s="7" t="s">
        <v>75</v>
      </c>
      <c r="F50" s="7" t="s">
        <v>124</v>
      </c>
      <c r="G50" s="5" t="s">
        <v>161</v>
      </c>
      <c r="H50" s="5" t="s">
        <v>162</v>
      </c>
      <c r="I50" s="8">
        <f t="shared" si="9"/>
        <v>200</v>
      </c>
      <c r="J50" s="9">
        <v>200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20200715</v>
      </c>
      <c r="Y50" s="12">
        <v>12</v>
      </c>
      <c r="Z50" s="6" t="s">
        <v>68</v>
      </c>
      <c r="AA50" s="12" t="str">
        <f t="shared" ref="AA50:AA63" si="14">IF($Z50="A","하선동",IF($Z50="B","이형준",""))</f>
        <v>하선동</v>
      </c>
      <c r="AB50" s="5" t="s">
        <v>71</v>
      </c>
      <c r="AC50" s="13"/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15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15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7</v>
      </c>
      <c r="C53" s="6" t="str">
        <f t="shared" si="13"/>
        <v>15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7</v>
      </c>
      <c r="C54" s="6" t="str">
        <f t="shared" si="13"/>
        <v>15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15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15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15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15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15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15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15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15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15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C7:AC8 A7:AA8 A27:AC46 A26:C26 E26:AC26 A9:AC25">
    <cfRule type="expression" dxfId="83" priority="11">
      <formula>$L7&gt;0.15</formula>
    </cfRule>
    <cfRule type="expression" dxfId="82" priority="12">
      <formula>AND($L7&gt;0.08,$L7&lt;0.15)</formula>
    </cfRule>
  </conditionalFormatting>
  <conditionalFormatting sqref="A52:AC63 A49:E49 G49:AC51 A51:E51 A50:C50 E50">
    <cfRule type="expression" dxfId="81" priority="9">
      <formula>$L49&gt;0.15</formula>
    </cfRule>
    <cfRule type="expression" dxfId="80" priority="10">
      <formula>AND($L49&gt;0.08,$L49&lt;0.15)</formula>
    </cfRule>
  </conditionalFormatting>
  <conditionalFormatting sqref="F49:F51">
    <cfRule type="expression" dxfId="79" priority="7">
      <formula>$L49&gt;0.15</formula>
    </cfRule>
    <cfRule type="expression" dxfId="78" priority="8">
      <formula>AND($L49&gt;0.08,$L49&lt;0.15)</formula>
    </cfRule>
  </conditionalFormatting>
  <conditionalFormatting sqref="AB7:AB8">
    <cfRule type="expression" dxfId="77" priority="5">
      <formula>$L7&gt;0.15</formula>
    </cfRule>
    <cfRule type="expression" dxfId="76" priority="6">
      <formula>AND($L7&gt;0.08,$L7&lt;0.15)</formula>
    </cfRule>
  </conditionalFormatting>
  <conditionalFormatting sqref="D50">
    <cfRule type="expression" dxfId="75" priority="3">
      <formula>$L50&gt;0.15</formula>
    </cfRule>
    <cfRule type="expression" dxfId="74" priority="4">
      <formula>AND($L50&gt;0.08,$L50&lt;0.15)</formula>
    </cfRule>
  </conditionalFormatting>
  <conditionalFormatting sqref="D26">
    <cfRule type="expression" dxfId="73" priority="1">
      <formula>$L26&gt;0.15</formula>
    </cfRule>
    <cfRule type="expression" dxfId="72" priority="2">
      <formula>AND($L26&gt;0.08,$L26&lt;0.15)</formula>
    </cfRule>
  </conditionalFormatting>
  <dataValidations count="3">
    <dataValidation allowBlank="1" showInputMessage="1" showErrorMessage="1" prompt="수식 계산_x000a_수치 입력 금지" sqref="K49:K63 K7:K46" xr:uid="{93C7DEEA-257F-4C69-B86E-215303B5AEA7}"/>
    <dataValidation type="whole" allowBlank="1" showInputMessage="1" showErrorMessage="1" errorTitle="입력값이 올바르지 않습니다." error="숫자만 쓰세요!" sqref="J29:J30 J25:J27 M49:W63 M7:W46" xr:uid="{EC2A82DB-690E-458F-9BAE-F5A3170B3A0F}">
      <formula1>0</formula1>
      <formula2>20000</formula2>
    </dataValidation>
    <dataValidation type="list" allowBlank="1" showInputMessage="1" showErrorMessage="1" sqref="Z49:Z63 Z7:Z46" xr:uid="{9D2AA57D-1DA3-4C7D-811A-9342512103A4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CDCE4-83BB-4E1F-BBC1-A2453B14DE07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57AAF5D1-A31B-4B43-A6CA-59B96D172157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9FF3-9B8C-4A30-9BF5-FE636AA144EA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55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16</v>
      </c>
      <c r="D7" s="7" t="s">
        <v>91</v>
      </c>
      <c r="E7" s="7" t="s">
        <v>150</v>
      </c>
      <c r="F7" s="7" t="s">
        <v>168</v>
      </c>
      <c r="G7" s="5" t="s">
        <v>170</v>
      </c>
      <c r="H7" s="5" t="s">
        <v>157</v>
      </c>
      <c r="I7" s="8">
        <f t="shared" ref="I7:I46" si="0">J7+K7</f>
        <v>2092</v>
      </c>
      <c r="J7" s="9">
        <v>1650</v>
      </c>
      <c r="K7" s="8">
        <f t="shared" ref="K7:K29" si="1">SUM(M7:W7)</f>
        <v>442</v>
      </c>
      <c r="L7" s="10">
        <f t="shared" ref="L7:L46" si="2">K7/I7</f>
        <v>0.21128107074569791</v>
      </c>
      <c r="M7" s="11"/>
      <c r="N7" s="11"/>
      <c r="O7" s="11"/>
      <c r="P7" s="11">
        <v>431</v>
      </c>
      <c r="Q7" s="11">
        <v>11</v>
      </c>
      <c r="R7" s="11"/>
      <c r="S7" s="11"/>
      <c r="T7" s="11"/>
      <c r="U7" s="11"/>
      <c r="V7" s="11"/>
      <c r="W7" s="11"/>
      <c r="X7" s="12">
        <v>20200716</v>
      </c>
      <c r="Y7" s="12">
        <v>6</v>
      </c>
      <c r="Z7" s="6" t="s">
        <v>132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16</v>
      </c>
      <c r="D8" s="7" t="s">
        <v>91</v>
      </c>
      <c r="E8" s="7" t="s">
        <v>163</v>
      </c>
      <c r="F8" s="7" t="s">
        <v>164</v>
      </c>
      <c r="G8" s="5" t="s">
        <v>153</v>
      </c>
      <c r="H8" s="5" t="s">
        <v>155</v>
      </c>
      <c r="I8" s="8">
        <f t="shared" si="0"/>
        <v>1388</v>
      </c>
      <c r="J8" s="9">
        <v>1380</v>
      </c>
      <c r="K8" s="8">
        <f t="shared" si="1"/>
        <v>8</v>
      </c>
      <c r="L8" s="10">
        <f t="shared" si="2"/>
        <v>5.763688760806916E-3</v>
      </c>
      <c r="M8" s="11"/>
      <c r="N8" s="11"/>
      <c r="O8" s="11"/>
      <c r="P8" s="11"/>
      <c r="Q8" s="11"/>
      <c r="R8" s="11"/>
      <c r="S8" s="11">
        <v>8</v>
      </c>
      <c r="T8" s="11"/>
      <c r="U8" s="11"/>
      <c r="V8" s="11"/>
      <c r="W8" s="11"/>
      <c r="X8" s="12">
        <v>20200716</v>
      </c>
      <c r="Y8" s="12">
        <v>1</v>
      </c>
      <c r="Z8" s="6" t="s">
        <v>132</v>
      </c>
      <c r="AA8" s="12" t="str">
        <f t="shared" ref="AA8:AA46" si="5">IF($Z8="A","하선동",IF($Z8="B","이형준",""))</f>
        <v>하선동</v>
      </c>
      <c r="AB8" s="5" t="s">
        <v>73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16</v>
      </c>
      <c r="D9" s="7" t="s">
        <v>34</v>
      </c>
      <c r="E9" s="7" t="s">
        <v>135</v>
      </c>
      <c r="F9" s="7" t="s">
        <v>165</v>
      </c>
      <c r="G9" s="5" t="s">
        <v>158</v>
      </c>
      <c r="H9" s="5" t="s">
        <v>157</v>
      </c>
      <c r="I9" s="8">
        <f t="shared" si="0"/>
        <v>9529</v>
      </c>
      <c r="J9" s="9">
        <v>9514</v>
      </c>
      <c r="K9" s="8">
        <f t="shared" si="1"/>
        <v>15</v>
      </c>
      <c r="L9" s="10">
        <f t="shared" si="2"/>
        <v>1.574142092559555E-3</v>
      </c>
      <c r="M9" s="11"/>
      <c r="N9" s="11"/>
      <c r="O9" s="11"/>
      <c r="P9" s="11">
        <v>15</v>
      </c>
      <c r="Q9" s="11"/>
      <c r="R9" s="11"/>
      <c r="S9" s="11"/>
      <c r="T9" s="11"/>
      <c r="U9" s="11"/>
      <c r="V9" s="11"/>
      <c r="W9" s="11"/>
      <c r="X9" s="12">
        <v>20200716</v>
      </c>
      <c r="Y9" s="6">
        <v>7</v>
      </c>
      <c r="Z9" s="6" t="s">
        <v>132</v>
      </c>
      <c r="AA9" s="12" t="str">
        <f t="shared" si="5"/>
        <v>하선동</v>
      </c>
      <c r="AB9" s="5" t="s">
        <v>73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16</v>
      </c>
      <c r="D10" s="7" t="s">
        <v>91</v>
      </c>
      <c r="E10" s="7" t="s">
        <v>150</v>
      </c>
      <c r="F10" s="7" t="s">
        <v>169</v>
      </c>
      <c r="G10" s="5" t="s">
        <v>170</v>
      </c>
      <c r="H10" s="5" t="s">
        <v>157</v>
      </c>
      <c r="I10" s="8">
        <f t="shared" si="0"/>
        <v>479</v>
      </c>
      <c r="J10" s="9">
        <v>330</v>
      </c>
      <c r="K10" s="8">
        <f t="shared" si="1"/>
        <v>149</v>
      </c>
      <c r="L10" s="10">
        <f t="shared" si="2"/>
        <v>0.31106471816283926</v>
      </c>
      <c r="M10" s="11"/>
      <c r="N10" s="11"/>
      <c r="O10" s="11"/>
      <c r="P10" s="11"/>
      <c r="Q10" s="11"/>
      <c r="R10" s="11"/>
      <c r="S10" s="11"/>
      <c r="T10" s="11"/>
      <c r="U10" s="11"/>
      <c r="V10" s="11">
        <v>149</v>
      </c>
      <c r="W10" s="11"/>
      <c r="X10" s="12">
        <v>20200716</v>
      </c>
      <c r="Y10" s="12">
        <v>6</v>
      </c>
      <c r="Z10" s="6" t="s">
        <v>132</v>
      </c>
      <c r="AA10" s="12" t="str">
        <f t="shared" si="5"/>
        <v>하선동</v>
      </c>
      <c r="AB10" s="5" t="s">
        <v>73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16</v>
      </c>
      <c r="D11" s="7" t="s">
        <v>32</v>
      </c>
      <c r="E11" s="7" t="s">
        <v>135</v>
      </c>
      <c r="F11" s="7" t="s">
        <v>144</v>
      </c>
      <c r="G11" s="5" t="s">
        <v>160</v>
      </c>
      <c r="H11" s="5" t="s">
        <v>157</v>
      </c>
      <c r="I11" s="8">
        <f t="shared" si="0"/>
        <v>680</v>
      </c>
      <c r="J11" s="9">
        <v>663</v>
      </c>
      <c r="K11" s="8">
        <f t="shared" si="1"/>
        <v>17</v>
      </c>
      <c r="L11" s="10">
        <f t="shared" si="2"/>
        <v>2.5000000000000001E-2</v>
      </c>
      <c r="M11" s="11">
        <v>1</v>
      </c>
      <c r="N11" s="11"/>
      <c r="O11" s="11"/>
      <c r="P11" s="11">
        <v>16</v>
      </c>
      <c r="Q11" s="11"/>
      <c r="R11" s="11"/>
      <c r="S11" s="11"/>
      <c r="T11" s="11"/>
      <c r="U11" s="11"/>
      <c r="V11" s="11"/>
      <c r="W11" s="11"/>
      <c r="X11" s="12">
        <v>20200716</v>
      </c>
      <c r="Y11" s="12">
        <v>13</v>
      </c>
      <c r="Z11" s="6" t="s">
        <v>132</v>
      </c>
      <c r="AA11" s="12" t="str">
        <f t="shared" si="5"/>
        <v>하선동</v>
      </c>
      <c r="AB11" s="5" t="s">
        <v>81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16</v>
      </c>
      <c r="D12" s="7" t="s">
        <v>91</v>
      </c>
      <c r="E12" s="7" t="s">
        <v>150</v>
      </c>
      <c r="F12" s="7" t="s">
        <v>169</v>
      </c>
      <c r="G12" s="5" t="s">
        <v>170</v>
      </c>
      <c r="H12" s="5" t="s">
        <v>157</v>
      </c>
      <c r="I12" s="8">
        <f t="shared" si="0"/>
        <v>868</v>
      </c>
      <c r="J12" s="9">
        <v>571</v>
      </c>
      <c r="K12" s="8">
        <f t="shared" si="1"/>
        <v>297</v>
      </c>
      <c r="L12" s="10">
        <f t="shared" si="2"/>
        <v>0.34216589861751151</v>
      </c>
      <c r="M12" s="11"/>
      <c r="N12" s="11"/>
      <c r="O12" s="11"/>
      <c r="P12" s="11"/>
      <c r="Q12" s="11"/>
      <c r="R12" s="11"/>
      <c r="S12" s="11"/>
      <c r="T12" s="11"/>
      <c r="U12" s="11"/>
      <c r="V12" s="11">
        <v>297</v>
      </c>
      <c r="W12" s="11"/>
      <c r="X12" s="12">
        <v>20200716</v>
      </c>
      <c r="Y12" s="12">
        <v>6</v>
      </c>
      <c r="Z12" s="6" t="s">
        <v>132</v>
      </c>
      <c r="AA12" s="12" t="str">
        <f t="shared" si="5"/>
        <v>하선동</v>
      </c>
      <c r="AB12" s="5" t="s">
        <v>81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16</v>
      </c>
      <c r="D13" s="7" t="s">
        <v>91</v>
      </c>
      <c r="E13" s="7" t="s">
        <v>150</v>
      </c>
      <c r="F13" s="7" t="s">
        <v>169</v>
      </c>
      <c r="G13" s="5" t="s">
        <v>170</v>
      </c>
      <c r="H13" s="5" t="s">
        <v>157</v>
      </c>
      <c r="I13" s="8">
        <f t="shared" si="0"/>
        <v>2238</v>
      </c>
      <c r="J13" s="15">
        <v>2013</v>
      </c>
      <c r="K13" s="8">
        <f t="shared" si="1"/>
        <v>225</v>
      </c>
      <c r="L13" s="10">
        <f t="shared" si="2"/>
        <v>0.10053619302949061</v>
      </c>
      <c r="M13" s="11"/>
      <c r="N13" s="11"/>
      <c r="O13" s="11"/>
      <c r="P13" s="11"/>
      <c r="Q13" s="11"/>
      <c r="R13" s="11"/>
      <c r="S13" s="11"/>
      <c r="T13" s="11"/>
      <c r="U13" s="11"/>
      <c r="V13" s="11">
        <v>225</v>
      </c>
      <c r="W13" s="11"/>
      <c r="X13" s="12">
        <v>20200716</v>
      </c>
      <c r="Y13" s="12">
        <v>6</v>
      </c>
      <c r="Z13" s="6" t="s">
        <v>133</v>
      </c>
      <c r="AA13" s="12" t="str">
        <f t="shared" si="5"/>
        <v>이형준</v>
      </c>
      <c r="AB13" s="5" t="s">
        <v>81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16</v>
      </c>
      <c r="D14" s="7" t="s">
        <v>91</v>
      </c>
      <c r="E14" s="7" t="s">
        <v>150</v>
      </c>
      <c r="F14" s="7" t="s">
        <v>168</v>
      </c>
      <c r="G14" s="5" t="s">
        <v>170</v>
      </c>
      <c r="H14" s="5" t="s">
        <v>157</v>
      </c>
      <c r="I14" s="8">
        <f t="shared" si="0"/>
        <v>1048</v>
      </c>
      <c r="J14" s="9">
        <v>680</v>
      </c>
      <c r="K14" s="8">
        <f t="shared" si="1"/>
        <v>368</v>
      </c>
      <c r="L14" s="10">
        <f t="shared" si="2"/>
        <v>0.35114503816793891</v>
      </c>
      <c r="M14" s="11"/>
      <c r="N14" s="11"/>
      <c r="O14" s="11"/>
      <c r="P14" s="11">
        <v>353</v>
      </c>
      <c r="Q14" s="11">
        <v>15</v>
      </c>
      <c r="R14" s="11"/>
      <c r="S14" s="11"/>
      <c r="T14" s="11"/>
      <c r="U14" s="11"/>
      <c r="V14" s="11"/>
      <c r="W14" s="11"/>
      <c r="X14" s="12">
        <v>20200716</v>
      </c>
      <c r="Y14" s="12">
        <v>6</v>
      </c>
      <c r="Z14" s="6" t="s">
        <v>133</v>
      </c>
      <c r="AA14" s="12" t="str">
        <f t="shared" si="5"/>
        <v>이형준</v>
      </c>
      <c r="AB14" s="5" t="s">
        <v>81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16</v>
      </c>
      <c r="D15" s="7" t="s">
        <v>34</v>
      </c>
      <c r="E15" s="7" t="s">
        <v>135</v>
      </c>
      <c r="F15" s="7" t="s">
        <v>130</v>
      </c>
      <c r="G15" s="5" t="s">
        <v>158</v>
      </c>
      <c r="H15" s="5" t="s">
        <v>157</v>
      </c>
      <c r="I15" s="8">
        <f t="shared" si="0"/>
        <v>1575</v>
      </c>
      <c r="J15" s="9">
        <v>1544</v>
      </c>
      <c r="K15" s="8">
        <f t="shared" si="1"/>
        <v>31</v>
      </c>
      <c r="L15" s="10">
        <f t="shared" si="2"/>
        <v>1.9682539682539683E-2</v>
      </c>
      <c r="M15" s="11"/>
      <c r="N15" s="11"/>
      <c r="O15" s="11"/>
      <c r="P15" s="11"/>
      <c r="Q15" s="11"/>
      <c r="R15" s="11"/>
      <c r="S15" s="11"/>
      <c r="T15" s="11">
        <v>31</v>
      </c>
      <c r="U15" s="11"/>
      <c r="V15" s="11"/>
      <c r="W15" s="11"/>
      <c r="X15" s="12">
        <v>20200716</v>
      </c>
      <c r="Y15" s="12">
        <v>8</v>
      </c>
      <c r="Z15" s="6" t="s">
        <v>133</v>
      </c>
      <c r="AA15" s="12" t="str">
        <f t="shared" si="5"/>
        <v>이형준</v>
      </c>
      <c r="AB15" s="5" t="s">
        <v>81</v>
      </c>
      <c r="AC15" s="13" t="s">
        <v>141</v>
      </c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16</v>
      </c>
      <c r="D16" s="7" t="s">
        <v>34</v>
      </c>
      <c r="E16" s="7" t="s">
        <v>135</v>
      </c>
      <c r="F16" s="7" t="s">
        <v>130</v>
      </c>
      <c r="G16" s="5" t="s">
        <v>158</v>
      </c>
      <c r="H16" s="5" t="s">
        <v>157</v>
      </c>
      <c r="I16" s="8">
        <f t="shared" si="0"/>
        <v>3202</v>
      </c>
      <c r="J16" s="9">
        <v>2467</v>
      </c>
      <c r="K16" s="8">
        <f t="shared" si="1"/>
        <v>735</v>
      </c>
      <c r="L16" s="10">
        <f t="shared" si="2"/>
        <v>0.22954403497813866</v>
      </c>
      <c r="M16" s="11"/>
      <c r="N16" s="11"/>
      <c r="O16" s="11"/>
      <c r="P16" s="11">
        <v>1</v>
      </c>
      <c r="Q16" s="11"/>
      <c r="R16" s="11"/>
      <c r="S16" s="11"/>
      <c r="T16" s="11">
        <v>734</v>
      </c>
      <c r="U16" s="11"/>
      <c r="V16" s="11"/>
      <c r="W16" s="11"/>
      <c r="X16" s="12">
        <v>20200715</v>
      </c>
      <c r="Y16" s="12">
        <v>8</v>
      </c>
      <c r="Z16" s="6" t="s">
        <v>133</v>
      </c>
      <c r="AA16" s="12" t="str">
        <f t="shared" si="5"/>
        <v>이형준</v>
      </c>
      <c r="AB16" s="5" t="s">
        <v>83</v>
      </c>
      <c r="AC16" s="13" t="s">
        <v>141</v>
      </c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16</v>
      </c>
      <c r="D17" s="7" t="s">
        <v>34</v>
      </c>
      <c r="E17" s="7" t="s">
        <v>135</v>
      </c>
      <c r="F17" s="7" t="s">
        <v>130</v>
      </c>
      <c r="G17" s="5" t="s">
        <v>158</v>
      </c>
      <c r="H17" s="5" t="s">
        <v>157</v>
      </c>
      <c r="I17" s="8">
        <f t="shared" si="0"/>
        <v>10620</v>
      </c>
      <c r="J17" s="9">
        <v>9897</v>
      </c>
      <c r="K17" s="8">
        <f t="shared" si="1"/>
        <v>723</v>
      </c>
      <c r="L17" s="10">
        <f t="shared" si="2"/>
        <v>6.807909604519774E-2</v>
      </c>
      <c r="M17" s="11"/>
      <c r="N17" s="11"/>
      <c r="O17" s="11"/>
      <c r="P17" s="11">
        <v>14</v>
      </c>
      <c r="Q17" s="11">
        <v>2</v>
      </c>
      <c r="R17" s="11"/>
      <c r="S17" s="11"/>
      <c r="T17" s="11">
        <v>707</v>
      </c>
      <c r="U17" s="11"/>
      <c r="V17" s="11"/>
      <c r="W17" s="11"/>
      <c r="X17" s="12">
        <v>20200716</v>
      </c>
      <c r="Y17" s="12">
        <v>8</v>
      </c>
      <c r="Z17" s="6" t="s">
        <v>133</v>
      </c>
      <c r="AA17" s="12" t="str">
        <f t="shared" si="5"/>
        <v>이형준</v>
      </c>
      <c r="AB17" s="5" t="s">
        <v>83</v>
      </c>
      <c r="AC17" s="13" t="s">
        <v>141</v>
      </c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16</v>
      </c>
      <c r="D18" s="7" t="s">
        <v>34</v>
      </c>
      <c r="E18" s="7" t="s">
        <v>135</v>
      </c>
      <c r="F18" s="7" t="s">
        <v>165</v>
      </c>
      <c r="G18" s="5" t="s">
        <v>158</v>
      </c>
      <c r="H18" s="5" t="s">
        <v>157</v>
      </c>
      <c r="I18" s="8">
        <f t="shared" si="0"/>
        <v>1653</v>
      </c>
      <c r="J18" s="9">
        <v>1650</v>
      </c>
      <c r="K18" s="8">
        <f t="shared" si="1"/>
        <v>3</v>
      </c>
      <c r="L18" s="10">
        <f t="shared" si="2"/>
        <v>1.8148820326678765E-3</v>
      </c>
      <c r="M18" s="11"/>
      <c r="N18" s="11"/>
      <c r="O18" s="11"/>
      <c r="P18" s="11">
        <v>3</v>
      </c>
      <c r="Q18" s="11"/>
      <c r="R18" s="11"/>
      <c r="S18" s="11"/>
      <c r="T18" s="11"/>
      <c r="U18" s="11"/>
      <c r="V18" s="11"/>
      <c r="W18" s="11"/>
      <c r="X18" s="12">
        <v>20200716</v>
      </c>
      <c r="Y18" s="12">
        <v>7</v>
      </c>
      <c r="Z18" s="6" t="s">
        <v>67</v>
      </c>
      <c r="AA18" s="12" t="str">
        <f t="shared" si="5"/>
        <v>하선동</v>
      </c>
      <c r="AB18" s="5" t="s">
        <v>87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16</v>
      </c>
      <c r="D19" s="7" t="s">
        <v>34</v>
      </c>
      <c r="E19" s="7" t="s">
        <v>135</v>
      </c>
      <c r="F19" s="7" t="s">
        <v>165</v>
      </c>
      <c r="G19" s="5" t="s">
        <v>158</v>
      </c>
      <c r="H19" s="5" t="s">
        <v>157</v>
      </c>
      <c r="I19" s="8">
        <f t="shared" si="0"/>
        <v>14103</v>
      </c>
      <c r="J19" s="9">
        <v>14079</v>
      </c>
      <c r="K19" s="8">
        <f t="shared" si="1"/>
        <v>24</v>
      </c>
      <c r="L19" s="10">
        <f t="shared" si="2"/>
        <v>1.7017655817911082E-3</v>
      </c>
      <c r="M19" s="11"/>
      <c r="N19" s="11">
        <v>4</v>
      </c>
      <c r="O19" s="11"/>
      <c r="P19" s="11">
        <v>15</v>
      </c>
      <c r="Q19" s="11">
        <v>5</v>
      </c>
      <c r="R19" s="11"/>
      <c r="S19" s="11"/>
      <c r="T19" s="11"/>
      <c r="U19" s="11"/>
      <c r="V19" s="11"/>
      <c r="W19" s="11"/>
      <c r="X19" s="12">
        <v>20200716</v>
      </c>
      <c r="Y19" s="12">
        <v>7</v>
      </c>
      <c r="Z19" s="6" t="s">
        <v>133</v>
      </c>
      <c r="AA19" s="12" t="str">
        <f t="shared" si="5"/>
        <v>이형준</v>
      </c>
      <c r="AB19" s="5" t="s">
        <v>87</v>
      </c>
      <c r="AC19" s="13" t="s">
        <v>167</v>
      </c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16</v>
      </c>
      <c r="D20" s="7" t="s">
        <v>91</v>
      </c>
      <c r="E20" s="7" t="s">
        <v>136</v>
      </c>
      <c r="F20" s="7" t="s">
        <v>166</v>
      </c>
      <c r="G20" s="5" t="s">
        <v>154</v>
      </c>
      <c r="H20" s="5" t="s">
        <v>157</v>
      </c>
      <c r="I20" s="8">
        <f t="shared" si="0"/>
        <v>680</v>
      </c>
      <c r="J20" s="9">
        <v>637</v>
      </c>
      <c r="K20" s="8">
        <f t="shared" si="1"/>
        <v>43</v>
      </c>
      <c r="L20" s="10">
        <f t="shared" si="2"/>
        <v>6.3235294117647056E-2</v>
      </c>
      <c r="M20" s="11"/>
      <c r="N20" s="11">
        <v>40</v>
      </c>
      <c r="O20" s="11"/>
      <c r="P20" s="11"/>
      <c r="Q20" s="11">
        <v>3</v>
      </c>
      <c r="R20" s="11"/>
      <c r="S20" s="11"/>
      <c r="T20" s="11"/>
      <c r="U20" s="11"/>
      <c r="V20" s="11"/>
      <c r="W20" s="11"/>
      <c r="X20" s="12">
        <v>20200716</v>
      </c>
      <c r="Y20" s="12">
        <v>14</v>
      </c>
      <c r="Z20" s="6" t="s">
        <v>133</v>
      </c>
      <c r="AA20" s="12" t="str">
        <f t="shared" si="5"/>
        <v>이형준</v>
      </c>
      <c r="AB20" s="5" t="s">
        <v>87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16</v>
      </c>
      <c r="D21" s="7" t="s">
        <v>34</v>
      </c>
      <c r="E21" s="7" t="s">
        <v>136</v>
      </c>
      <c r="F21" s="7" t="s">
        <v>139</v>
      </c>
      <c r="G21" s="5" t="s">
        <v>158</v>
      </c>
      <c r="H21" s="5" t="s">
        <v>157</v>
      </c>
      <c r="I21" s="8">
        <f t="shared" si="0"/>
        <v>4115</v>
      </c>
      <c r="J21" s="9">
        <v>4000</v>
      </c>
      <c r="K21" s="8">
        <f t="shared" si="1"/>
        <v>115</v>
      </c>
      <c r="L21" s="10">
        <f t="shared" si="2"/>
        <v>2.7946537059538274E-2</v>
      </c>
      <c r="M21" s="11"/>
      <c r="N21" s="11"/>
      <c r="O21" s="11"/>
      <c r="P21" s="11"/>
      <c r="Q21" s="11"/>
      <c r="R21" s="11"/>
      <c r="S21" s="11"/>
      <c r="T21" s="11"/>
      <c r="U21" s="11">
        <v>115</v>
      </c>
      <c r="V21" s="11"/>
      <c r="W21" s="11"/>
      <c r="X21" s="12">
        <v>20200716</v>
      </c>
      <c r="Y21" s="12">
        <v>3</v>
      </c>
      <c r="Z21" s="6" t="s">
        <v>132</v>
      </c>
      <c r="AA21" s="12" t="str">
        <f t="shared" si="5"/>
        <v>하선동</v>
      </c>
      <c r="AB21" s="5" t="s">
        <v>87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16</v>
      </c>
      <c r="D22" s="7" t="s">
        <v>91</v>
      </c>
      <c r="E22" s="7" t="s">
        <v>150</v>
      </c>
      <c r="F22" s="7" t="s">
        <v>168</v>
      </c>
      <c r="G22" s="5" t="s">
        <v>170</v>
      </c>
      <c r="H22" s="5" t="s">
        <v>157</v>
      </c>
      <c r="I22" s="8">
        <f t="shared" si="0"/>
        <v>896</v>
      </c>
      <c r="J22" s="9">
        <v>534</v>
      </c>
      <c r="K22" s="8">
        <f t="shared" si="1"/>
        <v>362</v>
      </c>
      <c r="L22" s="10">
        <f t="shared" si="2"/>
        <v>0.40401785714285715</v>
      </c>
      <c r="M22" s="11"/>
      <c r="N22" s="11">
        <v>9</v>
      </c>
      <c r="O22" s="11"/>
      <c r="P22" s="11">
        <v>353</v>
      </c>
      <c r="Q22" s="11"/>
      <c r="R22" s="11"/>
      <c r="S22" s="11"/>
      <c r="T22" s="11"/>
      <c r="U22" s="11"/>
      <c r="V22" s="11"/>
      <c r="W22" s="11"/>
      <c r="X22" s="12">
        <v>20200716</v>
      </c>
      <c r="Y22" s="12">
        <v>6</v>
      </c>
      <c r="Z22" s="6" t="s">
        <v>133</v>
      </c>
      <c r="AA22" s="12" t="str">
        <f t="shared" si="5"/>
        <v>이형준</v>
      </c>
      <c r="AB22" s="5" t="s">
        <v>87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16</v>
      </c>
      <c r="D23" s="7" t="s">
        <v>34</v>
      </c>
      <c r="E23" s="7" t="s">
        <v>137</v>
      </c>
      <c r="F23" s="7" t="s">
        <v>140</v>
      </c>
      <c r="G23" s="5" t="s">
        <v>158</v>
      </c>
      <c r="H23" s="5" t="s">
        <v>157</v>
      </c>
      <c r="I23" s="8">
        <f t="shared" si="0"/>
        <v>11000</v>
      </c>
      <c r="J23" s="9">
        <v>11000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20200716</v>
      </c>
      <c r="Y23" s="12">
        <v>5</v>
      </c>
      <c r="Z23" s="6" t="s">
        <v>67</v>
      </c>
      <c r="AA23" s="12" t="str">
        <f t="shared" si="5"/>
        <v>하선동</v>
      </c>
      <c r="AB23" s="5" t="s">
        <v>116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16</v>
      </c>
      <c r="D24" s="7" t="s">
        <v>34</v>
      </c>
      <c r="E24" s="7" t="s">
        <v>136</v>
      </c>
      <c r="F24" s="7" t="s">
        <v>139</v>
      </c>
      <c r="G24" s="5" t="s">
        <v>158</v>
      </c>
      <c r="H24" s="5" t="s">
        <v>157</v>
      </c>
      <c r="I24" s="8">
        <f t="shared" si="0"/>
        <v>12000</v>
      </c>
      <c r="J24" s="9">
        <v>12000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20200716</v>
      </c>
      <c r="Y24" s="12">
        <v>3</v>
      </c>
      <c r="Z24" s="6" t="s">
        <v>132</v>
      </c>
      <c r="AA24" s="12" t="str">
        <f t="shared" si="5"/>
        <v>하선동</v>
      </c>
      <c r="AB24" s="5" t="s">
        <v>116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16</v>
      </c>
      <c r="D25" s="7" t="s">
        <v>32</v>
      </c>
      <c r="E25" s="7" t="s">
        <v>135</v>
      </c>
      <c r="F25" s="7" t="s">
        <v>144</v>
      </c>
      <c r="G25" s="5" t="s">
        <v>160</v>
      </c>
      <c r="H25" s="5" t="s">
        <v>157</v>
      </c>
      <c r="I25" s="8">
        <f t="shared" si="0"/>
        <v>1603</v>
      </c>
      <c r="J25" s="11">
        <v>1600</v>
      </c>
      <c r="K25" s="8">
        <f t="shared" si="1"/>
        <v>3</v>
      </c>
      <c r="L25" s="10">
        <f t="shared" si="2"/>
        <v>1.8714909544603868E-3</v>
      </c>
      <c r="M25" s="11"/>
      <c r="N25" s="11"/>
      <c r="O25" s="11"/>
      <c r="P25" s="11">
        <v>2</v>
      </c>
      <c r="Q25" s="11">
        <v>1</v>
      </c>
      <c r="R25" s="11"/>
      <c r="S25" s="11"/>
      <c r="T25" s="11"/>
      <c r="U25" s="11"/>
      <c r="V25" s="11"/>
      <c r="W25" s="11"/>
      <c r="X25" s="12">
        <v>20200716</v>
      </c>
      <c r="Y25" s="12">
        <v>13</v>
      </c>
      <c r="Z25" s="6" t="s">
        <v>132</v>
      </c>
      <c r="AA25" s="12" t="str">
        <f t="shared" si="5"/>
        <v>하선동</v>
      </c>
      <c r="AB25" s="5" t="s">
        <v>116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16</v>
      </c>
      <c r="D26" s="7" t="s">
        <v>34</v>
      </c>
      <c r="E26" s="7" t="s">
        <v>135</v>
      </c>
      <c r="F26" s="7" t="s">
        <v>130</v>
      </c>
      <c r="G26" s="5" t="s">
        <v>158</v>
      </c>
      <c r="H26" s="5" t="s">
        <v>157</v>
      </c>
      <c r="I26" s="8">
        <f t="shared" si="0"/>
        <v>897</v>
      </c>
      <c r="J26" s="11">
        <v>530</v>
      </c>
      <c r="K26" s="8">
        <f t="shared" si="1"/>
        <v>367</v>
      </c>
      <c r="L26" s="10">
        <f t="shared" si="2"/>
        <v>0.40914158305462656</v>
      </c>
      <c r="M26" s="11"/>
      <c r="N26" s="11"/>
      <c r="O26" s="11"/>
      <c r="P26" s="11"/>
      <c r="Q26" s="11"/>
      <c r="R26" s="11"/>
      <c r="S26" s="11"/>
      <c r="T26" s="11"/>
      <c r="U26" s="11">
        <v>367</v>
      </c>
      <c r="V26" s="11"/>
      <c r="W26" s="11"/>
      <c r="X26" s="12">
        <v>20200715</v>
      </c>
      <c r="Y26" s="12">
        <v>8</v>
      </c>
      <c r="Z26" s="6" t="s">
        <v>133</v>
      </c>
      <c r="AA26" s="12" t="str">
        <f t="shared" si="5"/>
        <v>이형준</v>
      </c>
      <c r="AB26" s="5" t="s">
        <v>90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16</v>
      </c>
      <c r="D27" s="7" t="s">
        <v>34</v>
      </c>
      <c r="E27" s="7" t="s">
        <v>135</v>
      </c>
      <c r="F27" s="7" t="s">
        <v>130</v>
      </c>
      <c r="G27" s="5" t="s">
        <v>158</v>
      </c>
      <c r="H27" s="5" t="s">
        <v>157</v>
      </c>
      <c r="I27" s="8">
        <f t="shared" si="0"/>
        <v>9660</v>
      </c>
      <c r="J27" s="11">
        <v>9130</v>
      </c>
      <c r="K27" s="8">
        <f t="shared" si="1"/>
        <v>530</v>
      </c>
      <c r="L27" s="10">
        <f t="shared" si="2"/>
        <v>5.4865424430641824E-2</v>
      </c>
      <c r="M27" s="11"/>
      <c r="N27" s="11"/>
      <c r="O27" s="11">
        <v>530</v>
      </c>
      <c r="P27" s="11"/>
      <c r="Q27" s="11"/>
      <c r="R27" s="11"/>
      <c r="S27" s="11"/>
      <c r="T27" s="11"/>
      <c r="U27" s="11"/>
      <c r="V27" s="11"/>
      <c r="W27" s="11"/>
      <c r="X27" s="12">
        <v>20200716</v>
      </c>
      <c r="Y27" s="12">
        <v>8</v>
      </c>
      <c r="Z27" s="6" t="s">
        <v>132</v>
      </c>
      <c r="AA27" s="12" t="str">
        <f t="shared" si="5"/>
        <v>하선동</v>
      </c>
      <c r="AB27" s="5" t="s">
        <v>90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16</v>
      </c>
      <c r="D28" s="7" t="s">
        <v>91</v>
      </c>
      <c r="E28" s="7" t="s">
        <v>150</v>
      </c>
      <c r="F28" s="7" t="s">
        <v>169</v>
      </c>
      <c r="G28" s="5" t="s">
        <v>170</v>
      </c>
      <c r="H28" s="5" t="s">
        <v>157</v>
      </c>
      <c r="I28" s="8">
        <f t="shared" si="0"/>
        <v>770</v>
      </c>
      <c r="J28" s="16">
        <v>750</v>
      </c>
      <c r="K28" s="8">
        <f t="shared" si="1"/>
        <v>20</v>
      </c>
      <c r="L28" s="10">
        <f t="shared" si="2"/>
        <v>2.5974025974025976E-2</v>
      </c>
      <c r="M28" s="11"/>
      <c r="N28" s="11"/>
      <c r="O28" s="11"/>
      <c r="P28" s="11">
        <v>9</v>
      </c>
      <c r="Q28" s="11"/>
      <c r="R28" s="11"/>
      <c r="S28" s="11"/>
      <c r="T28" s="11"/>
      <c r="U28" s="11"/>
      <c r="V28" s="11">
        <v>11</v>
      </c>
      <c r="W28" s="11"/>
      <c r="X28" s="12">
        <v>20200716</v>
      </c>
      <c r="Y28" s="12">
        <v>6</v>
      </c>
      <c r="Z28" s="6" t="s">
        <v>132</v>
      </c>
      <c r="AA28" s="12" t="str">
        <f t="shared" si="5"/>
        <v>하선동</v>
      </c>
      <c r="AB28" s="5" t="s">
        <v>90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16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16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16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16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16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16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16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16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16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16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16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16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16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16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16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16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91096</v>
      </c>
      <c r="J47" s="26">
        <f t="shared" si="8"/>
        <v>86619</v>
      </c>
      <c r="K47" s="26">
        <f t="shared" si="8"/>
        <v>4477</v>
      </c>
      <c r="L47" s="26" t="e">
        <f t="shared" si="8"/>
        <v>#DIV/0!</v>
      </c>
      <c r="M47" s="26">
        <f t="shared" si="8"/>
        <v>1</v>
      </c>
      <c r="N47" s="26">
        <f t="shared" si="8"/>
        <v>53</v>
      </c>
      <c r="O47" s="26">
        <f t="shared" si="8"/>
        <v>530</v>
      </c>
      <c r="P47" s="26">
        <f t="shared" si="8"/>
        <v>1212</v>
      </c>
      <c r="Q47" s="26">
        <f t="shared" si="8"/>
        <v>37</v>
      </c>
      <c r="R47" s="26">
        <f t="shared" si="8"/>
        <v>0</v>
      </c>
      <c r="S47" s="26">
        <f t="shared" si="8"/>
        <v>8</v>
      </c>
      <c r="T47" s="26">
        <f t="shared" si="8"/>
        <v>1472</v>
      </c>
      <c r="U47" s="26">
        <f t="shared" si="8"/>
        <v>482</v>
      </c>
      <c r="V47" s="26">
        <f t="shared" si="8"/>
        <v>682</v>
      </c>
      <c r="W47" s="26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16</v>
      </c>
      <c r="D49" s="7" t="s">
        <v>91</v>
      </c>
      <c r="E49" s="7" t="s">
        <v>135</v>
      </c>
      <c r="F49" s="7" t="s">
        <v>151</v>
      </c>
      <c r="G49" s="5" t="s">
        <v>152</v>
      </c>
      <c r="H49" s="5" t="s">
        <v>152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20200715</v>
      </c>
      <c r="Y49" s="12">
        <v>9</v>
      </c>
      <c r="Z49" s="6" t="s">
        <v>132</v>
      </c>
      <c r="AA49" s="12" t="str">
        <f>IF($Z49="A","하선동",IF($Z49="B","이형준",""))</f>
        <v>하선동</v>
      </c>
      <c r="AB49" s="5" t="s">
        <v>71</v>
      </c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16</v>
      </c>
      <c r="D50" s="7" t="s">
        <v>32</v>
      </c>
      <c r="E50" s="7" t="s">
        <v>135</v>
      </c>
      <c r="F50" s="7" t="s">
        <v>144</v>
      </c>
      <c r="G50" s="5" t="s">
        <v>160</v>
      </c>
      <c r="H50" s="5" t="s">
        <v>157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20200716</v>
      </c>
      <c r="Y50" s="12">
        <v>13</v>
      </c>
      <c r="Z50" s="6" t="s">
        <v>132</v>
      </c>
      <c r="AA50" s="12" t="str">
        <f t="shared" ref="AA50:AA63" si="14">IF($Z50="A","하선동",IF($Z50="B","이형준",""))</f>
        <v>하선동</v>
      </c>
      <c r="AB50" s="5" t="s">
        <v>71</v>
      </c>
      <c r="AC50" s="13"/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16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16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7</v>
      </c>
      <c r="C53" s="6" t="str">
        <f t="shared" si="13"/>
        <v>16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7</v>
      </c>
      <c r="C54" s="6" t="str">
        <f t="shared" si="13"/>
        <v>16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16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16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16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16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16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16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16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16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16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71" priority="9">
      <formula>$L7&gt;0.15</formula>
    </cfRule>
    <cfRule type="expression" dxfId="70" priority="10">
      <formula>AND($L7&gt;0.08,$L7&lt;0.15)</formula>
    </cfRule>
  </conditionalFormatting>
  <conditionalFormatting sqref="A51:AC63 A49:C50 E49:AC49 E50:F50 I50:AC50">
    <cfRule type="expression" dxfId="69" priority="7">
      <formula>$L49&gt;0.15</formula>
    </cfRule>
    <cfRule type="expression" dxfId="68" priority="8">
      <formula>AND($L49&gt;0.08,$L49&lt;0.15)</formula>
    </cfRule>
  </conditionalFormatting>
  <conditionalFormatting sqref="D49">
    <cfRule type="expression" dxfId="67" priority="5">
      <formula>$L49&gt;0.15</formula>
    </cfRule>
    <cfRule type="expression" dxfId="66" priority="6">
      <formula>AND($L49&gt;0.08,$L49&lt;0.15)</formula>
    </cfRule>
  </conditionalFormatting>
  <conditionalFormatting sqref="D50">
    <cfRule type="expression" dxfId="65" priority="3">
      <formula>$L50&gt;0.15</formula>
    </cfRule>
    <cfRule type="expression" dxfId="64" priority="4">
      <formula>AND($L50&gt;0.08,$L50&lt;0.15)</formula>
    </cfRule>
  </conditionalFormatting>
  <conditionalFormatting sqref="G50:H50">
    <cfRule type="expression" dxfId="63" priority="1">
      <formula>$L50&gt;0.15</formula>
    </cfRule>
    <cfRule type="expression" dxfId="62" priority="2">
      <formula>AND($L50&gt;0.08,$L50&lt;0.15)</formula>
    </cfRule>
  </conditionalFormatting>
  <dataValidations count="3">
    <dataValidation type="list" allowBlank="1" showInputMessage="1" showErrorMessage="1" sqref="Z49:Z63 Z7:Z46" xr:uid="{561BC976-DB5A-4D47-A47A-8A80A3E78137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A40269F-EEB2-4C89-B7C5-0B1FCCE04736}">
      <formula1>0</formula1>
      <formula2>20000</formula2>
    </dataValidation>
    <dataValidation allowBlank="1" showInputMessage="1" showErrorMessage="1" prompt="수식 계산_x000a_수치 입력 금지" sqref="K49:K63 K7:K46" xr:uid="{53B3923A-6188-460E-9302-C7ED152C4368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82F7C7-0012-4662-98CB-0D52ED249F03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74CD6717-A610-4626-9480-73D0F43E930E}">
          <x14:formula1>
            <xm:f>데이터!$B$4:$B$17</xm:f>
          </x14:formula1>
          <xm:sqref>D7:D46 D49:D63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E098-04D6-44DE-9263-833ADB251CA2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56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17</v>
      </c>
      <c r="D7" s="7" t="s">
        <v>32</v>
      </c>
      <c r="E7" s="7" t="s">
        <v>171</v>
      </c>
      <c r="F7" s="7" t="s">
        <v>173</v>
      </c>
      <c r="G7" s="5" t="s">
        <v>195</v>
      </c>
      <c r="H7" s="5" t="s">
        <v>196</v>
      </c>
      <c r="I7" s="8">
        <f t="shared" ref="I7:I46" si="0">J7+K7</f>
        <v>17383</v>
      </c>
      <c r="J7" s="9">
        <v>17000</v>
      </c>
      <c r="K7" s="8">
        <f t="shared" ref="K7:K29" si="1">SUM(M7:W7)</f>
        <v>383</v>
      </c>
      <c r="L7" s="10">
        <f t="shared" ref="L7:L46" si="2">K7/I7</f>
        <v>2.203302076741644E-2</v>
      </c>
      <c r="M7" s="11">
        <v>383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20200716</v>
      </c>
      <c r="Y7" s="12">
        <v>4</v>
      </c>
      <c r="Z7" s="6" t="s">
        <v>179</v>
      </c>
      <c r="AA7" s="12" t="str">
        <f>IF($Z7="A","하선동",IF($Z7="B","이형준",""))</f>
        <v>하선동</v>
      </c>
      <c r="AB7" s="5" t="s">
        <v>71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17</v>
      </c>
      <c r="D8" s="7" t="s">
        <v>91</v>
      </c>
      <c r="E8" s="7" t="s">
        <v>172</v>
      </c>
      <c r="F8" s="7" t="s">
        <v>174</v>
      </c>
      <c r="G8" s="5" t="s">
        <v>197</v>
      </c>
      <c r="H8" s="5" t="s">
        <v>196</v>
      </c>
      <c r="I8" s="8">
        <f t="shared" si="0"/>
        <v>653</v>
      </c>
      <c r="J8" s="9">
        <v>640</v>
      </c>
      <c r="K8" s="8">
        <f t="shared" si="1"/>
        <v>13</v>
      </c>
      <c r="L8" s="10">
        <f t="shared" si="2"/>
        <v>1.9908116385911178E-2</v>
      </c>
      <c r="M8" s="11"/>
      <c r="N8" s="11">
        <v>13</v>
      </c>
      <c r="O8" s="11"/>
      <c r="P8" s="11"/>
      <c r="Q8" s="11"/>
      <c r="R8" s="11"/>
      <c r="S8" s="11"/>
      <c r="T8" s="11"/>
      <c r="U8" s="11"/>
      <c r="V8" s="11"/>
      <c r="W8" s="11"/>
      <c r="X8" s="12">
        <v>20200717</v>
      </c>
      <c r="Y8" s="12">
        <v>14</v>
      </c>
      <c r="Z8" s="6" t="s">
        <v>179</v>
      </c>
      <c r="AA8" s="12" t="str">
        <f t="shared" ref="AA8:AA46" si="5">IF($Z8="A","하선동",IF($Z8="B","이형준",""))</f>
        <v>하선동</v>
      </c>
      <c r="AB8" s="5" t="s">
        <v>71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17</v>
      </c>
      <c r="D9" s="7" t="s">
        <v>34</v>
      </c>
      <c r="E9" s="7" t="s">
        <v>175</v>
      </c>
      <c r="F9" s="7" t="s">
        <v>184</v>
      </c>
      <c r="G9" s="5" t="s">
        <v>198</v>
      </c>
      <c r="H9" s="5" t="s">
        <v>196</v>
      </c>
      <c r="I9" s="8">
        <f t="shared" si="0"/>
        <v>1454</v>
      </c>
      <c r="J9" s="9">
        <v>1449</v>
      </c>
      <c r="K9" s="8">
        <f t="shared" si="1"/>
        <v>5</v>
      </c>
      <c r="L9" s="10">
        <f t="shared" si="2"/>
        <v>3.4387895460797797E-3</v>
      </c>
      <c r="M9" s="11"/>
      <c r="N9" s="11">
        <v>5</v>
      </c>
      <c r="O9" s="11"/>
      <c r="P9" s="11"/>
      <c r="Q9" s="11"/>
      <c r="R9" s="11"/>
      <c r="S9" s="11"/>
      <c r="T9" s="11"/>
      <c r="U9" s="11"/>
      <c r="V9" s="11"/>
      <c r="W9" s="11"/>
      <c r="X9" s="12">
        <v>20200716</v>
      </c>
      <c r="Y9" s="6">
        <v>7</v>
      </c>
      <c r="Z9" s="6" t="s">
        <v>186</v>
      </c>
      <c r="AA9" s="12" t="str">
        <f t="shared" si="5"/>
        <v>이형준</v>
      </c>
      <c r="AB9" s="5" t="s">
        <v>73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17</v>
      </c>
      <c r="D10" s="7" t="s">
        <v>34</v>
      </c>
      <c r="E10" s="7" t="s">
        <v>175</v>
      </c>
      <c r="F10" s="7" t="s">
        <v>184</v>
      </c>
      <c r="G10" s="5" t="s">
        <v>198</v>
      </c>
      <c r="H10" s="5" t="s">
        <v>196</v>
      </c>
      <c r="I10" s="8">
        <f t="shared" si="0"/>
        <v>10913</v>
      </c>
      <c r="J10" s="9">
        <v>10900</v>
      </c>
      <c r="K10" s="8">
        <f t="shared" si="1"/>
        <v>13</v>
      </c>
      <c r="L10" s="10">
        <f t="shared" si="2"/>
        <v>1.1912398057362778E-3</v>
      </c>
      <c r="M10" s="11"/>
      <c r="N10" s="11">
        <v>4</v>
      </c>
      <c r="O10" s="11"/>
      <c r="P10" s="11">
        <v>9</v>
      </c>
      <c r="Q10" s="11"/>
      <c r="R10" s="11"/>
      <c r="S10" s="11"/>
      <c r="T10" s="11"/>
      <c r="U10" s="11"/>
      <c r="V10" s="11"/>
      <c r="W10" s="11"/>
      <c r="X10" s="12">
        <v>20200717</v>
      </c>
      <c r="Y10" s="12">
        <v>7</v>
      </c>
      <c r="Z10" s="6" t="s">
        <v>179</v>
      </c>
      <c r="AA10" s="12" t="str">
        <f t="shared" si="5"/>
        <v>하선동</v>
      </c>
      <c r="AB10" s="5" t="s">
        <v>73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17</v>
      </c>
      <c r="D11" s="7" t="s">
        <v>91</v>
      </c>
      <c r="E11" s="7" t="s">
        <v>181</v>
      </c>
      <c r="F11" s="7" t="s">
        <v>201</v>
      </c>
      <c r="G11" s="5" t="s">
        <v>202</v>
      </c>
      <c r="H11" s="5" t="s">
        <v>196</v>
      </c>
      <c r="I11" s="8">
        <f t="shared" si="0"/>
        <v>1910</v>
      </c>
      <c r="J11" s="9">
        <v>1710</v>
      </c>
      <c r="K11" s="8">
        <f t="shared" si="1"/>
        <v>200</v>
      </c>
      <c r="L11" s="10">
        <f t="shared" si="2"/>
        <v>0.10471204188481675</v>
      </c>
      <c r="M11" s="11"/>
      <c r="N11" s="11"/>
      <c r="O11" s="11"/>
      <c r="P11" s="11"/>
      <c r="Q11" s="11"/>
      <c r="R11" s="11"/>
      <c r="S11" s="11"/>
      <c r="T11" s="11"/>
      <c r="U11" s="11"/>
      <c r="V11" s="11">
        <v>200</v>
      </c>
      <c r="W11" s="11"/>
      <c r="X11" s="12">
        <v>20200716</v>
      </c>
      <c r="Y11" s="12">
        <v>6</v>
      </c>
      <c r="Z11" s="6" t="s">
        <v>186</v>
      </c>
      <c r="AA11" s="12" t="str">
        <f t="shared" si="5"/>
        <v>이형준</v>
      </c>
      <c r="AB11" s="5" t="s">
        <v>73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17</v>
      </c>
      <c r="D12" s="7" t="s">
        <v>34</v>
      </c>
      <c r="E12" s="7" t="s">
        <v>172</v>
      </c>
      <c r="F12" s="7" t="s">
        <v>187</v>
      </c>
      <c r="G12" s="5" t="s">
        <v>198</v>
      </c>
      <c r="H12" s="5" t="s">
        <v>196</v>
      </c>
      <c r="I12" s="8">
        <f t="shared" si="0"/>
        <v>8222</v>
      </c>
      <c r="J12" s="9">
        <v>8222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20200716</v>
      </c>
      <c r="Y12" s="12">
        <v>3</v>
      </c>
      <c r="Z12" s="6" t="s">
        <v>186</v>
      </c>
      <c r="AA12" s="12" t="str">
        <f t="shared" si="5"/>
        <v>이형준</v>
      </c>
      <c r="AB12" s="5" t="s">
        <v>81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17</v>
      </c>
      <c r="D13" s="7" t="s">
        <v>34</v>
      </c>
      <c r="E13" s="7" t="s">
        <v>172</v>
      </c>
      <c r="F13" s="7" t="s">
        <v>187</v>
      </c>
      <c r="G13" s="5" t="s">
        <v>198</v>
      </c>
      <c r="H13" s="5" t="s">
        <v>196</v>
      </c>
      <c r="I13" s="8">
        <f t="shared" si="0"/>
        <v>12088</v>
      </c>
      <c r="J13" s="15">
        <v>12088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20200717</v>
      </c>
      <c r="Y13" s="12">
        <v>3</v>
      </c>
      <c r="Z13" s="6" t="s">
        <v>186</v>
      </c>
      <c r="AA13" s="12" t="str">
        <f t="shared" si="5"/>
        <v>이형준</v>
      </c>
      <c r="AB13" s="5" t="s">
        <v>81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17</v>
      </c>
      <c r="D14" s="7" t="s">
        <v>91</v>
      </c>
      <c r="E14" s="7" t="s">
        <v>172</v>
      </c>
      <c r="F14" s="7" t="s">
        <v>174</v>
      </c>
      <c r="G14" s="5" t="s">
        <v>197</v>
      </c>
      <c r="H14" s="5" t="s">
        <v>196</v>
      </c>
      <c r="I14" s="8">
        <f t="shared" si="0"/>
        <v>1238</v>
      </c>
      <c r="J14" s="9">
        <v>1185</v>
      </c>
      <c r="K14" s="8">
        <f t="shared" si="1"/>
        <v>53</v>
      </c>
      <c r="L14" s="10">
        <f t="shared" si="2"/>
        <v>4.2810985460420031E-2</v>
      </c>
      <c r="M14" s="11"/>
      <c r="N14" s="11">
        <v>18</v>
      </c>
      <c r="O14" s="11"/>
      <c r="P14" s="11"/>
      <c r="Q14" s="11"/>
      <c r="R14" s="11"/>
      <c r="S14" s="11"/>
      <c r="T14" s="11">
        <v>35</v>
      </c>
      <c r="U14" s="11"/>
      <c r="V14" s="11"/>
      <c r="W14" s="11"/>
      <c r="X14" s="12">
        <v>20200717</v>
      </c>
      <c r="Y14" s="12">
        <v>14</v>
      </c>
      <c r="Z14" s="6" t="s">
        <v>186</v>
      </c>
      <c r="AA14" s="12" t="str">
        <f t="shared" si="5"/>
        <v>이형준</v>
      </c>
      <c r="AB14" s="5" t="s">
        <v>81</v>
      </c>
      <c r="AC14" s="13" t="s">
        <v>188</v>
      </c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17</v>
      </c>
      <c r="D15" s="7" t="s">
        <v>91</v>
      </c>
      <c r="E15" s="7" t="s">
        <v>181</v>
      </c>
      <c r="F15" s="7" t="s">
        <v>200</v>
      </c>
      <c r="G15" s="5" t="s">
        <v>202</v>
      </c>
      <c r="H15" s="5" t="s">
        <v>196</v>
      </c>
      <c r="I15" s="8">
        <f t="shared" si="0"/>
        <v>1503</v>
      </c>
      <c r="J15" s="9">
        <v>785</v>
      </c>
      <c r="K15" s="8">
        <f t="shared" si="1"/>
        <v>718</v>
      </c>
      <c r="L15" s="10">
        <f t="shared" si="2"/>
        <v>0.47771124417831007</v>
      </c>
      <c r="M15" s="11"/>
      <c r="N15" s="11"/>
      <c r="O15" s="11"/>
      <c r="P15" s="11">
        <v>718</v>
      </c>
      <c r="Q15" s="11"/>
      <c r="R15" s="11"/>
      <c r="S15" s="11"/>
      <c r="T15" s="11"/>
      <c r="U15" s="11"/>
      <c r="V15" s="11"/>
      <c r="W15" s="11"/>
      <c r="X15" s="12">
        <v>20200717</v>
      </c>
      <c r="Y15" s="12">
        <v>6</v>
      </c>
      <c r="Z15" s="6" t="s">
        <v>186</v>
      </c>
      <c r="AA15" s="12" t="str">
        <f t="shared" si="5"/>
        <v>이형준</v>
      </c>
      <c r="AB15" s="5" t="s">
        <v>81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17</v>
      </c>
      <c r="D16" s="7" t="s">
        <v>34</v>
      </c>
      <c r="E16" s="7" t="s">
        <v>175</v>
      </c>
      <c r="F16" s="7" t="s">
        <v>182</v>
      </c>
      <c r="G16" s="5" t="s">
        <v>198</v>
      </c>
      <c r="H16" s="5" t="s">
        <v>196</v>
      </c>
      <c r="I16" s="8">
        <f t="shared" si="0"/>
        <v>1543</v>
      </c>
      <c r="J16" s="9">
        <v>1188</v>
      </c>
      <c r="K16" s="8">
        <f t="shared" si="1"/>
        <v>355</v>
      </c>
      <c r="L16" s="10">
        <f t="shared" si="2"/>
        <v>0.23007128969539858</v>
      </c>
      <c r="M16" s="11"/>
      <c r="N16" s="11"/>
      <c r="O16" s="11"/>
      <c r="P16" s="11"/>
      <c r="Q16" s="11"/>
      <c r="R16" s="11"/>
      <c r="S16" s="11"/>
      <c r="T16" s="11"/>
      <c r="U16" s="11">
        <v>355</v>
      </c>
      <c r="V16" s="11"/>
      <c r="W16" s="11"/>
      <c r="X16" s="12">
        <v>20200716</v>
      </c>
      <c r="Y16" s="12">
        <v>8</v>
      </c>
      <c r="Z16" s="6" t="s">
        <v>69</v>
      </c>
      <c r="AA16" s="12" t="str">
        <f t="shared" si="5"/>
        <v>이형준</v>
      </c>
      <c r="AB16" s="5" t="s">
        <v>83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17</v>
      </c>
      <c r="D17" s="7" t="s">
        <v>34</v>
      </c>
      <c r="E17" s="7" t="s">
        <v>175</v>
      </c>
      <c r="F17" s="7" t="s">
        <v>182</v>
      </c>
      <c r="G17" s="5" t="s">
        <v>198</v>
      </c>
      <c r="H17" s="5" t="s">
        <v>196</v>
      </c>
      <c r="I17" s="8">
        <f t="shared" si="0"/>
        <v>13169</v>
      </c>
      <c r="J17" s="9">
        <v>13164</v>
      </c>
      <c r="K17" s="8">
        <f t="shared" si="1"/>
        <v>5</v>
      </c>
      <c r="L17" s="10">
        <f t="shared" si="2"/>
        <v>3.7967955045941227E-4</v>
      </c>
      <c r="M17" s="11"/>
      <c r="N17" s="11">
        <v>2</v>
      </c>
      <c r="O17" s="11"/>
      <c r="P17" s="11">
        <v>3</v>
      </c>
      <c r="Q17" s="11"/>
      <c r="R17" s="11"/>
      <c r="S17" s="11"/>
      <c r="T17" s="11"/>
      <c r="U17" s="11"/>
      <c r="V17" s="11"/>
      <c r="W17" s="11"/>
      <c r="X17" s="12">
        <v>20200717</v>
      </c>
      <c r="Y17" s="12">
        <v>8</v>
      </c>
      <c r="Z17" s="6" t="s">
        <v>186</v>
      </c>
      <c r="AA17" s="12" t="str">
        <f t="shared" si="5"/>
        <v>이형준</v>
      </c>
      <c r="AB17" s="5" t="s">
        <v>83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17</v>
      </c>
      <c r="D18" s="7" t="s">
        <v>34</v>
      </c>
      <c r="E18" s="7" t="s">
        <v>175</v>
      </c>
      <c r="F18" s="7" t="s">
        <v>184</v>
      </c>
      <c r="G18" s="5" t="s">
        <v>198</v>
      </c>
      <c r="H18" s="5" t="s">
        <v>196</v>
      </c>
      <c r="I18" s="8">
        <f t="shared" si="0"/>
        <v>13394</v>
      </c>
      <c r="J18" s="9">
        <v>13300</v>
      </c>
      <c r="K18" s="8">
        <f t="shared" si="1"/>
        <v>94</v>
      </c>
      <c r="L18" s="10">
        <f t="shared" si="2"/>
        <v>7.0180677915484546E-3</v>
      </c>
      <c r="M18" s="11"/>
      <c r="N18" s="11"/>
      <c r="O18" s="11"/>
      <c r="P18" s="11"/>
      <c r="Q18" s="11">
        <v>19</v>
      </c>
      <c r="R18" s="11"/>
      <c r="S18" s="11"/>
      <c r="T18" s="11">
        <v>75</v>
      </c>
      <c r="U18" s="11"/>
      <c r="V18" s="11"/>
      <c r="W18" s="11"/>
      <c r="X18" s="12">
        <v>20200717</v>
      </c>
      <c r="Y18" s="12">
        <v>7</v>
      </c>
      <c r="Z18" s="6" t="s">
        <v>186</v>
      </c>
      <c r="AA18" s="12" t="str">
        <f t="shared" si="5"/>
        <v>이형준</v>
      </c>
      <c r="AB18" s="5" t="s">
        <v>87</v>
      </c>
      <c r="AC18" s="13" t="s">
        <v>190</v>
      </c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17</v>
      </c>
      <c r="D19" s="7" t="s">
        <v>34</v>
      </c>
      <c r="E19" s="7" t="s">
        <v>176</v>
      </c>
      <c r="F19" s="7" t="s">
        <v>189</v>
      </c>
      <c r="G19" s="5" t="s">
        <v>198</v>
      </c>
      <c r="H19" s="5" t="s">
        <v>196</v>
      </c>
      <c r="I19" s="8">
        <f t="shared" si="0"/>
        <v>6300</v>
      </c>
      <c r="J19" s="9">
        <v>6300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20200717</v>
      </c>
      <c r="Y19" s="12">
        <v>5</v>
      </c>
      <c r="Z19" s="6" t="s">
        <v>179</v>
      </c>
      <c r="AA19" s="12" t="str">
        <f t="shared" si="5"/>
        <v>하선동</v>
      </c>
      <c r="AB19" s="5" t="s">
        <v>87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17</v>
      </c>
      <c r="D20" s="7" t="s">
        <v>34</v>
      </c>
      <c r="E20" s="7" t="s">
        <v>176</v>
      </c>
      <c r="F20" s="7" t="s">
        <v>189</v>
      </c>
      <c r="G20" s="5" t="s">
        <v>198</v>
      </c>
      <c r="H20" s="5" t="s">
        <v>196</v>
      </c>
      <c r="I20" s="8">
        <f t="shared" si="0"/>
        <v>12700</v>
      </c>
      <c r="J20" s="9">
        <v>12700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20200717</v>
      </c>
      <c r="Y20" s="12">
        <v>5</v>
      </c>
      <c r="Z20" s="6" t="s">
        <v>186</v>
      </c>
      <c r="AA20" s="12" t="str">
        <f t="shared" si="5"/>
        <v>이형준</v>
      </c>
      <c r="AB20" s="5" t="s">
        <v>87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17</v>
      </c>
      <c r="D21" s="7" t="s">
        <v>34</v>
      </c>
      <c r="E21" s="7" t="s">
        <v>172</v>
      </c>
      <c r="F21" s="7" t="s">
        <v>187</v>
      </c>
      <c r="G21" s="5" t="s">
        <v>198</v>
      </c>
      <c r="H21" s="5" t="s">
        <v>196</v>
      </c>
      <c r="I21" s="8">
        <f t="shared" si="0"/>
        <v>7254</v>
      </c>
      <c r="J21" s="9">
        <v>7000</v>
      </c>
      <c r="K21" s="8">
        <f t="shared" si="1"/>
        <v>254</v>
      </c>
      <c r="L21" s="10">
        <f t="shared" si="2"/>
        <v>3.5015164047422109E-2</v>
      </c>
      <c r="M21" s="11">
        <v>18</v>
      </c>
      <c r="N21" s="11">
        <v>223</v>
      </c>
      <c r="O21" s="11">
        <v>3</v>
      </c>
      <c r="P21" s="11"/>
      <c r="Q21" s="11">
        <v>7</v>
      </c>
      <c r="R21" s="11"/>
      <c r="S21" s="11"/>
      <c r="T21" s="11"/>
      <c r="U21" s="11"/>
      <c r="V21" s="11">
        <v>3</v>
      </c>
      <c r="W21" s="11"/>
      <c r="X21" s="12">
        <v>20200717</v>
      </c>
      <c r="Y21" s="12">
        <v>3</v>
      </c>
      <c r="Z21" s="6" t="s">
        <v>179</v>
      </c>
      <c r="AA21" s="12" t="str">
        <f t="shared" si="5"/>
        <v>하선동</v>
      </c>
      <c r="AB21" s="5" t="s">
        <v>87</v>
      </c>
      <c r="AC21" s="13" t="s">
        <v>191</v>
      </c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17</v>
      </c>
      <c r="D22" s="7" t="s">
        <v>34</v>
      </c>
      <c r="E22" s="7" t="s">
        <v>176</v>
      </c>
      <c r="F22" s="7" t="s">
        <v>189</v>
      </c>
      <c r="G22" s="5" t="s">
        <v>198</v>
      </c>
      <c r="H22" s="5" t="s">
        <v>196</v>
      </c>
      <c r="I22" s="8">
        <f t="shared" si="0"/>
        <v>14800</v>
      </c>
      <c r="J22" s="9">
        <v>14800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20200716</v>
      </c>
      <c r="Y22" s="12">
        <v>5</v>
      </c>
      <c r="Z22" s="6" t="s">
        <v>186</v>
      </c>
      <c r="AA22" s="12" t="str">
        <f t="shared" si="5"/>
        <v>이형준</v>
      </c>
      <c r="AB22" s="5" t="s">
        <v>116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17</v>
      </c>
      <c r="D23" s="7" t="s">
        <v>34</v>
      </c>
      <c r="E23" s="7" t="s">
        <v>176</v>
      </c>
      <c r="F23" s="7" t="s">
        <v>189</v>
      </c>
      <c r="G23" s="5" t="s">
        <v>198</v>
      </c>
      <c r="H23" s="5" t="s">
        <v>196</v>
      </c>
      <c r="I23" s="8">
        <f t="shared" si="0"/>
        <v>4200</v>
      </c>
      <c r="J23" s="9">
        <v>4200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20200717</v>
      </c>
      <c r="Y23" s="12">
        <v>5</v>
      </c>
      <c r="Z23" s="6" t="s">
        <v>179</v>
      </c>
      <c r="AA23" s="12" t="str">
        <f t="shared" si="5"/>
        <v>하선동</v>
      </c>
      <c r="AB23" s="5" t="s">
        <v>116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17</v>
      </c>
      <c r="D24" s="7" t="s">
        <v>34</v>
      </c>
      <c r="E24" s="7" t="s">
        <v>172</v>
      </c>
      <c r="F24" s="7" t="s">
        <v>187</v>
      </c>
      <c r="G24" s="5" t="s">
        <v>198</v>
      </c>
      <c r="H24" s="5" t="s">
        <v>196</v>
      </c>
      <c r="I24" s="8">
        <f t="shared" si="0"/>
        <v>1605</v>
      </c>
      <c r="J24" s="9">
        <v>1460</v>
      </c>
      <c r="K24" s="8">
        <f t="shared" si="1"/>
        <v>145</v>
      </c>
      <c r="L24" s="10">
        <f t="shared" si="2"/>
        <v>9.0342679127725853E-2</v>
      </c>
      <c r="M24" s="11"/>
      <c r="N24" s="11"/>
      <c r="O24" s="11"/>
      <c r="P24" s="11"/>
      <c r="Q24" s="11"/>
      <c r="R24" s="11"/>
      <c r="S24" s="11"/>
      <c r="T24" s="11"/>
      <c r="U24" s="11">
        <v>145</v>
      </c>
      <c r="V24" s="11"/>
      <c r="W24" s="11"/>
      <c r="X24" s="12">
        <v>20200716</v>
      </c>
      <c r="Y24" s="12">
        <v>3</v>
      </c>
      <c r="Z24" s="6" t="s">
        <v>179</v>
      </c>
      <c r="AA24" s="12" t="str">
        <f t="shared" si="5"/>
        <v>하선동</v>
      </c>
      <c r="AB24" s="5" t="s">
        <v>116</v>
      </c>
      <c r="AC24" s="13" t="s">
        <v>192</v>
      </c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17</v>
      </c>
      <c r="D25" s="7" t="s">
        <v>32</v>
      </c>
      <c r="E25" s="7" t="s">
        <v>171</v>
      </c>
      <c r="F25" s="7" t="s">
        <v>173</v>
      </c>
      <c r="G25" s="5" t="s">
        <v>195</v>
      </c>
      <c r="H25" s="5" t="s">
        <v>196</v>
      </c>
      <c r="I25" s="8">
        <f t="shared" si="0"/>
        <v>18720</v>
      </c>
      <c r="J25" s="11">
        <v>18000</v>
      </c>
      <c r="K25" s="8">
        <f t="shared" si="1"/>
        <v>720</v>
      </c>
      <c r="L25" s="10">
        <f t="shared" si="2"/>
        <v>3.8461538461538464E-2</v>
      </c>
      <c r="M25" s="11">
        <v>200</v>
      </c>
      <c r="N25" s="11"/>
      <c r="O25" s="11"/>
      <c r="P25" s="11"/>
      <c r="Q25" s="11"/>
      <c r="R25" s="11"/>
      <c r="S25" s="11"/>
      <c r="T25" s="11"/>
      <c r="U25" s="11"/>
      <c r="V25" s="11"/>
      <c r="W25" s="11">
        <v>520</v>
      </c>
      <c r="X25" s="12">
        <v>20200716</v>
      </c>
      <c r="Y25" s="12">
        <v>4</v>
      </c>
      <c r="Z25" s="6" t="s">
        <v>179</v>
      </c>
      <c r="AA25" s="12" t="str">
        <f t="shared" si="5"/>
        <v>하선동</v>
      </c>
      <c r="AB25" s="5" t="s">
        <v>116</v>
      </c>
      <c r="AC25" s="13" t="s">
        <v>193</v>
      </c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17</v>
      </c>
      <c r="D26" s="7" t="s">
        <v>32</v>
      </c>
      <c r="E26" s="7" t="s">
        <v>171</v>
      </c>
      <c r="F26" s="7" t="s">
        <v>173</v>
      </c>
      <c r="G26" s="5" t="s">
        <v>195</v>
      </c>
      <c r="H26" s="5" t="s">
        <v>196</v>
      </c>
      <c r="I26" s="8">
        <f t="shared" si="0"/>
        <v>17480</v>
      </c>
      <c r="J26" s="11">
        <v>16800</v>
      </c>
      <c r="K26" s="8">
        <f t="shared" si="1"/>
        <v>680</v>
      </c>
      <c r="L26" s="10">
        <f t="shared" si="2"/>
        <v>3.8901601830663615E-2</v>
      </c>
      <c r="M26" s="11">
        <v>480</v>
      </c>
      <c r="N26" s="11"/>
      <c r="O26" s="11"/>
      <c r="P26" s="11"/>
      <c r="Q26" s="11"/>
      <c r="R26" s="11"/>
      <c r="S26" s="11"/>
      <c r="T26" s="11"/>
      <c r="U26" s="11"/>
      <c r="V26" s="11"/>
      <c r="W26" s="11">
        <v>200</v>
      </c>
      <c r="X26" s="12">
        <v>20200716</v>
      </c>
      <c r="Y26" s="12">
        <v>4</v>
      </c>
      <c r="Z26" s="6" t="s">
        <v>186</v>
      </c>
      <c r="AA26" s="12" t="str">
        <f t="shared" si="5"/>
        <v>이형준</v>
      </c>
      <c r="AB26" s="5" t="s">
        <v>116</v>
      </c>
      <c r="AC26" s="13" t="s">
        <v>193</v>
      </c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17</v>
      </c>
      <c r="D27" s="7" t="s">
        <v>32</v>
      </c>
      <c r="E27" s="7" t="s">
        <v>171</v>
      </c>
      <c r="F27" s="7" t="s">
        <v>173</v>
      </c>
      <c r="G27" s="5" t="s">
        <v>195</v>
      </c>
      <c r="H27" s="5" t="s">
        <v>196</v>
      </c>
      <c r="I27" s="8">
        <f t="shared" si="0"/>
        <v>8700</v>
      </c>
      <c r="J27" s="11">
        <v>8200</v>
      </c>
      <c r="K27" s="8">
        <f t="shared" si="1"/>
        <v>500</v>
      </c>
      <c r="L27" s="10">
        <f t="shared" si="2"/>
        <v>5.7471264367816091E-2</v>
      </c>
      <c r="M27" s="11">
        <v>350</v>
      </c>
      <c r="N27" s="11"/>
      <c r="O27" s="11"/>
      <c r="P27" s="11"/>
      <c r="Q27" s="11"/>
      <c r="R27" s="11"/>
      <c r="S27" s="11"/>
      <c r="T27" s="11"/>
      <c r="U27" s="11"/>
      <c r="V27" s="11"/>
      <c r="W27" s="11">
        <v>150</v>
      </c>
      <c r="X27" s="12">
        <v>20200717</v>
      </c>
      <c r="Y27" s="12">
        <v>4</v>
      </c>
      <c r="Z27" s="6" t="s">
        <v>179</v>
      </c>
      <c r="AA27" s="12" t="str">
        <f t="shared" si="5"/>
        <v>하선동</v>
      </c>
      <c r="AB27" s="5" t="s">
        <v>116</v>
      </c>
      <c r="AC27" s="13" t="s">
        <v>193</v>
      </c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17</v>
      </c>
      <c r="D28" s="7" t="s">
        <v>34</v>
      </c>
      <c r="E28" s="7" t="s">
        <v>175</v>
      </c>
      <c r="F28" s="7" t="s">
        <v>183</v>
      </c>
      <c r="G28" s="5" t="s">
        <v>198</v>
      </c>
      <c r="H28" s="5" t="s">
        <v>196</v>
      </c>
      <c r="I28" s="8">
        <f t="shared" si="0"/>
        <v>12067</v>
      </c>
      <c r="J28" s="16">
        <v>11890</v>
      </c>
      <c r="K28" s="8">
        <f t="shared" si="1"/>
        <v>177</v>
      </c>
      <c r="L28" s="10">
        <f t="shared" si="2"/>
        <v>1.4668103091074832E-2</v>
      </c>
      <c r="M28" s="11"/>
      <c r="N28" s="11"/>
      <c r="O28" s="11"/>
      <c r="P28" s="11">
        <v>19</v>
      </c>
      <c r="Q28" s="11"/>
      <c r="R28" s="11"/>
      <c r="S28" s="11"/>
      <c r="T28" s="11"/>
      <c r="U28" s="11"/>
      <c r="V28" s="11"/>
      <c r="W28" s="11">
        <v>158</v>
      </c>
      <c r="X28" s="12">
        <v>20200717</v>
      </c>
      <c r="Y28" s="12">
        <v>8</v>
      </c>
      <c r="Z28" s="6" t="s">
        <v>179</v>
      </c>
      <c r="AA28" s="12" t="str">
        <f t="shared" si="5"/>
        <v>하선동</v>
      </c>
      <c r="AB28" s="5" t="s">
        <v>90</v>
      </c>
      <c r="AC28" s="13" t="s">
        <v>194</v>
      </c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17</v>
      </c>
      <c r="D29" s="7" t="s">
        <v>34</v>
      </c>
      <c r="E29" s="7" t="s">
        <v>175</v>
      </c>
      <c r="F29" s="7" t="s">
        <v>183</v>
      </c>
      <c r="G29" s="5" t="s">
        <v>198</v>
      </c>
      <c r="H29" s="5" t="s">
        <v>196</v>
      </c>
      <c r="I29" s="8">
        <f t="shared" si="0"/>
        <v>1020</v>
      </c>
      <c r="J29" s="11">
        <v>750</v>
      </c>
      <c r="K29" s="8">
        <f t="shared" si="1"/>
        <v>270</v>
      </c>
      <c r="L29" s="10">
        <f t="shared" si="2"/>
        <v>0.26470588235294118</v>
      </c>
      <c r="M29" s="11"/>
      <c r="N29" s="11"/>
      <c r="O29" s="11"/>
      <c r="P29" s="11"/>
      <c r="Q29" s="11"/>
      <c r="R29" s="11"/>
      <c r="S29" s="11"/>
      <c r="T29" s="11"/>
      <c r="U29" s="11">
        <v>270</v>
      </c>
      <c r="V29" s="11"/>
      <c r="W29" s="11"/>
      <c r="X29" s="12">
        <v>20200716</v>
      </c>
      <c r="Y29" s="12">
        <v>8</v>
      </c>
      <c r="Z29" s="6" t="s">
        <v>186</v>
      </c>
      <c r="AA29" s="12" t="str">
        <f t="shared" si="5"/>
        <v>이형준</v>
      </c>
      <c r="AB29" s="5" t="s">
        <v>90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17</v>
      </c>
      <c r="D30" s="7" t="s">
        <v>91</v>
      </c>
      <c r="E30" s="7" t="s">
        <v>172</v>
      </c>
      <c r="F30" s="7" t="s">
        <v>174</v>
      </c>
      <c r="G30" s="5" t="s">
        <v>197</v>
      </c>
      <c r="H30" s="5" t="s">
        <v>196</v>
      </c>
      <c r="I30" s="8">
        <f t="shared" si="0"/>
        <v>707</v>
      </c>
      <c r="J30" s="11">
        <v>700</v>
      </c>
      <c r="K30" s="8">
        <f t="shared" ref="K30:K43" si="6">SUM(M30:W30)</f>
        <v>7</v>
      </c>
      <c r="L30" s="10">
        <f t="shared" si="2"/>
        <v>9.9009900990099011E-3</v>
      </c>
      <c r="M30" s="11"/>
      <c r="N30" s="11"/>
      <c r="O30" s="11"/>
      <c r="P30" s="11">
        <v>7</v>
      </c>
      <c r="Q30" s="11"/>
      <c r="R30" s="11"/>
      <c r="S30" s="11"/>
      <c r="T30" s="11"/>
      <c r="U30" s="11"/>
      <c r="V30" s="11"/>
      <c r="W30" s="11"/>
      <c r="X30" s="12">
        <v>20200717</v>
      </c>
      <c r="Y30" s="12">
        <v>14</v>
      </c>
      <c r="Z30" s="6" t="s">
        <v>179</v>
      </c>
      <c r="AA30" s="12" t="str">
        <f t="shared" si="5"/>
        <v>하선동</v>
      </c>
      <c r="AB30" s="5" t="s">
        <v>90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17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17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17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17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17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17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17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189023</v>
      </c>
      <c r="J47" s="26">
        <f t="shared" si="8"/>
        <v>184431</v>
      </c>
      <c r="K47" s="26">
        <f t="shared" si="8"/>
        <v>4592</v>
      </c>
      <c r="L47" s="26" t="e">
        <f t="shared" si="8"/>
        <v>#DIV/0!</v>
      </c>
      <c r="M47" s="26">
        <f t="shared" si="8"/>
        <v>1431</v>
      </c>
      <c r="N47" s="26">
        <f t="shared" si="8"/>
        <v>265</v>
      </c>
      <c r="O47" s="26">
        <f t="shared" si="8"/>
        <v>3</v>
      </c>
      <c r="P47" s="26">
        <f t="shared" si="8"/>
        <v>756</v>
      </c>
      <c r="Q47" s="26">
        <f t="shared" si="8"/>
        <v>26</v>
      </c>
      <c r="R47" s="26">
        <f t="shared" si="8"/>
        <v>0</v>
      </c>
      <c r="S47" s="26">
        <f t="shared" si="8"/>
        <v>0</v>
      </c>
      <c r="T47" s="26">
        <f t="shared" si="8"/>
        <v>110</v>
      </c>
      <c r="U47" s="26">
        <f t="shared" si="8"/>
        <v>770</v>
      </c>
      <c r="V47" s="26">
        <f t="shared" si="8"/>
        <v>203</v>
      </c>
      <c r="W47" s="26">
        <f t="shared" si="8"/>
        <v>1028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17</v>
      </c>
      <c r="D49" s="7" t="s">
        <v>44</v>
      </c>
      <c r="E49" s="7" t="s">
        <v>175</v>
      </c>
      <c r="F49" s="7" t="s">
        <v>177</v>
      </c>
      <c r="G49" s="5" t="s">
        <v>199</v>
      </c>
      <c r="H49" s="5" t="s">
        <v>199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20200716</v>
      </c>
      <c r="Y49" s="12">
        <v>9</v>
      </c>
      <c r="Z49" s="6" t="s">
        <v>179</v>
      </c>
      <c r="AA49" s="12" t="str">
        <f>IF($Z49="A","하선동",IF($Z49="B","이형준",""))</f>
        <v>하선동</v>
      </c>
      <c r="AB49" s="5" t="s">
        <v>71</v>
      </c>
      <c r="AC49" s="13" t="s">
        <v>180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17</v>
      </c>
      <c r="D50" s="7" t="s">
        <v>34</v>
      </c>
      <c r="E50" s="7" t="s">
        <v>176</v>
      </c>
      <c r="F50" s="7" t="s">
        <v>178</v>
      </c>
      <c r="G50" s="5" t="s">
        <v>198</v>
      </c>
      <c r="H50" s="5" t="s">
        <v>196</v>
      </c>
      <c r="I50" s="8">
        <f t="shared" si="9"/>
        <v>200</v>
      </c>
      <c r="J50" s="9">
        <v>200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20200717</v>
      </c>
      <c r="Y50" s="12">
        <v>6</v>
      </c>
      <c r="Z50" s="6" t="s">
        <v>179</v>
      </c>
      <c r="AA50" s="12" t="str">
        <f t="shared" ref="AA50:AA63" si="14">IF($Z50="A","하선동",IF($Z50="B","이형준",""))</f>
        <v>하선동</v>
      </c>
      <c r="AB50" s="5" t="s">
        <v>71</v>
      </c>
      <c r="AC50" s="13" t="s">
        <v>180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17</v>
      </c>
      <c r="D51" s="7" t="s">
        <v>91</v>
      </c>
      <c r="E51" s="7" t="s">
        <v>181</v>
      </c>
      <c r="F51" s="7" t="s">
        <v>201</v>
      </c>
      <c r="G51" s="5" t="s">
        <v>202</v>
      </c>
      <c r="H51" s="5" t="s">
        <v>196</v>
      </c>
      <c r="I51" s="8">
        <f t="shared" si="9"/>
        <v>1090</v>
      </c>
      <c r="J51" s="9">
        <v>800</v>
      </c>
      <c r="K51" s="8">
        <f t="shared" si="10"/>
        <v>290</v>
      </c>
      <c r="L51" s="10">
        <f t="shared" si="11"/>
        <v>0.26605504587155965</v>
      </c>
      <c r="M51" s="11"/>
      <c r="N51" s="11"/>
      <c r="O51" s="11"/>
      <c r="P51" s="11"/>
      <c r="Q51" s="11"/>
      <c r="R51" s="11"/>
      <c r="S51" s="11"/>
      <c r="T51" s="11"/>
      <c r="U51" s="11"/>
      <c r="V51" s="11">
        <v>290</v>
      </c>
      <c r="W51" s="11"/>
      <c r="X51" s="12">
        <v>20200716</v>
      </c>
      <c r="Y51" s="12">
        <v>6</v>
      </c>
      <c r="Z51" s="6" t="s">
        <v>179</v>
      </c>
      <c r="AA51" s="12" t="str">
        <f t="shared" si="14"/>
        <v>하선동</v>
      </c>
      <c r="AB51" s="5" t="s">
        <v>73</v>
      </c>
      <c r="AC51" s="13" t="s">
        <v>185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17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17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7</v>
      </c>
      <c r="C54" s="6" t="str">
        <f t="shared" si="13"/>
        <v>17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17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17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17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17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17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17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17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17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17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11:E11 AB10:AC11 F19:F20 Y13:AC21 A7:AC9 I12:AC12 A14:C24 I22:AC24 I19:W21 G11:AA11 G15:W15 I13:W14 A31:AC46 I30:AC30 A10:AA10 A12:F13 E14:G14 E21:F24 E16:W18 A25:AC27 A28:C30 E28:AC29 E30:F30">
    <cfRule type="expression" dxfId="61" priority="51">
      <formula>$L7&gt;0.15</formula>
    </cfRule>
    <cfRule type="expression" dxfId="60" priority="52">
      <formula>AND($L7&gt;0.08,$L7&lt;0.15)</formula>
    </cfRule>
  </conditionalFormatting>
  <conditionalFormatting sqref="A52:AC63 G49:W49 A49:D49 F51 Y49:AC51 I50:W51 A50:C51">
    <cfRule type="expression" dxfId="59" priority="49">
      <formula>$L49&gt;0.15</formula>
    </cfRule>
    <cfRule type="expression" dxfId="58" priority="50">
      <formula>AND($L49&gt;0.08,$L49&lt;0.15)</formula>
    </cfRule>
  </conditionalFormatting>
  <conditionalFormatting sqref="E49:F50">
    <cfRule type="expression" dxfId="57" priority="47">
      <formula>$L49&gt;0.15</formula>
    </cfRule>
    <cfRule type="expression" dxfId="56" priority="48">
      <formula>AND($L49&gt;0.08,$L49&lt;0.15)</formula>
    </cfRule>
  </conditionalFormatting>
  <conditionalFormatting sqref="X49:X50">
    <cfRule type="expression" dxfId="55" priority="45">
      <formula>$L49&gt;0.15</formula>
    </cfRule>
    <cfRule type="expression" dxfId="54" priority="46">
      <formula>AND($L49&gt;0.08,$L49&lt;0.15)</formula>
    </cfRule>
  </conditionalFormatting>
  <conditionalFormatting sqref="E51">
    <cfRule type="expression" dxfId="53" priority="43">
      <formula>$L51&gt;0.15</formula>
    </cfRule>
    <cfRule type="expression" dxfId="52" priority="44">
      <formula>AND($L51&gt;0.08,$L51&lt;0.15)</formula>
    </cfRule>
  </conditionalFormatting>
  <conditionalFormatting sqref="F11">
    <cfRule type="expression" dxfId="51" priority="41">
      <formula>$L11&gt;0.15</formula>
    </cfRule>
    <cfRule type="expression" dxfId="50" priority="42">
      <formula>AND($L11&gt;0.08,$L11&lt;0.15)</formula>
    </cfRule>
  </conditionalFormatting>
  <conditionalFormatting sqref="X51">
    <cfRule type="expression" dxfId="49" priority="39">
      <formula>$L51&gt;0.15</formula>
    </cfRule>
    <cfRule type="expression" dxfId="48" priority="40">
      <formula>AND($L51&gt;0.08,$L51&lt;0.15)</formula>
    </cfRule>
  </conditionalFormatting>
  <conditionalFormatting sqref="E15">
    <cfRule type="expression" dxfId="47" priority="37">
      <formula>$L15&gt;0.15</formula>
    </cfRule>
    <cfRule type="expression" dxfId="46" priority="38">
      <formula>AND($L15&gt;0.08,$L15&lt;0.15)</formula>
    </cfRule>
  </conditionalFormatting>
  <conditionalFormatting sqref="F15">
    <cfRule type="expression" dxfId="45" priority="35">
      <formula>$L15&gt;0.15</formula>
    </cfRule>
    <cfRule type="expression" dxfId="44" priority="36">
      <formula>AND($L15&gt;0.08,$L15&lt;0.15)</formula>
    </cfRule>
  </conditionalFormatting>
  <conditionalFormatting sqref="X13:X15">
    <cfRule type="expression" dxfId="43" priority="33">
      <formula>$L13&gt;0.15</formula>
    </cfRule>
    <cfRule type="expression" dxfId="42" priority="34">
      <formula>AND($L13&gt;0.08,$L13&lt;0.15)</formula>
    </cfRule>
  </conditionalFormatting>
  <conditionalFormatting sqref="X16">
    <cfRule type="expression" dxfId="41" priority="31">
      <formula>$L16&gt;0.15</formula>
    </cfRule>
    <cfRule type="expression" dxfId="40" priority="32">
      <formula>AND($L16&gt;0.08,$L16&lt;0.15)</formula>
    </cfRule>
  </conditionalFormatting>
  <conditionalFormatting sqref="X17:X21">
    <cfRule type="expression" dxfId="39" priority="29">
      <formula>$L17&gt;0.15</formula>
    </cfRule>
    <cfRule type="expression" dxfId="38" priority="30">
      <formula>AND($L17&gt;0.08,$L17&lt;0.15)</formula>
    </cfRule>
  </conditionalFormatting>
  <conditionalFormatting sqref="E19:E20">
    <cfRule type="expression" dxfId="37" priority="27">
      <formula>$L19&gt;0.15</formula>
    </cfRule>
    <cfRule type="expression" dxfId="36" priority="28">
      <formula>AND($L19&gt;0.08,$L19&lt;0.15)</formula>
    </cfRule>
  </conditionalFormatting>
  <conditionalFormatting sqref="G12:H13 H14">
    <cfRule type="expression" dxfId="35" priority="25">
      <formula>$L12&gt;0.15</formula>
    </cfRule>
    <cfRule type="expression" dxfId="34" priority="26">
      <formula>AND($L12&gt;0.08,$L12&lt;0.15)</formula>
    </cfRule>
  </conditionalFormatting>
  <conditionalFormatting sqref="G19:H24">
    <cfRule type="expression" dxfId="33" priority="23">
      <formula>$L19&gt;0.15</formula>
    </cfRule>
    <cfRule type="expression" dxfId="32" priority="24">
      <formula>AND($L19&gt;0.08,$L19&lt;0.15)</formula>
    </cfRule>
  </conditionalFormatting>
  <conditionalFormatting sqref="G50:H50">
    <cfRule type="expression" dxfId="31" priority="21">
      <formula>$L50&gt;0.15</formula>
    </cfRule>
    <cfRule type="expression" dxfId="30" priority="22">
      <formula>AND($L50&gt;0.08,$L50&lt;0.15)</formula>
    </cfRule>
  </conditionalFormatting>
  <conditionalFormatting sqref="G51:H51">
    <cfRule type="expression" dxfId="29" priority="19">
      <formula>$L51&gt;0.15</formula>
    </cfRule>
    <cfRule type="expression" dxfId="28" priority="20">
      <formula>AND($L51&gt;0.08,$L51&lt;0.15)</formula>
    </cfRule>
  </conditionalFormatting>
  <conditionalFormatting sqref="G30">
    <cfRule type="expression" dxfId="27" priority="17">
      <formula>$L30&gt;0.15</formula>
    </cfRule>
    <cfRule type="expression" dxfId="26" priority="18">
      <formula>AND($L30&gt;0.08,$L30&lt;0.15)</formula>
    </cfRule>
  </conditionalFormatting>
  <conditionalFormatting sqref="H30">
    <cfRule type="expression" dxfId="25" priority="15">
      <formula>$L30&gt;0.15</formula>
    </cfRule>
    <cfRule type="expression" dxfId="24" priority="16">
      <formula>AND($L30&gt;0.08,$L30&lt;0.15)</formula>
    </cfRule>
  </conditionalFormatting>
  <conditionalFormatting sqref="D14:D15">
    <cfRule type="expression" dxfId="23" priority="13">
      <formula>$L14&gt;0.15</formula>
    </cfRule>
    <cfRule type="expression" dxfId="22" priority="14">
      <formula>AND($L14&gt;0.08,$L14&lt;0.15)</formula>
    </cfRule>
  </conditionalFormatting>
  <conditionalFormatting sqref="D16:D24">
    <cfRule type="expression" dxfId="21" priority="11">
      <formula>$L16&gt;0.15</formula>
    </cfRule>
    <cfRule type="expression" dxfId="20" priority="12">
      <formula>AND($L16&gt;0.08,$L16&lt;0.15)</formula>
    </cfRule>
  </conditionalFormatting>
  <conditionalFormatting sqref="D29">
    <cfRule type="expression" dxfId="19" priority="9">
      <formula>$L29&gt;0.15</formula>
    </cfRule>
    <cfRule type="expression" dxfId="18" priority="10">
      <formula>AND($L29&gt;0.08,$L29&lt;0.15)</formula>
    </cfRule>
  </conditionalFormatting>
  <conditionalFormatting sqref="D28">
    <cfRule type="expression" dxfId="17" priority="7">
      <formula>$L28&gt;0.15</formula>
    </cfRule>
    <cfRule type="expression" dxfId="16" priority="8">
      <formula>AND($L28&gt;0.08,$L28&lt;0.15)</formula>
    </cfRule>
  </conditionalFormatting>
  <conditionalFormatting sqref="D30">
    <cfRule type="expression" dxfId="15" priority="5">
      <formula>$L30&gt;0.15</formula>
    </cfRule>
    <cfRule type="expression" dxfId="14" priority="6">
      <formula>AND($L30&gt;0.08,$L30&lt;0.15)</formula>
    </cfRule>
  </conditionalFormatting>
  <conditionalFormatting sqref="D51">
    <cfRule type="expression" dxfId="13" priority="3">
      <formula>$L51&gt;0.15</formula>
    </cfRule>
    <cfRule type="expression" dxfId="12" priority="4">
      <formula>AND($L51&gt;0.08,$L51&lt;0.15)</formula>
    </cfRule>
  </conditionalFormatting>
  <conditionalFormatting sqref="D50">
    <cfRule type="expression" dxfId="11" priority="1">
      <formula>$L50&gt;0.15</formula>
    </cfRule>
    <cfRule type="expression" dxfId="10" priority="2">
      <formula>AND($L50&gt;0.08,$L50&lt;0.15)</formula>
    </cfRule>
  </conditionalFormatting>
  <dataValidations count="3">
    <dataValidation allowBlank="1" showInputMessage="1" showErrorMessage="1" prompt="수식 계산_x000a_수치 입력 금지" sqref="K49:K63 K7:K46" xr:uid="{021D3502-BBCE-4FA7-B9A1-965A8321161C}"/>
    <dataValidation type="whole" allowBlank="1" showInputMessage="1" showErrorMessage="1" errorTitle="입력값이 올바르지 않습니다." error="숫자만 쓰세요!" sqref="J29:J30 J25:J27 M49:W63 M7:W46" xr:uid="{51AA75D1-7B2A-426F-B2A0-483F2A985D66}">
      <formula1>0</formula1>
      <formula2>20000</formula2>
    </dataValidation>
    <dataValidation type="list" allowBlank="1" showInputMessage="1" showErrorMessage="1" sqref="Z7:Z46 Z49:Z63" xr:uid="{004D2435-755E-4F03-AEE9-A7A307DFDA43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8947B5-9DF8-435D-8317-39ED36C1BEA6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429C2458-0D91-485E-8139-59629701ED1A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tabSelected="1"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7" t="s">
        <v>51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월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4"/>
      <c r="AB6" s="54"/>
      <c r="AC6" s="54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18</v>
      </c>
      <c r="D7" s="7" t="s">
        <v>34</v>
      </c>
      <c r="E7" s="7" t="s">
        <v>204</v>
      </c>
      <c r="F7" s="7" t="s">
        <v>207</v>
      </c>
      <c r="G7" s="5" t="s">
        <v>219</v>
      </c>
      <c r="H7" s="5" t="s">
        <v>220</v>
      </c>
      <c r="I7" s="8">
        <f t="shared" ref="I7:I43" si="0">J7+K7</f>
        <v>1089</v>
      </c>
      <c r="J7" s="9">
        <v>867</v>
      </c>
      <c r="K7" s="8">
        <f t="shared" ref="K7:K29" si="1">SUM(M7:W7)</f>
        <v>222</v>
      </c>
      <c r="L7" s="10">
        <f t="shared" ref="L7:L43" si="2">K7/I7</f>
        <v>0.20385674931129477</v>
      </c>
      <c r="M7" s="11"/>
      <c r="N7" s="11"/>
      <c r="O7" s="11"/>
      <c r="P7" s="11">
        <v>5</v>
      </c>
      <c r="Q7" s="11"/>
      <c r="R7" s="11"/>
      <c r="S7" s="11"/>
      <c r="T7" s="11">
        <v>217</v>
      </c>
      <c r="U7" s="11"/>
      <c r="V7" s="11"/>
      <c r="W7" s="11"/>
      <c r="X7" s="12">
        <v>20200714</v>
      </c>
      <c r="Y7" s="12">
        <v>8</v>
      </c>
      <c r="Z7" s="6" t="s">
        <v>67</v>
      </c>
      <c r="AA7" s="12" t="str">
        <f>IF($Z7="A","하선동",IF($Z7="B","이형준",""))</f>
        <v>하선동</v>
      </c>
      <c r="AB7" s="5" t="s">
        <v>73</v>
      </c>
      <c r="AC7" s="13" t="s">
        <v>209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18</v>
      </c>
      <c r="D8" s="7" t="s">
        <v>34</v>
      </c>
      <c r="E8" s="7" t="s">
        <v>204</v>
      </c>
      <c r="F8" s="7" t="s">
        <v>207</v>
      </c>
      <c r="G8" s="5" t="s">
        <v>219</v>
      </c>
      <c r="H8" s="5" t="s">
        <v>220</v>
      </c>
      <c r="I8" s="8">
        <f t="shared" si="0"/>
        <v>1129</v>
      </c>
      <c r="J8" s="9">
        <v>329</v>
      </c>
      <c r="K8" s="8">
        <f t="shared" si="1"/>
        <v>800</v>
      </c>
      <c r="L8" s="10">
        <f t="shared" si="2"/>
        <v>0.70859167404782997</v>
      </c>
      <c r="M8" s="11"/>
      <c r="N8" s="11"/>
      <c r="O8" s="11"/>
      <c r="P8" s="11">
        <v>11</v>
      </c>
      <c r="Q8" s="11"/>
      <c r="R8" s="11"/>
      <c r="S8" s="11"/>
      <c r="T8" s="11"/>
      <c r="U8" s="11"/>
      <c r="V8" s="11"/>
      <c r="W8" s="11">
        <v>789</v>
      </c>
      <c r="X8" s="12">
        <v>20200709</v>
      </c>
      <c r="Y8" s="12">
        <v>8</v>
      </c>
      <c r="Z8" s="6" t="s">
        <v>206</v>
      </c>
      <c r="AA8" s="12" t="str">
        <f t="shared" ref="AA8:AA46" si="5">IF($Z8="A","하선동",IF($Z8="B","이형준",""))</f>
        <v>하선동</v>
      </c>
      <c r="AB8" s="5" t="s">
        <v>73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18</v>
      </c>
      <c r="D9" s="7" t="s">
        <v>34</v>
      </c>
      <c r="E9" s="7" t="s">
        <v>204</v>
      </c>
      <c r="F9" s="7" t="s">
        <v>208</v>
      </c>
      <c r="G9" s="5" t="s">
        <v>219</v>
      </c>
      <c r="H9" s="5" t="s">
        <v>220</v>
      </c>
      <c r="I9" s="8">
        <f t="shared" si="0"/>
        <v>10570</v>
      </c>
      <c r="J9" s="9">
        <v>10540</v>
      </c>
      <c r="K9" s="8">
        <f t="shared" si="1"/>
        <v>30</v>
      </c>
      <c r="L9" s="10">
        <f t="shared" si="2"/>
        <v>2.8382213812677389E-3</v>
      </c>
      <c r="M9" s="11"/>
      <c r="N9" s="11">
        <v>22</v>
      </c>
      <c r="O9" s="11"/>
      <c r="P9" s="11">
        <v>8</v>
      </c>
      <c r="Q9" s="11"/>
      <c r="R9" s="11"/>
      <c r="S9" s="11"/>
      <c r="T9" s="11"/>
      <c r="U9" s="11"/>
      <c r="V9" s="11"/>
      <c r="W9" s="11"/>
      <c r="X9" s="12">
        <v>20200718</v>
      </c>
      <c r="Y9" s="6">
        <v>7</v>
      </c>
      <c r="Z9" s="6" t="s">
        <v>206</v>
      </c>
      <c r="AA9" s="12" t="str">
        <f t="shared" si="5"/>
        <v>하선동</v>
      </c>
      <c r="AB9" s="5" t="s">
        <v>73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18</v>
      </c>
      <c r="D10" s="7" t="s">
        <v>91</v>
      </c>
      <c r="E10" s="7" t="s">
        <v>210</v>
      </c>
      <c r="F10" s="7" t="s">
        <v>221</v>
      </c>
      <c r="G10" s="5" t="s">
        <v>222</v>
      </c>
      <c r="H10" s="5" t="s">
        <v>220</v>
      </c>
      <c r="I10" s="8">
        <f t="shared" si="0"/>
        <v>150</v>
      </c>
      <c r="J10" s="9">
        <v>114</v>
      </c>
      <c r="K10" s="8">
        <f t="shared" si="1"/>
        <v>36</v>
      </c>
      <c r="L10" s="10">
        <f t="shared" si="2"/>
        <v>0.24</v>
      </c>
      <c r="M10" s="11"/>
      <c r="N10" s="11"/>
      <c r="O10" s="11"/>
      <c r="P10" s="11">
        <v>36</v>
      </c>
      <c r="Q10" s="11"/>
      <c r="R10" s="11"/>
      <c r="S10" s="11"/>
      <c r="T10" s="11"/>
      <c r="U10" s="11"/>
      <c r="V10" s="11"/>
      <c r="W10" s="11"/>
      <c r="X10" s="12">
        <v>20200716</v>
      </c>
      <c r="Y10" s="12">
        <v>6</v>
      </c>
      <c r="Z10" s="6" t="s">
        <v>215</v>
      </c>
      <c r="AA10" s="12" t="str">
        <f t="shared" si="5"/>
        <v>이형준</v>
      </c>
      <c r="AB10" s="5" t="s">
        <v>81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18</v>
      </c>
      <c r="D11" s="7" t="s">
        <v>34</v>
      </c>
      <c r="E11" s="7" t="s">
        <v>211</v>
      </c>
      <c r="F11" s="7" t="s">
        <v>213</v>
      </c>
      <c r="G11" s="5" t="s">
        <v>219</v>
      </c>
      <c r="H11" s="5" t="s">
        <v>220</v>
      </c>
      <c r="I11" s="8">
        <f t="shared" si="0"/>
        <v>12481</v>
      </c>
      <c r="J11" s="9">
        <v>12481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20200718</v>
      </c>
      <c r="Y11" s="12">
        <v>3</v>
      </c>
      <c r="Z11" s="6" t="s">
        <v>215</v>
      </c>
      <c r="AA11" s="12" t="str">
        <f t="shared" si="5"/>
        <v>이형준</v>
      </c>
      <c r="AB11" s="5" t="s">
        <v>81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18</v>
      </c>
      <c r="D12" s="7" t="s">
        <v>34</v>
      </c>
      <c r="E12" s="7" t="s">
        <v>204</v>
      </c>
      <c r="F12" s="7" t="s">
        <v>207</v>
      </c>
      <c r="G12" s="5" t="s">
        <v>219</v>
      </c>
      <c r="H12" s="5" t="s">
        <v>220</v>
      </c>
      <c r="I12" s="8">
        <f t="shared" si="0"/>
        <v>13704</v>
      </c>
      <c r="J12" s="9">
        <v>13704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20200718</v>
      </c>
      <c r="Y12" s="12">
        <v>8</v>
      </c>
      <c r="Z12" s="6" t="s">
        <v>215</v>
      </c>
      <c r="AA12" s="12" t="str">
        <f t="shared" si="5"/>
        <v>이형준</v>
      </c>
      <c r="AB12" s="5" t="s">
        <v>81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18</v>
      </c>
      <c r="D13" s="7" t="s">
        <v>32</v>
      </c>
      <c r="E13" s="7" t="s">
        <v>212</v>
      </c>
      <c r="F13" s="7" t="s">
        <v>214</v>
      </c>
      <c r="G13" s="5" t="s">
        <v>223</v>
      </c>
      <c r="H13" s="5" t="s">
        <v>220</v>
      </c>
      <c r="I13" s="8">
        <f t="shared" si="0"/>
        <v>25958</v>
      </c>
      <c r="J13" s="15">
        <v>25011</v>
      </c>
      <c r="K13" s="8">
        <f t="shared" si="1"/>
        <v>947</v>
      </c>
      <c r="L13" s="10">
        <f t="shared" si="2"/>
        <v>3.6482009399799675E-2</v>
      </c>
      <c r="M13" s="11">
        <v>721</v>
      </c>
      <c r="N13" s="11">
        <v>226</v>
      </c>
      <c r="O13" s="11"/>
      <c r="P13" s="11"/>
      <c r="Q13" s="11"/>
      <c r="R13" s="11"/>
      <c r="S13" s="11"/>
      <c r="T13" s="11"/>
      <c r="U13" s="11"/>
      <c r="V13" s="11"/>
      <c r="W13" s="11"/>
      <c r="X13" s="12">
        <v>20200715</v>
      </c>
      <c r="Y13" s="12">
        <v>4</v>
      </c>
      <c r="Z13" s="6" t="s">
        <v>215</v>
      </c>
      <c r="AA13" s="12" t="str">
        <f t="shared" si="5"/>
        <v>이형준</v>
      </c>
      <c r="AB13" s="5" t="s">
        <v>81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18</v>
      </c>
      <c r="D14" s="7" t="s">
        <v>34</v>
      </c>
      <c r="E14" s="7" t="s">
        <v>204</v>
      </c>
      <c r="F14" s="7" t="s">
        <v>208</v>
      </c>
      <c r="G14" s="5" t="s">
        <v>219</v>
      </c>
      <c r="H14" s="5" t="s">
        <v>220</v>
      </c>
      <c r="I14" s="8">
        <f t="shared" si="0"/>
        <v>2049</v>
      </c>
      <c r="J14" s="9">
        <v>2030</v>
      </c>
      <c r="K14" s="8">
        <f t="shared" si="1"/>
        <v>19</v>
      </c>
      <c r="L14" s="10">
        <f t="shared" si="2"/>
        <v>9.2728160078086874E-3</v>
      </c>
      <c r="M14" s="11">
        <v>1</v>
      </c>
      <c r="N14" s="11">
        <v>2</v>
      </c>
      <c r="O14" s="11"/>
      <c r="P14" s="11">
        <v>16</v>
      </c>
      <c r="Q14" s="11"/>
      <c r="R14" s="11"/>
      <c r="S14" s="11"/>
      <c r="T14" s="11"/>
      <c r="U14" s="11"/>
      <c r="V14" s="11"/>
      <c r="W14" s="11"/>
      <c r="X14" s="12">
        <v>20200718</v>
      </c>
      <c r="Y14" s="12">
        <v>7</v>
      </c>
      <c r="Z14" s="6" t="s">
        <v>206</v>
      </c>
      <c r="AA14" s="12" t="str">
        <f t="shared" si="5"/>
        <v>하선동</v>
      </c>
      <c r="AB14" s="5" t="s">
        <v>87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18</v>
      </c>
      <c r="D15" s="7" t="s">
        <v>34</v>
      </c>
      <c r="E15" s="7" t="s">
        <v>204</v>
      </c>
      <c r="F15" s="7" t="s">
        <v>208</v>
      </c>
      <c r="G15" s="5" t="s">
        <v>219</v>
      </c>
      <c r="H15" s="5" t="s">
        <v>220</v>
      </c>
      <c r="I15" s="8">
        <f t="shared" si="0"/>
        <v>12703</v>
      </c>
      <c r="J15" s="9">
        <v>12670</v>
      </c>
      <c r="K15" s="8">
        <f t="shared" si="1"/>
        <v>33</v>
      </c>
      <c r="L15" s="10">
        <f t="shared" si="2"/>
        <v>2.5978115405809652E-3</v>
      </c>
      <c r="M15" s="11"/>
      <c r="N15" s="11">
        <v>15</v>
      </c>
      <c r="O15" s="11"/>
      <c r="P15" s="11">
        <v>18</v>
      </c>
      <c r="Q15" s="11"/>
      <c r="R15" s="11"/>
      <c r="S15" s="11"/>
      <c r="T15" s="11"/>
      <c r="U15" s="11"/>
      <c r="V15" s="11"/>
      <c r="W15" s="11"/>
      <c r="X15" s="12">
        <v>20200718</v>
      </c>
      <c r="Y15" s="12">
        <v>7</v>
      </c>
      <c r="Z15" s="6" t="s">
        <v>215</v>
      </c>
      <c r="AA15" s="12" t="str">
        <f t="shared" si="5"/>
        <v>이형준</v>
      </c>
      <c r="AB15" s="5" t="s">
        <v>87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18</v>
      </c>
      <c r="D16" s="7" t="s">
        <v>34</v>
      </c>
      <c r="E16" s="7" t="s">
        <v>216</v>
      </c>
      <c r="F16" s="7" t="s">
        <v>217</v>
      </c>
      <c r="G16" s="5" t="s">
        <v>219</v>
      </c>
      <c r="H16" s="5" t="s">
        <v>220</v>
      </c>
      <c r="I16" s="8">
        <f t="shared" si="0"/>
        <v>6450</v>
      </c>
      <c r="J16" s="9">
        <v>6450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20200718</v>
      </c>
      <c r="Y16" s="12">
        <v>5</v>
      </c>
      <c r="Z16" s="6" t="s">
        <v>206</v>
      </c>
      <c r="AA16" s="12" t="str">
        <f t="shared" si="5"/>
        <v>하선동</v>
      </c>
      <c r="AB16" s="5" t="s">
        <v>87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18</v>
      </c>
      <c r="D17" s="7" t="s">
        <v>34</v>
      </c>
      <c r="E17" s="7" t="s">
        <v>216</v>
      </c>
      <c r="F17" s="7" t="s">
        <v>217</v>
      </c>
      <c r="G17" s="5" t="s">
        <v>219</v>
      </c>
      <c r="H17" s="5" t="s">
        <v>220</v>
      </c>
      <c r="I17" s="8">
        <f t="shared" si="0"/>
        <v>14728</v>
      </c>
      <c r="J17" s="9">
        <v>14726</v>
      </c>
      <c r="K17" s="8">
        <f t="shared" si="1"/>
        <v>2</v>
      </c>
      <c r="L17" s="10">
        <f t="shared" si="2"/>
        <v>1.3579576317218902E-4</v>
      </c>
      <c r="M17" s="11"/>
      <c r="N17" s="11"/>
      <c r="O17" s="11"/>
      <c r="P17" s="11">
        <v>2</v>
      </c>
      <c r="Q17" s="11"/>
      <c r="R17" s="11"/>
      <c r="S17" s="11"/>
      <c r="T17" s="11"/>
      <c r="U17" s="11"/>
      <c r="V17" s="11"/>
      <c r="W17" s="11"/>
      <c r="X17" s="12">
        <v>20200718</v>
      </c>
      <c r="Y17" s="12">
        <v>5</v>
      </c>
      <c r="Z17" s="6" t="s">
        <v>215</v>
      </c>
      <c r="AA17" s="12" t="str">
        <f t="shared" si="5"/>
        <v>이형준</v>
      </c>
      <c r="AB17" s="5" t="s">
        <v>87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18</v>
      </c>
      <c r="D18" s="7" t="s">
        <v>32</v>
      </c>
      <c r="E18" s="7" t="s">
        <v>212</v>
      </c>
      <c r="F18" s="7" t="s">
        <v>214</v>
      </c>
      <c r="G18" s="5" t="s">
        <v>223</v>
      </c>
      <c r="H18" s="5" t="s">
        <v>220</v>
      </c>
      <c r="I18" s="8">
        <f t="shared" si="0"/>
        <v>25176</v>
      </c>
      <c r="J18" s="9">
        <v>24000</v>
      </c>
      <c r="K18" s="8">
        <f t="shared" si="1"/>
        <v>1176</v>
      </c>
      <c r="L18" s="10">
        <f t="shared" si="2"/>
        <v>4.6711153479504289E-2</v>
      </c>
      <c r="M18" s="11">
        <v>1026</v>
      </c>
      <c r="N18" s="11">
        <v>150</v>
      </c>
      <c r="O18" s="11"/>
      <c r="P18" s="11"/>
      <c r="Q18" s="11"/>
      <c r="R18" s="11"/>
      <c r="S18" s="11"/>
      <c r="T18" s="11"/>
      <c r="U18" s="11"/>
      <c r="V18" s="11"/>
      <c r="W18" s="11"/>
      <c r="X18" s="12">
        <v>20200715</v>
      </c>
      <c r="Y18" s="12">
        <v>5</v>
      </c>
      <c r="Z18" s="6" t="s">
        <v>215</v>
      </c>
      <c r="AA18" s="12" t="str">
        <f t="shared" si="5"/>
        <v>이형준</v>
      </c>
      <c r="AB18" s="5" t="s">
        <v>87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18</v>
      </c>
      <c r="D19" s="7" t="s">
        <v>34</v>
      </c>
      <c r="E19" s="7" t="s">
        <v>211</v>
      </c>
      <c r="F19" s="7" t="s">
        <v>213</v>
      </c>
      <c r="G19" s="5" t="s">
        <v>219</v>
      </c>
      <c r="H19" s="5" t="s">
        <v>220</v>
      </c>
      <c r="I19" s="8">
        <f t="shared" si="0"/>
        <v>2900</v>
      </c>
      <c r="J19" s="9">
        <v>2700</v>
      </c>
      <c r="K19" s="8">
        <f t="shared" si="1"/>
        <v>200</v>
      </c>
      <c r="L19" s="10">
        <f t="shared" si="2"/>
        <v>6.8965517241379309E-2</v>
      </c>
      <c r="M19" s="11"/>
      <c r="N19" s="11">
        <v>200</v>
      </c>
      <c r="O19" s="11"/>
      <c r="P19" s="11"/>
      <c r="Q19" s="11"/>
      <c r="R19" s="11"/>
      <c r="S19" s="11"/>
      <c r="T19" s="11"/>
      <c r="U19" s="11"/>
      <c r="V19" s="11"/>
      <c r="W19" s="11"/>
      <c r="X19" s="12">
        <v>20200717</v>
      </c>
      <c r="Y19" s="12">
        <v>3</v>
      </c>
      <c r="Z19" s="6" t="s">
        <v>67</v>
      </c>
      <c r="AA19" s="12" t="str">
        <f t="shared" si="5"/>
        <v>하선동</v>
      </c>
      <c r="AB19" s="5" t="s">
        <v>116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18</v>
      </c>
      <c r="D20" s="7" t="s">
        <v>34</v>
      </c>
      <c r="E20" s="7" t="s">
        <v>204</v>
      </c>
      <c r="F20" s="7" t="s">
        <v>207</v>
      </c>
      <c r="G20" s="5" t="s">
        <v>219</v>
      </c>
      <c r="H20" s="5" t="s">
        <v>220</v>
      </c>
      <c r="I20" s="8">
        <f t="shared" si="0"/>
        <v>10321</v>
      </c>
      <c r="J20" s="9">
        <v>10320</v>
      </c>
      <c r="K20" s="8">
        <f t="shared" si="1"/>
        <v>1</v>
      </c>
      <c r="L20" s="10">
        <f t="shared" si="2"/>
        <v>9.6889836256176733E-5</v>
      </c>
      <c r="M20" s="11"/>
      <c r="N20" s="11"/>
      <c r="O20" s="11"/>
      <c r="P20" s="11">
        <v>1</v>
      </c>
      <c r="Q20" s="11"/>
      <c r="R20" s="11"/>
      <c r="S20" s="11"/>
      <c r="T20" s="11"/>
      <c r="U20" s="11"/>
      <c r="V20" s="11"/>
      <c r="W20" s="11"/>
      <c r="X20" s="12">
        <v>20200718</v>
      </c>
      <c r="Y20" s="12">
        <v>8</v>
      </c>
      <c r="Z20" s="6" t="s">
        <v>206</v>
      </c>
      <c r="AA20" s="12" t="str">
        <f t="shared" si="5"/>
        <v>하선동</v>
      </c>
      <c r="AB20" s="5" t="s">
        <v>116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18</v>
      </c>
      <c r="D21" s="7" t="s">
        <v>34</v>
      </c>
      <c r="E21" s="7" t="s">
        <v>216</v>
      </c>
      <c r="F21" s="7" t="s">
        <v>218</v>
      </c>
      <c r="G21" s="5" t="s">
        <v>219</v>
      </c>
      <c r="H21" s="5" t="s">
        <v>220</v>
      </c>
      <c r="I21" s="8">
        <f t="shared" si="0"/>
        <v>2000</v>
      </c>
      <c r="J21" s="9">
        <v>2000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20200718</v>
      </c>
      <c r="Y21" s="12">
        <v>5</v>
      </c>
      <c r="Z21" s="6" t="s">
        <v>206</v>
      </c>
      <c r="AA21" s="12" t="str">
        <f t="shared" si="5"/>
        <v>하선동</v>
      </c>
      <c r="AB21" s="5" t="s">
        <v>116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18</v>
      </c>
      <c r="D22" s="7" t="s">
        <v>34</v>
      </c>
      <c r="E22" s="7" t="s">
        <v>211</v>
      </c>
      <c r="F22" s="7" t="s">
        <v>213</v>
      </c>
      <c r="G22" s="5" t="s">
        <v>219</v>
      </c>
      <c r="H22" s="5" t="s">
        <v>220</v>
      </c>
      <c r="I22" s="8">
        <f t="shared" si="0"/>
        <v>9420</v>
      </c>
      <c r="J22" s="9">
        <v>9420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20200718</v>
      </c>
      <c r="Y22" s="12">
        <v>3</v>
      </c>
      <c r="Z22" s="6" t="s">
        <v>206</v>
      </c>
      <c r="AA22" s="12" t="str">
        <f t="shared" si="5"/>
        <v>하선동</v>
      </c>
      <c r="AB22" s="5" t="s">
        <v>116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18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18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hidden="1" customHeight="1" x14ac:dyDescent="0.3">
      <c r="A25" s="5">
        <v>19</v>
      </c>
      <c r="B25" s="6" t="str">
        <f t="shared" si="3"/>
        <v>7</v>
      </c>
      <c r="C25" s="6" t="str">
        <f t="shared" si="4"/>
        <v>18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hidden="1" customHeight="1" x14ac:dyDescent="0.3">
      <c r="A26" s="5">
        <v>20</v>
      </c>
      <c r="B26" s="6" t="str">
        <f t="shared" si="3"/>
        <v>7</v>
      </c>
      <c r="C26" s="6" t="str">
        <f t="shared" si="4"/>
        <v>18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3"/>
        <v>7</v>
      </c>
      <c r="C27" s="6" t="str">
        <f t="shared" si="4"/>
        <v>18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7</v>
      </c>
      <c r="C28" s="6" t="str">
        <f t="shared" si="4"/>
        <v>18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7</v>
      </c>
      <c r="C29" s="6" t="str">
        <f t="shared" si="4"/>
        <v>18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7</v>
      </c>
      <c r="C30" s="6" t="str">
        <f t="shared" si="4"/>
        <v>18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18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18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18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18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18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18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18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18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18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18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18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18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18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18</v>
      </c>
      <c r="D44" s="7"/>
      <c r="E44" s="7"/>
      <c r="F44" s="7"/>
      <c r="G44" s="5"/>
      <c r="H44" s="5"/>
      <c r="I44" s="8">
        <f t="shared" ref="I44:I46" si="7">J44+K44</f>
        <v>0</v>
      </c>
      <c r="J44" s="9"/>
      <c r="K44" s="8">
        <f t="shared" ref="K44:K46" si="8">SUM(M44:W44)</f>
        <v>0</v>
      </c>
      <c r="L44" s="10" t="e">
        <f t="shared" ref="L44:L46" si="9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18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18</v>
      </c>
      <c r="D46" s="7"/>
      <c r="E46" s="7"/>
      <c r="F46" s="7"/>
      <c r="G46" s="5"/>
      <c r="H46" s="5"/>
      <c r="I46" s="8">
        <f t="shared" si="7"/>
        <v>0</v>
      </c>
      <c r="J46" s="9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10">SUM(I7:I46)</f>
        <v>150828</v>
      </c>
      <c r="J47" s="26">
        <f t="shared" si="10"/>
        <v>147362</v>
      </c>
      <c r="K47" s="26">
        <f t="shared" si="10"/>
        <v>3466</v>
      </c>
      <c r="L47" s="26" t="e">
        <f t="shared" si="10"/>
        <v>#DIV/0!</v>
      </c>
      <c r="M47" s="26">
        <f t="shared" si="10"/>
        <v>1748</v>
      </c>
      <c r="N47" s="26">
        <f t="shared" si="10"/>
        <v>615</v>
      </c>
      <c r="O47" s="26">
        <f t="shared" si="10"/>
        <v>0</v>
      </c>
      <c r="P47" s="26">
        <f t="shared" si="10"/>
        <v>97</v>
      </c>
      <c r="Q47" s="26">
        <f t="shared" si="10"/>
        <v>0</v>
      </c>
      <c r="R47" s="26">
        <f t="shared" si="10"/>
        <v>0</v>
      </c>
      <c r="S47" s="26">
        <f t="shared" si="10"/>
        <v>0</v>
      </c>
      <c r="T47" s="26">
        <f t="shared" si="10"/>
        <v>217</v>
      </c>
      <c r="U47" s="26">
        <f t="shared" si="10"/>
        <v>0</v>
      </c>
      <c r="V47" s="26">
        <f t="shared" si="10"/>
        <v>0</v>
      </c>
      <c r="W47" s="26">
        <f t="shared" si="10"/>
        <v>789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18</v>
      </c>
      <c r="D49" s="7" t="s">
        <v>91</v>
      </c>
      <c r="E49" s="7" t="s">
        <v>204</v>
      </c>
      <c r="F49" s="7" t="s">
        <v>203</v>
      </c>
      <c r="G49" s="5">
        <v>7301</v>
      </c>
      <c r="H49" s="5" t="s">
        <v>220</v>
      </c>
      <c r="I49" s="8">
        <f t="shared" ref="I49:I61" si="11">J49+K49</f>
        <v>119</v>
      </c>
      <c r="J49" s="9">
        <v>118</v>
      </c>
      <c r="K49" s="8">
        <f t="shared" ref="K49:K61" si="12">SUM(M49:W49)</f>
        <v>1</v>
      </c>
      <c r="L49" s="10">
        <f t="shared" ref="L49:L61" si="13">K49/I49</f>
        <v>8.4033613445378148E-3</v>
      </c>
      <c r="M49" s="11"/>
      <c r="N49" s="11"/>
      <c r="O49" s="11"/>
      <c r="P49" s="11">
        <v>1</v>
      </c>
      <c r="Q49" s="11"/>
      <c r="R49" s="11"/>
      <c r="S49" s="11"/>
      <c r="T49" s="11"/>
      <c r="U49" s="11"/>
      <c r="V49" s="11"/>
      <c r="W49" s="11"/>
      <c r="X49" s="12">
        <v>20200717</v>
      </c>
      <c r="Y49" s="12">
        <v>9</v>
      </c>
      <c r="Z49" s="6" t="s">
        <v>206</v>
      </c>
      <c r="AA49" s="12" t="str">
        <f>IF($Z49="A","하선동",IF($Z49="B","이형준",""))</f>
        <v>하선동</v>
      </c>
      <c r="AB49" s="5" t="s">
        <v>71</v>
      </c>
      <c r="AC49" s="13" t="s">
        <v>205</v>
      </c>
    </row>
    <row r="50" spans="1:29" ht="20.100000000000001" customHeight="1" x14ac:dyDescent="0.3">
      <c r="A50" s="5">
        <v>2</v>
      </c>
      <c r="B50" s="6" t="str">
        <f t="shared" ref="B50:B63" si="14">LEFT($A$1,1)</f>
        <v>7</v>
      </c>
      <c r="C50" s="6" t="str">
        <f t="shared" ref="C50:C63" si="15">MID($A$1,4,2)</f>
        <v>18</v>
      </c>
      <c r="D50" s="7"/>
      <c r="E50" s="7"/>
      <c r="F50" s="7"/>
      <c r="G50" s="5"/>
      <c r="H50" s="5"/>
      <c r="I50" s="8">
        <f t="shared" si="11"/>
        <v>0</v>
      </c>
      <c r="J50" s="9"/>
      <c r="K50" s="8">
        <f t="shared" si="12"/>
        <v>0</v>
      </c>
      <c r="L50" s="10" t="e">
        <f t="shared" si="13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6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4"/>
        <v>7</v>
      </c>
      <c r="C51" s="6" t="str">
        <f t="shared" si="15"/>
        <v>18</v>
      </c>
      <c r="D51" s="7"/>
      <c r="E51" s="7"/>
      <c r="F51" s="7"/>
      <c r="G51" s="5"/>
      <c r="H51" s="5"/>
      <c r="I51" s="8">
        <f t="shared" si="11"/>
        <v>0</v>
      </c>
      <c r="J51" s="9"/>
      <c r="K51" s="8">
        <f t="shared" si="12"/>
        <v>0</v>
      </c>
      <c r="L51" s="10" t="e">
        <f t="shared" si="13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4"/>
        <v>7</v>
      </c>
      <c r="C52" s="6" t="str">
        <f t="shared" si="15"/>
        <v>18</v>
      </c>
      <c r="D52" s="7"/>
      <c r="E52" s="7"/>
      <c r="F52" s="7"/>
      <c r="G52" s="5"/>
      <c r="H52" s="5"/>
      <c r="I52" s="8">
        <f t="shared" si="11"/>
        <v>0</v>
      </c>
      <c r="J52" s="9"/>
      <c r="K52" s="8">
        <f t="shared" si="12"/>
        <v>0</v>
      </c>
      <c r="L52" s="10" t="e">
        <f t="shared" si="13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4"/>
        <v>7</v>
      </c>
      <c r="C53" s="6" t="str">
        <f t="shared" si="15"/>
        <v>18</v>
      </c>
      <c r="D53" s="7"/>
      <c r="E53" s="7"/>
      <c r="F53" s="7"/>
      <c r="G53" s="5"/>
      <c r="H53" s="5"/>
      <c r="I53" s="8">
        <f t="shared" si="11"/>
        <v>0</v>
      </c>
      <c r="J53" s="9"/>
      <c r="K53" s="8">
        <f t="shared" si="12"/>
        <v>0</v>
      </c>
      <c r="L53" s="10" t="e">
        <f t="shared" si="13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4"/>
        <v>7</v>
      </c>
      <c r="C54" s="6" t="str">
        <f t="shared" si="15"/>
        <v>18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4"/>
        <v>7</v>
      </c>
      <c r="C55" s="6" t="str">
        <f t="shared" si="15"/>
        <v>18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7</v>
      </c>
      <c r="C56" s="6" t="str">
        <f t="shared" si="15"/>
        <v>18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7</v>
      </c>
      <c r="C57" s="6" t="str">
        <f t="shared" si="15"/>
        <v>18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7</v>
      </c>
      <c r="C58" s="6" t="str">
        <f t="shared" si="15"/>
        <v>18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7</v>
      </c>
      <c r="C59" s="6" t="str">
        <f t="shared" si="15"/>
        <v>18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7</v>
      </c>
      <c r="C60" s="6" t="str">
        <f t="shared" si="15"/>
        <v>18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7</v>
      </c>
      <c r="C61" s="6" t="str">
        <f t="shared" si="15"/>
        <v>18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7</v>
      </c>
      <c r="C62" s="6" t="str">
        <f t="shared" si="15"/>
        <v>18</v>
      </c>
      <c r="D62" s="7"/>
      <c r="E62" s="7"/>
      <c r="F62" s="7"/>
      <c r="G62" s="5"/>
      <c r="H62" s="5"/>
      <c r="I62" s="8">
        <f t="shared" ref="I62:I63" si="17">J62+K62</f>
        <v>0</v>
      </c>
      <c r="J62" s="9"/>
      <c r="K62" s="8">
        <f t="shared" ref="K62:K63" si="18">SUM(M62:W62)</f>
        <v>0</v>
      </c>
      <c r="L62" s="10" t="e">
        <f t="shared" ref="L62:L63" si="19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7</v>
      </c>
      <c r="C63" s="6" t="str">
        <f t="shared" si="15"/>
        <v>18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V47:V48"/>
    <mergeCell ref="W47:W48"/>
    <mergeCell ref="Q47:Q48"/>
    <mergeCell ref="R47:R48"/>
    <mergeCell ref="S47:S48"/>
    <mergeCell ref="T47:T48"/>
    <mergeCell ref="U47:U48"/>
  </mergeCells>
  <phoneticPr fontId="4" type="noConversion"/>
  <conditionalFormatting sqref="A7:AC46">
    <cfRule type="expression" dxfId="9" priority="13">
      <formula>$L7&gt;0.15</formula>
    </cfRule>
    <cfRule type="expression" dxfId="8" priority="14">
      <formula>AND($L7&gt;0.08,$L7&lt;0.15)</formula>
    </cfRule>
  </conditionalFormatting>
  <conditionalFormatting sqref="A50:AC63 A49:C49 G49 I49:AC49">
    <cfRule type="expression" dxfId="7" priority="7">
      <formula>$L49&gt;0.15</formula>
    </cfRule>
    <cfRule type="expression" dxfId="6" priority="8">
      <formula>AND($L49&gt;0.08,$L49&lt;0.15)</formula>
    </cfRule>
  </conditionalFormatting>
  <conditionalFormatting sqref="E49:F49">
    <cfRule type="expression" dxfId="5" priority="5">
      <formula>$L49&gt;0.15</formula>
    </cfRule>
    <cfRule type="expression" dxfId="4" priority="6">
      <formula>AND($L49&gt;0.08,$L49&lt;0.15)</formula>
    </cfRule>
  </conditionalFormatting>
  <conditionalFormatting sqref="D49">
    <cfRule type="expression" dxfId="3" priority="3">
      <formula>$L49&gt;0.15</formula>
    </cfRule>
    <cfRule type="expression" dxfId="2" priority="4">
      <formula>AND($L49&gt;0.08,$L49&lt;0.15)</formula>
    </cfRule>
  </conditionalFormatting>
  <conditionalFormatting sqref="H49">
    <cfRule type="expression" dxfId="1" priority="1">
      <formula>$L49&gt;0.15</formula>
    </cfRule>
    <cfRule type="expression" dxfId="0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49:Z63 Z7:Z46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13일</vt:lpstr>
      <vt:lpstr>7월 14일</vt:lpstr>
      <vt:lpstr>7월 15일</vt:lpstr>
      <vt:lpstr>7월 16일</vt:lpstr>
      <vt:lpstr>7월 17일</vt:lpstr>
      <vt:lpstr>7월 18일</vt:lpstr>
      <vt:lpstr>'7월 13일'!Print_Area</vt:lpstr>
      <vt:lpstr>'7월 14일'!Print_Area</vt:lpstr>
      <vt:lpstr>'7월 15일'!Print_Area</vt:lpstr>
      <vt:lpstr>'7월 16일'!Print_Area</vt:lpstr>
      <vt:lpstr>'7월 17일'!Print_Area</vt:lpstr>
      <vt:lpstr>'7월 18일'!Print_Area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이여진</cp:lastModifiedBy>
  <dcterms:created xsi:type="dcterms:W3CDTF">2020-05-22T07:35:31Z</dcterms:created>
  <dcterms:modified xsi:type="dcterms:W3CDTF">2020-07-20T03:09:34Z</dcterms:modified>
</cp:coreProperties>
</file>