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7월\"/>
    </mc:Choice>
  </mc:AlternateContent>
  <xr:revisionPtr revIDLastSave="0" documentId="13_ncr:1_{8015E767-339B-4E67-94F8-DA33AF5D2420}" xr6:coauthVersionLast="45" xr6:coauthVersionMax="45" xr10:uidLastSave="{00000000-0000-0000-0000-000000000000}"/>
  <bookViews>
    <workbookView xWindow="-120" yWindow="-120" windowWidth="29040" windowHeight="15840" firstSheet="1" activeTab="5" xr2:uid="{BD4EB5AE-10EB-483A-919C-3F380A3CAE8E}"/>
  </bookViews>
  <sheets>
    <sheet name="데이터" sheetId="4" state="hidden" r:id="rId1"/>
    <sheet name="7월 20일" sheetId="1" r:id="rId2"/>
    <sheet name="7월 21일" sheetId="5" r:id="rId3"/>
    <sheet name="7월 22일" sheetId="6" r:id="rId4"/>
    <sheet name="7월 23일" sheetId="7" r:id="rId5"/>
    <sheet name="7월 24일" sheetId="8" r:id="rId6"/>
    <sheet name="7월 25일" sheetId="9" r:id="rId7"/>
  </sheets>
  <definedNames>
    <definedName name="_xlnm.Print_Area" localSheetId="1">'7월 20일'!$A$1:$AC$48</definedName>
    <definedName name="_xlnm.Print_Area" localSheetId="2">'7월 21일'!$A$1:$AC$48</definedName>
    <definedName name="_xlnm.Print_Area" localSheetId="3">'7월 22일'!$A$1:$AC$48</definedName>
    <definedName name="_xlnm.Print_Area" localSheetId="4">'7월 23일'!$A$1:$AC$48</definedName>
    <definedName name="_xlnm.Print_Area" localSheetId="5">'7월 24일'!$A$1:$AC$48</definedName>
    <definedName name="_xlnm.Print_Area" localSheetId="6">'7월 25일'!$A$1:$AC$48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9" i="1" l="1"/>
  <c r="K49" i="1"/>
  <c r="L49" i="1" s="1"/>
  <c r="I49" i="1"/>
  <c r="AA7" i="1" l="1"/>
  <c r="AA63" i="9" l="1"/>
  <c r="K63" i="9"/>
  <c r="L63" i="9" s="1"/>
  <c r="I63" i="9"/>
  <c r="C63" i="9"/>
  <c r="B63" i="9"/>
  <c r="AA62" i="9"/>
  <c r="K62" i="9"/>
  <c r="I62" i="9" s="1"/>
  <c r="L62" i="9" s="1"/>
  <c r="C62" i="9"/>
  <c r="B62" i="9"/>
  <c r="AA61" i="9"/>
  <c r="K61" i="9"/>
  <c r="L61" i="9" s="1"/>
  <c r="I61" i="9"/>
  <c r="C61" i="9"/>
  <c r="B61" i="9"/>
  <c r="AA60" i="9"/>
  <c r="K60" i="9"/>
  <c r="I60" i="9" s="1"/>
  <c r="L60" i="9" s="1"/>
  <c r="C60" i="9"/>
  <c r="B60" i="9"/>
  <c r="AA59" i="9"/>
  <c r="K59" i="9"/>
  <c r="L59" i="9" s="1"/>
  <c r="I59" i="9"/>
  <c r="C59" i="9"/>
  <c r="B59" i="9"/>
  <c r="AA58" i="9"/>
  <c r="K58" i="9"/>
  <c r="I58" i="9" s="1"/>
  <c r="L58" i="9" s="1"/>
  <c r="C58" i="9"/>
  <c r="B58" i="9"/>
  <c r="AA57" i="9"/>
  <c r="K57" i="9"/>
  <c r="L57" i="9" s="1"/>
  <c r="I57" i="9"/>
  <c r="C57" i="9"/>
  <c r="B57" i="9"/>
  <c r="AA56" i="9"/>
  <c r="K56" i="9"/>
  <c r="I56" i="9" s="1"/>
  <c r="L56" i="9" s="1"/>
  <c r="C56" i="9"/>
  <c r="B56" i="9"/>
  <c r="AA55" i="9"/>
  <c r="K55" i="9"/>
  <c r="L55" i="9" s="1"/>
  <c r="I55" i="9"/>
  <c r="C55" i="9"/>
  <c r="B55" i="9"/>
  <c r="AA54" i="9"/>
  <c r="K54" i="9"/>
  <c r="I54" i="9" s="1"/>
  <c r="L54" i="9" s="1"/>
  <c r="C54" i="9"/>
  <c r="B54" i="9"/>
  <c r="AA53" i="9"/>
  <c r="K53" i="9"/>
  <c r="L53" i="9" s="1"/>
  <c r="I53" i="9"/>
  <c r="C53" i="9"/>
  <c r="B53" i="9"/>
  <c r="AA52" i="9"/>
  <c r="K52" i="9"/>
  <c r="I52" i="9" s="1"/>
  <c r="L52" i="9" s="1"/>
  <c r="C52" i="9"/>
  <c r="B52" i="9"/>
  <c r="AA51" i="9"/>
  <c r="K51" i="9"/>
  <c r="L51" i="9" s="1"/>
  <c r="I51" i="9"/>
  <c r="C51" i="9"/>
  <c r="B51" i="9"/>
  <c r="AA50" i="9"/>
  <c r="K50" i="9"/>
  <c r="I50" i="9" s="1"/>
  <c r="L50" i="9" s="1"/>
  <c r="C50" i="9"/>
  <c r="B50" i="9"/>
  <c r="AA49" i="9"/>
  <c r="K49" i="9"/>
  <c r="L49" i="9" s="1"/>
  <c r="I49" i="9"/>
  <c r="C49" i="9"/>
  <c r="B49" i="9"/>
  <c r="W47" i="9"/>
  <c r="V47" i="9"/>
  <c r="U47" i="9"/>
  <c r="T47" i="9"/>
  <c r="S47" i="9"/>
  <c r="R47" i="9"/>
  <c r="Q47" i="9"/>
  <c r="P47" i="9"/>
  <c r="O47" i="9"/>
  <c r="N47" i="9"/>
  <c r="M47" i="9"/>
  <c r="J47" i="9"/>
  <c r="AA46" i="9"/>
  <c r="K46" i="9"/>
  <c r="I46" i="9" s="1"/>
  <c r="C46" i="9"/>
  <c r="B46" i="9"/>
  <c r="AA45" i="9"/>
  <c r="K45" i="9"/>
  <c r="I45" i="9"/>
  <c r="L45" i="9" s="1"/>
  <c r="C45" i="9"/>
  <c r="B45" i="9"/>
  <c r="AA44" i="9"/>
  <c r="K44" i="9"/>
  <c r="I44" i="9" s="1"/>
  <c r="C44" i="9"/>
  <c r="B44" i="9"/>
  <c r="AA43" i="9"/>
  <c r="K43" i="9"/>
  <c r="I43" i="9"/>
  <c r="L43" i="9" s="1"/>
  <c r="C43" i="9"/>
  <c r="B43" i="9"/>
  <c r="AA42" i="9"/>
  <c r="K42" i="9"/>
  <c r="I42" i="9" s="1"/>
  <c r="C42" i="9"/>
  <c r="B42" i="9"/>
  <c r="AA41" i="9"/>
  <c r="K41" i="9"/>
  <c r="L41" i="9" s="1"/>
  <c r="I41" i="9"/>
  <c r="C41" i="9"/>
  <c r="B41" i="9"/>
  <c r="AA40" i="9"/>
  <c r="K40" i="9"/>
  <c r="I40" i="9" s="1"/>
  <c r="C40" i="9"/>
  <c r="B40" i="9"/>
  <c r="AA39" i="9"/>
  <c r="K39" i="9"/>
  <c r="L39" i="9" s="1"/>
  <c r="I39" i="9"/>
  <c r="C39" i="9"/>
  <c r="B39" i="9"/>
  <c r="AA38" i="9"/>
  <c r="K38" i="9"/>
  <c r="I38" i="9" s="1"/>
  <c r="C38" i="9"/>
  <c r="B38" i="9"/>
  <c r="AA37" i="9"/>
  <c r="K37" i="9"/>
  <c r="L37" i="9" s="1"/>
  <c r="I37" i="9"/>
  <c r="C37" i="9"/>
  <c r="B37" i="9"/>
  <c r="AA36" i="9"/>
  <c r="K36" i="9"/>
  <c r="I36" i="9" s="1"/>
  <c r="C36" i="9"/>
  <c r="B36" i="9"/>
  <c r="AA35" i="9"/>
  <c r="K35" i="9"/>
  <c r="L35" i="9" s="1"/>
  <c r="I35" i="9"/>
  <c r="C35" i="9"/>
  <c r="B35" i="9"/>
  <c r="AA34" i="9"/>
  <c r="K34" i="9"/>
  <c r="I34" i="9" s="1"/>
  <c r="C34" i="9"/>
  <c r="B34" i="9"/>
  <c r="AA33" i="9"/>
  <c r="K33" i="9"/>
  <c r="L33" i="9" s="1"/>
  <c r="I33" i="9"/>
  <c r="C33" i="9"/>
  <c r="B33" i="9"/>
  <c r="AA32" i="9"/>
  <c r="K32" i="9"/>
  <c r="I32" i="9" s="1"/>
  <c r="C32" i="9"/>
  <c r="B32" i="9"/>
  <c r="AA31" i="9"/>
  <c r="K31" i="9"/>
  <c r="L31" i="9" s="1"/>
  <c r="I31" i="9"/>
  <c r="C31" i="9"/>
  <c r="B31" i="9"/>
  <c r="AA30" i="9"/>
  <c r="K30" i="9"/>
  <c r="I30" i="9" s="1"/>
  <c r="C30" i="9"/>
  <c r="B30" i="9"/>
  <c r="AA29" i="9"/>
  <c r="K29" i="9"/>
  <c r="L29" i="9" s="1"/>
  <c r="I29" i="9"/>
  <c r="C29" i="9"/>
  <c r="B29" i="9"/>
  <c r="AA28" i="9"/>
  <c r="K28" i="9"/>
  <c r="I28" i="9" s="1"/>
  <c r="C28" i="9"/>
  <c r="B28" i="9"/>
  <c r="AA27" i="9"/>
  <c r="K27" i="9"/>
  <c r="L27" i="9" s="1"/>
  <c r="I27" i="9"/>
  <c r="C27" i="9"/>
  <c r="B27" i="9"/>
  <c r="AA26" i="9"/>
  <c r="K26" i="9"/>
  <c r="I26" i="9" s="1"/>
  <c r="C26" i="9"/>
  <c r="B26" i="9"/>
  <c r="AA25" i="9"/>
  <c r="K25" i="9"/>
  <c r="L25" i="9" s="1"/>
  <c r="I25" i="9"/>
  <c r="C25" i="9"/>
  <c r="B25" i="9"/>
  <c r="AA24" i="9"/>
  <c r="K24" i="9"/>
  <c r="I24" i="9" s="1"/>
  <c r="C24" i="9"/>
  <c r="B24" i="9"/>
  <c r="AA23" i="9"/>
  <c r="K23" i="9"/>
  <c r="L23" i="9" s="1"/>
  <c r="I23" i="9"/>
  <c r="C23" i="9"/>
  <c r="B23" i="9"/>
  <c r="AA22" i="9"/>
  <c r="K22" i="9"/>
  <c r="I22" i="9" s="1"/>
  <c r="C22" i="9"/>
  <c r="B22" i="9"/>
  <c r="AA21" i="9"/>
  <c r="K21" i="9"/>
  <c r="L21" i="9" s="1"/>
  <c r="I21" i="9"/>
  <c r="C21" i="9"/>
  <c r="B21" i="9"/>
  <c r="AA20" i="9"/>
  <c r="K20" i="9"/>
  <c r="I20" i="9" s="1"/>
  <c r="C20" i="9"/>
  <c r="B20" i="9"/>
  <c r="AA19" i="9"/>
  <c r="K19" i="9"/>
  <c r="L19" i="9" s="1"/>
  <c r="I19" i="9"/>
  <c r="C19" i="9"/>
  <c r="B19" i="9"/>
  <c r="AA18" i="9"/>
  <c r="K18" i="9"/>
  <c r="I18" i="9" s="1"/>
  <c r="C18" i="9"/>
  <c r="B18" i="9"/>
  <c r="AA17" i="9"/>
  <c r="K17" i="9"/>
  <c r="L17" i="9" s="1"/>
  <c r="I17" i="9"/>
  <c r="C17" i="9"/>
  <c r="B17" i="9"/>
  <c r="AA16" i="9"/>
  <c r="K16" i="9"/>
  <c r="I16" i="9" s="1"/>
  <c r="C16" i="9"/>
  <c r="B16" i="9"/>
  <c r="AA15" i="9"/>
  <c r="K15" i="9"/>
  <c r="L15" i="9" s="1"/>
  <c r="I15" i="9"/>
  <c r="C15" i="9"/>
  <c r="B15" i="9"/>
  <c r="AA14" i="9"/>
  <c r="K14" i="9"/>
  <c r="I14" i="9" s="1"/>
  <c r="C14" i="9"/>
  <c r="B14" i="9"/>
  <c r="AA13" i="9"/>
  <c r="K13" i="9"/>
  <c r="L13" i="9" s="1"/>
  <c r="I13" i="9"/>
  <c r="C13" i="9"/>
  <c r="B13" i="9"/>
  <c r="AA12" i="9"/>
  <c r="K12" i="9"/>
  <c r="I12" i="9" s="1"/>
  <c r="C12" i="9"/>
  <c r="B12" i="9"/>
  <c r="AA11" i="9"/>
  <c r="K11" i="9"/>
  <c r="I11" i="9"/>
  <c r="C11" i="9"/>
  <c r="B11" i="9"/>
  <c r="K10" i="9"/>
  <c r="I10" i="9" s="1"/>
  <c r="C10" i="9"/>
  <c r="B10" i="9"/>
  <c r="AA9" i="9"/>
  <c r="K9" i="9"/>
  <c r="L9" i="9" s="1"/>
  <c r="I9" i="9"/>
  <c r="C9" i="9"/>
  <c r="B9" i="9"/>
  <c r="AA8" i="9"/>
  <c r="K8" i="9"/>
  <c r="I8" i="9" s="1"/>
  <c r="C8" i="9"/>
  <c r="B8" i="9"/>
  <c r="AA7" i="9"/>
  <c r="K7" i="9"/>
  <c r="L7" i="9" s="1"/>
  <c r="L47" i="9" s="1"/>
  <c r="I7" i="9"/>
  <c r="C7" i="9"/>
  <c r="B7" i="9"/>
  <c r="C5" i="9"/>
  <c r="B5" i="9"/>
  <c r="AA63" i="8"/>
  <c r="K63" i="8"/>
  <c r="I63" i="8"/>
  <c r="C63" i="8"/>
  <c r="B63" i="8"/>
  <c r="AA62" i="8"/>
  <c r="K62" i="8"/>
  <c r="I62" i="8" s="1"/>
  <c r="C62" i="8"/>
  <c r="B62" i="8"/>
  <c r="AA61" i="8"/>
  <c r="K61" i="8"/>
  <c r="C61" i="8"/>
  <c r="B61" i="8"/>
  <c r="AA60" i="8"/>
  <c r="K60" i="8"/>
  <c r="I60" i="8" s="1"/>
  <c r="C60" i="8"/>
  <c r="B60" i="8"/>
  <c r="AA59" i="8"/>
  <c r="K59" i="8"/>
  <c r="I59" i="8" s="1"/>
  <c r="C59" i="8"/>
  <c r="B59" i="8"/>
  <c r="AA58" i="8"/>
  <c r="K58" i="8"/>
  <c r="I58" i="8" s="1"/>
  <c r="C58" i="8"/>
  <c r="B58" i="8"/>
  <c r="AA57" i="8"/>
  <c r="K57" i="8"/>
  <c r="I57" i="8" s="1"/>
  <c r="C57" i="8"/>
  <c r="B57" i="8"/>
  <c r="AA56" i="8"/>
  <c r="K56" i="8"/>
  <c r="I56" i="8" s="1"/>
  <c r="C56" i="8"/>
  <c r="B56" i="8"/>
  <c r="AA55" i="8"/>
  <c r="K55" i="8"/>
  <c r="I55" i="8" s="1"/>
  <c r="C55" i="8"/>
  <c r="B55" i="8"/>
  <c r="AA54" i="8"/>
  <c r="K54" i="8"/>
  <c r="I54" i="8" s="1"/>
  <c r="C54" i="8"/>
  <c r="B54" i="8"/>
  <c r="AA53" i="8"/>
  <c r="K53" i="8"/>
  <c r="C53" i="8"/>
  <c r="B53" i="8"/>
  <c r="AA52" i="8"/>
  <c r="K52" i="8"/>
  <c r="I52" i="8" s="1"/>
  <c r="C52" i="8"/>
  <c r="B52" i="8"/>
  <c r="AA51" i="8"/>
  <c r="K51" i="8"/>
  <c r="I51" i="8" s="1"/>
  <c r="C51" i="8"/>
  <c r="B51" i="8"/>
  <c r="AA50" i="8"/>
  <c r="K50" i="8"/>
  <c r="I50" i="8" s="1"/>
  <c r="C50" i="8"/>
  <c r="B50" i="8"/>
  <c r="AA49" i="8"/>
  <c r="K49" i="8"/>
  <c r="I49" i="8"/>
  <c r="C49" i="8"/>
  <c r="B49" i="8"/>
  <c r="W47" i="8"/>
  <c r="V47" i="8"/>
  <c r="U47" i="8"/>
  <c r="T47" i="8"/>
  <c r="S47" i="8"/>
  <c r="R47" i="8"/>
  <c r="Q47" i="8"/>
  <c r="P47" i="8"/>
  <c r="O47" i="8"/>
  <c r="N47" i="8"/>
  <c r="M47" i="8"/>
  <c r="J47" i="8"/>
  <c r="AA46" i="8"/>
  <c r="K46" i="8"/>
  <c r="I46" i="8"/>
  <c r="C46" i="8"/>
  <c r="B46" i="8"/>
  <c r="AA45" i="8"/>
  <c r="K45" i="8"/>
  <c r="I45" i="8" s="1"/>
  <c r="L45" i="8" s="1"/>
  <c r="C45" i="8"/>
  <c r="B45" i="8"/>
  <c r="AA44" i="8"/>
  <c r="K44" i="8"/>
  <c r="I44" i="8" s="1"/>
  <c r="C44" i="8"/>
  <c r="B44" i="8"/>
  <c r="AA43" i="8"/>
  <c r="K43" i="8"/>
  <c r="I43" i="8" s="1"/>
  <c r="C43" i="8"/>
  <c r="B43" i="8"/>
  <c r="AA42" i="8"/>
  <c r="K42" i="8"/>
  <c r="I42" i="8" s="1"/>
  <c r="C42" i="8"/>
  <c r="B42" i="8"/>
  <c r="AA41" i="8"/>
  <c r="K41" i="8"/>
  <c r="I41" i="8" s="1"/>
  <c r="C41" i="8"/>
  <c r="B41" i="8"/>
  <c r="AA40" i="8"/>
  <c r="K40" i="8"/>
  <c r="C40" i="8"/>
  <c r="B40" i="8"/>
  <c r="AA39" i="8"/>
  <c r="K39" i="8"/>
  <c r="I39" i="8" s="1"/>
  <c r="L39" i="8" s="1"/>
  <c r="C39" i="8"/>
  <c r="B39" i="8"/>
  <c r="AA38" i="8"/>
  <c r="K38" i="8"/>
  <c r="I38" i="8"/>
  <c r="C38" i="8"/>
  <c r="B38" i="8"/>
  <c r="AA37" i="8"/>
  <c r="K37" i="8"/>
  <c r="I37" i="8" s="1"/>
  <c r="L37" i="8" s="1"/>
  <c r="C37" i="8"/>
  <c r="B37" i="8"/>
  <c r="AA36" i="8"/>
  <c r="K36" i="8"/>
  <c r="I36" i="8" s="1"/>
  <c r="C36" i="8"/>
  <c r="B36" i="8"/>
  <c r="AA35" i="8"/>
  <c r="K35" i="8"/>
  <c r="I35" i="8" s="1"/>
  <c r="C35" i="8"/>
  <c r="B35" i="8"/>
  <c r="AA34" i="8"/>
  <c r="K34" i="8"/>
  <c r="I34" i="8" s="1"/>
  <c r="C34" i="8"/>
  <c r="B34" i="8"/>
  <c r="AA33" i="8"/>
  <c r="K33" i="8"/>
  <c r="I33" i="8" s="1"/>
  <c r="C33" i="8"/>
  <c r="B33" i="8"/>
  <c r="AA32" i="8"/>
  <c r="K32" i="8"/>
  <c r="C32" i="8"/>
  <c r="B32" i="8"/>
  <c r="AA31" i="8"/>
  <c r="K31" i="8"/>
  <c r="I31" i="8" s="1"/>
  <c r="L31" i="8" s="1"/>
  <c r="C31" i="8"/>
  <c r="B31" i="8"/>
  <c r="AA30" i="8"/>
  <c r="K30" i="8"/>
  <c r="I30" i="8"/>
  <c r="C30" i="8"/>
  <c r="B30" i="8"/>
  <c r="AA29" i="8"/>
  <c r="K29" i="8"/>
  <c r="I29" i="8" s="1"/>
  <c r="L29" i="8" s="1"/>
  <c r="C29" i="8"/>
  <c r="B29" i="8"/>
  <c r="AA28" i="8"/>
  <c r="K28" i="8"/>
  <c r="I28" i="8"/>
  <c r="C28" i="8"/>
  <c r="B28" i="8"/>
  <c r="AA27" i="8"/>
  <c r="K27" i="8"/>
  <c r="I27" i="8" s="1"/>
  <c r="C27" i="8"/>
  <c r="B27" i="8"/>
  <c r="AA26" i="8"/>
  <c r="K26" i="8"/>
  <c r="I26" i="8" s="1"/>
  <c r="C26" i="8"/>
  <c r="B26" i="8"/>
  <c r="AA25" i="8"/>
  <c r="K25" i="8"/>
  <c r="I25" i="8" s="1"/>
  <c r="C25" i="8"/>
  <c r="B25" i="8"/>
  <c r="AA24" i="8"/>
  <c r="K24" i="8"/>
  <c r="C24" i="8"/>
  <c r="B24" i="8"/>
  <c r="AA23" i="8"/>
  <c r="K23" i="8"/>
  <c r="I23" i="8" s="1"/>
  <c r="L23" i="8" s="1"/>
  <c r="C23" i="8"/>
  <c r="B23" i="8"/>
  <c r="AA22" i="8"/>
  <c r="K22" i="8"/>
  <c r="I22" i="8"/>
  <c r="C22" i="8"/>
  <c r="B22" i="8"/>
  <c r="AA21" i="8"/>
  <c r="K21" i="8"/>
  <c r="I21" i="8" s="1"/>
  <c r="L21" i="8" s="1"/>
  <c r="C21" i="8"/>
  <c r="B21" i="8"/>
  <c r="AA20" i="8"/>
  <c r="K20" i="8"/>
  <c r="I20" i="8" s="1"/>
  <c r="C20" i="8"/>
  <c r="B20" i="8"/>
  <c r="AA19" i="8"/>
  <c r="K19" i="8"/>
  <c r="I19" i="8" s="1"/>
  <c r="C19" i="8"/>
  <c r="B19" i="8"/>
  <c r="AA18" i="8"/>
  <c r="K18" i="8"/>
  <c r="I18" i="8" s="1"/>
  <c r="C18" i="8"/>
  <c r="B18" i="8"/>
  <c r="AA17" i="8"/>
  <c r="K17" i="8"/>
  <c r="I17" i="8" s="1"/>
  <c r="L17" i="8" s="1"/>
  <c r="C17" i="8"/>
  <c r="B17" i="8"/>
  <c r="AA16" i="8"/>
  <c r="K16" i="8"/>
  <c r="I16" i="8"/>
  <c r="C16" i="8"/>
  <c r="B16" i="8"/>
  <c r="AA15" i="8"/>
  <c r="K15" i="8"/>
  <c r="I15" i="8" s="1"/>
  <c r="L15" i="8" s="1"/>
  <c r="C15" i="8"/>
  <c r="B15" i="8"/>
  <c r="AA14" i="8"/>
  <c r="K14" i="8"/>
  <c r="I14" i="8" s="1"/>
  <c r="C14" i="8"/>
  <c r="B14" i="8"/>
  <c r="AA13" i="8"/>
  <c r="K13" i="8"/>
  <c r="I13" i="8" s="1"/>
  <c r="L13" i="8" s="1"/>
  <c r="C13" i="8"/>
  <c r="B13" i="8"/>
  <c r="AA12" i="8"/>
  <c r="K12" i="8"/>
  <c r="C12" i="8"/>
  <c r="B12" i="8"/>
  <c r="AA11" i="8"/>
  <c r="K11" i="8"/>
  <c r="I11" i="8" s="1"/>
  <c r="L11" i="8" s="1"/>
  <c r="C11" i="8"/>
  <c r="B11" i="8"/>
  <c r="AA10" i="8"/>
  <c r="K10" i="8"/>
  <c r="I10" i="8" s="1"/>
  <c r="C10" i="8"/>
  <c r="B10" i="8"/>
  <c r="AA9" i="8"/>
  <c r="K9" i="8"/>
  <c r="I9" i="8" s="1"/>
  <c r="L9" i="8" s="1"/>
  <c r="C9" i="8"/>
  <c r="B9" i="8"/>
  <c r="AA8" i="8"/>
  <c r="K8" i="8"/>
  <c r="I8" i="8"/>
  <c r="C8" i="8"/>
  <c r="B8" i="8"/>
  <c r="AA7" i="8"/>
  <c r="K7" i="8"/>
  <c r="C7" i="8"/>
  <c r="B7" i="8"/>
  <c r="C5" i="8"/>
  <c r="B5" i="8"/>
  <c r="AA63" i="7"/>
  <c r="K63" i="7"/>
  <c r="I63" i="7"/>
  <c r="C63" i="7"/>
  <c r="B63" i="7"/>
  <c r="AA62" i="7"/>
  <c r="K62" i="7"/>
  <c r="I62" i="7" s="1"/>
  <c r="L62" i="7" s="1"/>
  <c r="C62" i="7"/>
  <c r="B62" i="7"/>
  <c r="AA61" i="7"/>
  <c r="K61" i="7"/>
  <c r="I61" i="7"/>
  <c r="C61" i="7"/>
  <c r="B61" i="7"/>
  <c r="AA60" i="7"/>
  <c r="K60" i="7"/>
  <c r="I60" i="7" s="1"/>
  <c r="L60" i="7" s="1"/>
  <c r="C60" i="7"/>
  <c r="B60" i="7"/>
  <c r="AA59" i="7"/>
  <c r="K59" i="7"/>
  <c r="I59" i="7"/>
  <c r="C59" i="7"/>
  <c r="B59" i="7"/>
  <c r="AA58" i="7"/>
  <c r="K58" i="7"/>
  <c r="I58" i="7" s="1"/>
  <c r="L58" i="7" s="1"/>
  <c r="C58" i="7"/>
  <c r="B58" i="7"/>
  <c r="AA57" i="7"/>
  <c r="K57" i="7"/>
  <c r="C57" i="7"/>
  <c r="B57" i="7"/>
  <c r="AA56" i="7"/>
  <c r="K56" i="7"/>
  <c r="I56" i="7" s="1"/>
  <c r="L56" i="7" s="1"/>
  <c r="C56" i="7"/>
  <c r="B56" i="7"/>
  <c r="AA55" i="7"/>
  <c r="K55" i="7"/>
  <c r="I55" i="7"/>
  <c r="C55" i="7"/>
  <c r="B55" i="7"/>
  <c r="AA54" i="7"/>
  <c r="K54" i="7"/>
  <c r="I54" i="7" s="1"/>
  <c r="L54" i="7" s="1"/>
  <c r="C54" i="7"/>
  <c r="B54" i="7"/>
  <c r="AA53" i="7"/>
  <c r="K53" i="7"/>
  <c r="I53" i="7"/>
  <c r="C53" i="7"/>
  <c r="B53" i="7"/>
  <c r="AA52" i="7"/>
  <c r="K52" i="7"/>
  <c r="I52" i="7" s="1"/>
  <c r="L52" i="7" s="1"/>
  <c r="C52" i="7"/>
  <c r="B52" i="7"/>
  <c r="AA51" i="7"/>
  <c r="K51" i="7"/>
  <c r="I51" i="7"/>
  <c r="C51" i="7"/>
  <c r="B51" i="7"/>
  <c r="AA50" i="7"/>
  <c r="K50" i="7"/>
  <c r="I50" i="7" s="1"/>
  <c r="L50" i="7" s="1"/>
  <c r="C50" i="7"/>
  <c r="B50" i="7"/>
  <c r="AA49" i="7"/>
  <c r="K49" i="7"/>
  <c r="L49" i="7" s="1"/>
  <c r="I49" i="7"/>
  <c r="C49" i="7"/>
  <c r="B49" i="7"/>
  <c r="W47" i="7"/>
  <c r="V47" i="7"/>
  <c r="U47" i="7"/>
  <c r="T47" i="7"/>
  <c r="S47" i="7"/>
  <c r="R47" i="7"/>
  <c r="Q47" i="7"/>
  <c r="P47" i="7"/>
  <c r="O47" i="7"/>
  <c r="N47" i="7"/>
  <c r="M47" i="7"/>
  <c r="J47" i="7"/>
  <c r="AA46" i="7"/>
  <c r="K46" i="7"/>
  <c r="I46" i="7" s="1"/>
  <c r="C46" i="7"/>
  <c r="B46" i="7"/>
  <c r="AA45" i="7"/>
  <c r="K45" i="7"/>
  <c r="C45" i="7"/>
  <c r="B45" i="7"/>
  <c r="AA44" i="7"/>
  <c r="K44" i="7"/>
  <c r="I44" i="7" s="1"/>
  <c r="C44" i="7"/>
  <c r="B44" i="7"/>
  <c r="AA43" i="7"/>
  <c r="K43" i="7"/>
  <c r="C43" i="7"/>
  <c r="B43" i="7"/>
  <c r="AA42" i="7"/>
  <c r="K42" i="7"/>
  <c r="I42" i="7" s="1"/>
  <c r="C42" i="7"/>
  <c r="B42" i="7"/>
  <c r="AA41" i="7"/>
  <c r="K41" i="7"/>
  <c r="C41" i="7"/>
  <c r="B41" i="7"/>
  <c r="AA40" i="7"/>
  <c r="K40" i="7"/>
  <c r="I40" i="7" s="1"/>
  <c r="C40" i="7"/>
  <c r="B40" i="7"/>
  <c r="AA39" i="7"/>
  <c r="K39" i="7"/>
  <c r="C39" i="7"/>
  <c r="B39" i="7"/>
  <c r="AA38" i="7"/>
  <c r="K38" i="7"/>
  <c r="I38" i="7" s="1"/>
  <c r="C38" i="7"/>
  <c r="B38" i="7"/>
  <c r="AA37" i="7"/>
  <c r="K37" i="7"/>
  <c r="C37" i="7"/>
  <c r="B37" i="7"/>
  <c r="AA36" i="7"/>
  <c r="K36" i="7"/>
  <c r="I36" i="7" s="1"/>
  <c r="C36" i="7"/>
  <c r="B36" i="7"/>
  <c r="AA35" i="7"/>
  <c r="K35" i="7"/>
  <c r="C35" i="7"/>
  <c r="B35" i="7"/>
  <c r="AA34" i="7"/>
  <c r="K34" i="7"/>
  <c r="I34" i="7" s="1"/>
  <c r="C34" i="7"/>
  <c r="B34" i="7"/>
  <c r="AA33" i="7"/>
  <c r="K33" i="7"/>
  <c r="C33" i="7"/>
  <c r="B33" i="7"/>
  <c r="AA32" i="7"/>
  <c r="K32" i="7"/>
  <c r="I32" i="7" s="1"/>
  <c r="C32" i="7"/>
  <c r="B32" i="7"/>
  <c r="AA31" i="7"/>
  <c r="K31" i="7"/>
  <c r="C31" i="7"/>
  <c r="B31" i="7"/>
  <c r="AA30" i="7"/>
  <c r="K30" i="7"/>
  <c r="I30" i="7" s="1"/>
  <c r="C30" i="7"/>
  <c r="B30" i="7"/>
  <c r="AA29" i="7"/>
  <c r="K29" i="7"/>
  <c r="C29" i="7"/>
  <c r="B29" i="7"/>
  <c r="AA28" i="7"/>
  <c r="K28" i="7"/>
  <c r="I28" i="7" s="1"/>
  <c r="C28" i="7"/>
  <c r="B28" i="7"/>
  <c r="AA27" i="7"/>
  <c r="K27" i="7"/>
  <c r="C27" i="7"/>
  <c r="B27" i="7"/>
  <c r="AA26" i="7"/>
  <c r="K26" i="7"/>
  <c r="I26" i="7" s="1"/>
  <c r="C26" i="7"/>
  <c r="B26" i="7"/>
  <c r="AA25" i="7"/>
  <c r="K25" i="7"/>
  <c r="C25" i="7"/>
  <c r="B25" i="7"/>
  <c r="AA24" i="7"/>
  <c r="K24" i="7"/>
  <c r="I24" i="7" s="1"/>
  <c r="C24" i="7"/>
  <c r="B24" i="7"/>
  <c r="AA23" i="7"/>
  <c r="K23" i="7"/>
  <c r="C23" i="7"/>
  <c r="B23" i="7"/>
  <c r="AA22" i="7"/>
  <c r="K22" i="7"/>
  <c r="I22" i="7" s="1"/>
  <c r="C22" i="7"/>
  <c r="B22" i="7"/>
  <c r="AA21" i="7"/>
  <c r="K21" i="7"/>
  <c r="C21" i="7"/>
  <c r="B21" i="7"/>
  <c r="AA20" i="7"/>
  <c r="K20" i="7"/>
  <c r="I20" i="7" s="1"/>
  <c r="C20" i="7"/>
  <c r="B20" i="7"/>
  <c r="AA19" i="7"/>
  <c r="K19" i="7"/>
  <c r="C19" i="7"/>
  <c r="B19" i="7"/>
  <c r="AA18" i="7"/>
  <c r="K18" i="7"/>
  <c r="I18" i="7" s="1"/>
  <c r="C18" i="7"/>
  <c r="B18" i="7"/>
  <c r="AA17" i="7"/>
  <c r="K17" i="7"/>
  <c r="C17" i="7"/>
  <c r="B17" i="7"/>
  <c r="AA16" i="7"/>
  <c r="K16" i="7"/>
  <c r="I16" i="7" s="1"/>
  <c r="C16" i="7"/>
  <c r="B16" i="7"/>
  <c r="AA15" i="7"/>
  <c r="K15" i="7"/>
  <c r="C15" i="7"/>
  <c r="B15" i="7"/>
  <c r="AA14" i="7"/>
  <c r="K14" i="7"/>
  <c r="I14" i="7" s="1"/>
  <c r="C14" i="7"/>
  <c r="B14" i="7"/>
  <c r="AA13" i="7"/>
  <c r="K13" i="7"/>
  <c r="C13" i="7"/>
  <c r="B13" i="7"/>
  <c r="AA12" i="7"/>
  <c r="K12" i="7"/>
  <c r="I12" i="7" s="1"/>
  <c r="C12" i="7"/>
  <c r="B12" i="7"/>
  <c r="AA11" i="7"/>
  <c r="K11" i="7"/>
  <c r="C11" i="7"/>
  <c r="B11" i="7"/>
  <c r="AA10" i="7"/>
  <c r="K10" i="7"/>
  <c r="I10" i="7" s="1"/>
  <c r="C10" i="7"/>
  <c r="B10" i="7"/>
  <c r="AA9" i="7"/>
  <c r="K9" i="7"/>
  <c r="C9" i="7"/>
  <c r="B9" i="7"/>
  <c r="AA8" i="7"/>
  <c r="K8" i="7"/>
  <c r="I8" i="7" s="1"/>
  <c r="C8" i="7"/>
  <c r="B8" i="7"/>
  <c r="AA7" i="7"/>
  <c r="K7" i="7"/>
  <c r="C7" i="7"/>
  <c r="B7" i="7"/>
  <c r="C5" i="7"/>
  <c r="B5" i="7"/>
  <c r="AA63" i="6"/>
  <c r="K63" i="6"/>
  <c r="C63" i="6"/>
  <c r="B63" i="6"/>
  <c r="AA62" i="6"/>
  <c r="K62" i="6"/>
  <c r="I62" i="6" s="1"/>
  <c r="C62" i="6"/>
  <c r="B62" i="6"/>
  <c r="AA61" i="6"/>
  <c r="K61" i="6"/>
  <c r="C61" i="6"/>
  <c r="B61" i="6"/>
  <c r="AA60" i="6"/>
  <c r="K60" i="6"/>
  <c r="I60" i="6" s="1"/>
  <c r="C60" i="6"/>
  <c r="B60" i="6"/>
  <c r="AA59" i="6"/>
  <c r="K59" i="6"/>
  <c r="C59" i="6"/>
  <c r="B59" i="6"/>
  <c r="AA58" i="6"/>
  <c r="K58" i="6"/>
  <c r="I58" i="6" s="1"/>
  <c r="C58" i="6"/>
  <c r="B58" i="6"/>
  <c r="AA57" i="6"/>
  <c r="K57" i="6"/>
  <c r="C57" i="6"/>
  <c r="B57" i="6"/>
  <c r="AA56" i="6"/>
  <c r="K56" i="6"/>
  <c r="I56" i="6" s="1"/>
  <c r="C56" i="6"/>
  <c r="B56" i="6"/>
  <c r="AA55" i="6"/>
  <c r="K55" i="6"/>
  <c r="C55" i="6"/>
  <c r="B55" i="6"/>
  <c r="AA54" i="6"/>
  <c r="K54" i="6"/>
  <c r="I54" i="6" s="1"/>
  <c r="C54" i="6"/>
  <c r="B54" i="6"/>
  <c r="AA53" i="6"/>
  <c r="K53" i="6"/>
  <c r="C53" i="6"/>
  <c r="B53" i="6"/>
  <c r="AA52" i="6"/>
  <c r="K52" i="6"/>
  <c r="I52" i="6" s="1"/>
  <c r="C52" i="6"/>
  <c r="B52" i="6"/>
  <c r="AA51" i="6"/>
  <c r="K51" i="6"/>
  <c r="C51" i="6"/>
  <c r="B51" i="6"/>
  <c r="AA50" i="6"/>
  <c r="K50" i="6"/>
  <c r="I50" i="6" s="1"/>
  <c r="C50" i="6"/>
  <c r="B50" i="6"/>
  <c r="AA49" i="6"/>
  <c r="K49" i="6"/>
  <c r="C49" i="6"/>
  <c r="B49" i="6"/>
  <c r="W47" i="6"/>
  <c r="V47" i="6"/>
  <c r="U47" i="6"/>
  <c r="T47" i="6"/>
  <c r="S47" i="6"/>
  <c r="R47" i="6"/>
  <c r="Q47" i="6"/>
  <c r="P47" i="6"/>
  <c r="O47" i="6"/>
  <c r="N47" i="6"/>
  <c r="M47" i="6"/>
  <c r="J47" i="6"/>
  <c r="AA46" i="6"/>
  <c r="K46" i="6"/>
  <c r="I46" i="6"/>
  <c r="L46" i="6" s="1"/>
  <c r="C46" i="6"/>
  <c r="B46" i="6"/>
  <c r="AA45" i="6"/>
  <c r="K45" i="6"/>
  <c r="I45" i="6" s="1"/>
  <c r="C45" i="6"/>
  <c r="B45" i="6"/>
  <c r="AA44" i="6"/>
  <c r="K44" i="6"/>
  <c r="I44" i="6" s="1"/>
  <c r="L44" i="6" s="1"/>
  <c r="C44" i="6"/>
  <c r="B44" i="6"/>
  <c r="AA43" i="6"/>
  <c r="K43" i="6"/>
  <c r="I43" i="6" s="1"/>
  <c r="C43" i="6"/>
  <c r="B43" i="6"/>
  <c r="AA42" i="6"/>
  <c r="K42" i="6"/>
  <c r="I42" i="6" s="1"/>
  <c r="L42" i="6" s="1"/>
  <c r="C42" i="6"/>
  <c r="B42" i="6"/>
  <c r="AA41" i="6"/>
  <c r="K41" i="6"/>
  <c r="I41" i="6" s="1"/>
  <c r="C41" i="6"/>
  <c r="B41" i="6"/>
  <c r="AA40" i="6"/>
  <c r="K40" i="6"/>
  <c r="I40" i="6" s="1"/>
  <c r="L40" i="6" s="1"/>
  <c r="C40" i="6"/>
  <c r="B40" i="6"/>
  <c r="AA39" i="6"/>
  <c r="K39" i="6"/>
  <c r="I39" i="6" s="1"/>
  <c r="C39" i="6"/>
  <c r="B39" i="6"/>
  <c r="AA38" i="6"/>
  <c r="K38" i="6"/>
  <c r="I38" i="6"/>
  <c r="L38" i="6" s="1"/>
  <c r="C38" i="6"/>
  <c r="B38" i="6"/>
  <c r="AA37" i="6"/>
  <c r="K37" i="6"/>
  <c r="I37" i="6" s="1"/>
  <c r="C37" i="6"/>
  <c r="B37" i="6"/>
  <c r="AA36" i="6"/>
  <c r="K36" i="6"/>
  <c r="I36" i="6" s="1"/>
  <c r="L36" i="6" s="1"/>
  <c r="C36" i="6"/>
  <c r="B36" i="6"/>
  <c r="AA35" i="6"/>
  <c r="K35" i="6"/>
  <c r="I35" i="6" s="1"/>
  <c r="C35" i="6"/>
  <c r="B35" i="6"/>
  <c r="AA34" i="6"/>
  <c r="K34" i="6"/>
  <c r="I34" i="6"/>
  <c r="L34" i="6" s="1"/>
  <c r="C34" i="6"/>
  <c r="B34" i="6"/>
  <c r="AA33" i="6"/>
  <c r="K33" i="6"/>
  <c r="I33" i="6" s="1"/>
  <c r="C33" i="6"/>
  <c r="B33" i="6"/>
  <c r="AA32" i="6"/>
  <c r="K32" i="6"/>
  <c r="I32" i="6"/>
  <c r="L32" i="6" s="1"/>
  <c r="C32" i="6"/>
  <c r="B32" i="6"/>
  <c r="AA31" i="6"/>
  <c r="K31" i="6"/>
  <c r="I31" i="6" s="1"/>
  <c r="C31" i="6"/>
  <c r="B31" i="6"/>
  <c r="AA30" i="6"/>
  <c r="K30" i="6"/>
  <c r="I30" i="6"/>
  <c r="L30" i="6" s="1"/>
  <c r="C30" i="6"/>
  <c r="B30" i="6"/>
  <c r="AA29" i="6"/>
  <c r="K29" i="6"/>
  <c r="I29" i="6" s="1"/>
  <c r="C29" i="6"/>
  <c r="B29" i="6"/>
  <c r="AA28" i="6"/>
  <c r="K28" i="6"/>
  <c r="I28" i="6" s="1"/>
  <c r="L28" i="6" s="1"/>
  <c r="C28" i="6"/>
  <c r="B28" i="6"/>
  <c r="AA27" i="6"/>
  <c r="K27" i="6"/>
  <c r="I27" i="6" s="1"/>
  <c r="C27" i="6"/>
  <c r="B27" i="6"/>
  <c r="AA26" i="6"/>
  <c r="K26" i="6"/>
  <c r="I26" i="6"/>
  <c r="L26" i="6" s="1"/>
  <c r="C26" i="6"/>
  <c r="B26" i="6"/>
  <c r="AA25" i="6"/>
  <c r="K25" i="6"/>
  <c r="I25" i="6" s="1"/>
  <c r="C25" i="6"/>
  <c r="B25" i="6"/>
  <c r="AA24" i="6"/>
  <c r="K24" i="6"/>
  <c r="I24" i="6" s="1"/>
  <c r="L24" i="6" s="1"/>
  <c r="C24" i="6"/>
  <c r="B24" i="6"/>
  <c r="AA23" i="6"/>
  <c r="K23" i="6"/>
  <c r="I23" i="6" s="1"/>
  <c r="C23" i="6"/>
  <c r="B23" i="6"/>
  <c r="AA22" i="6"/>
  <c r="K22" i="6"/>
  <c r="I22" i="6" s="1"/>
  <c r="L22" i="6" s="1"/>
  <c r="C22" i="6"/>
  <c r="B22" i="6"/>
  <c r="AA21" i="6"/>
  <c r="K21" i="6"/>
  <c r="I21" i="6" s="1"/>
  <c r="C21" i="6"/>
  <c r="B21" i="6"/>
  <c r="AA20" i="6"/>
  <c r="K20" i="6"/>
  <c r="I20" i="6" s="1"/>
  <c r="L20" i="6" s="1"/>
  <c r="C20" i="6"/>
  <c r="B20" i="6"/>
  <c r="AA19" i="6"/>
  <c r="K19" i="6"/>
  <c r="I19" i="6" s="1"/>
  <c r="C19" i="6"/>
  <c r="B19" i="6"/>
  <c r="AA18" i="6"/>
  <c r="K18" i="6"/>
  <c r="I18" i="6" s="1"/>
  <c r="L18" i="6" s="1"/>
  <c r="C18" i="6"/>
  <c r="B18" i="6"/>
  <c r="AA17" i="6"/>
  <c r="K17" i="6"/>
  <c r="I17" i="6" s="1"/>
  <c r="C17" i="6"/>
  <c r="B17" i="6"/>
  <c r="AA16" i="6"/>
  <c r="K16" i="6"/>
  <c r="I16" i="6" s="1"/>
  <c r="L16" i="6" s="1"/>
  <c r="C16" i="6"/>
  <c r="B16" i="6"/>
  <c r="AA15" i="6"/>
  <c r="K15" i="6"/>
  <c r="I15" i="6" s="1"/>
  <c r="C15" i="6"/>
  <c r="B15" i="6"/>
  <c r="AA14" i="6"/>
  <c r="K14" i="6"/>
  <c r="I14" i="6" s="1"/>
  <c r="L14" i="6" s="1"/>
  <c r="C14" i="6"/>
  <c r="B14" i="6"/>
  <c r="AA13" i="6"/>
  <c r="K13" i="6"/>
  <c r="I13" i="6" s="1"/>
  <c r="C13" i="6"/>
  <c r="B13" i="6"/>
  <c r="AA12" i="6"/>
  <c r="K12" i="6"/>
  <c r="I12" i="6" s="1"/>
  <c r="L12" i="6" s="1"/>
  <c r="C12" i="6"/>
  <c r="B12" i="6"/>
  <c r="AA11" i="6"/>
  <c r="K11" i="6"/>
  <c r="I11" i="6" s="1"/>
  <c r="C11" i="6"/>
  <c r="B11" i="6"/>
  <c r="AA10" i="6"/>
  <c r="K10" i="6"/>
  <c r="I10" i="6" s="1"/>
  <c r="L10" i="6" s="1"/>
  <c r="C10" i="6"/>
  <c r="B10" i="6"/>
  <c r="AA9" i="6"/>
  <c r="K9" i="6"/>
  <c r="I9" i="6" s="1"/>
  <c r="C9" i="6"/>
  <c r="B9" i="6"/>
  <c r="AA8" i="6"/>
  <c r="K8" i="6"/>
  <c r="I8" i="6"/>
  <c r="L8" i="6" s="1"/>
  <c r="C8" i="6"/>
  <c r="B8" i="6"/>
  <c r="AA7" i="6"/>
  <c r="K7" i="6"/>
  <c r="C7" i="6"/>
  <c r="B7" i="6"/>
  <c r="C5" i="6"/>
  <c r="B5" i="6"/>
  <c r="AA63" i="5"/>
  <c r="K63" i="5"/>
  <c r="I63" i="5" s="1"/>
  <c r="C63" i="5"/>
  <c r="B63" i="5"/>
  <c r="AA62" i="5"/>
  <c r="K62" i="5"/>
  <c r="I62" i="5" s="1"/>
  <c r="L62" i="5" s="1"/>
  <c r="C62" i="5"/>
  <c r="B62" i="5"/>
  <c r="AA61" i="5"/>
  <c r="K61" i="5"/>
  <c r="I61" i="5" s="1"/>
  <c r="C61" i="5"/>
  <c r="B61" i="5"/>
  <c r="AA60" i="5"/>
  <c r="K60" i="5"/>
  <c r="I60" i="5" s="1"/>
  <c r="L60" i="5" s="1"/>
  <c r="C60" i="5"/>
  <c r="B60" i="5"/>
  <c r="AA59" i="5"/>
  <c r="K59" i="5"/>
  <c r="I59" i="5" s="1"/>
  <c r="C59" i="5"/>
  <c r="B59" i="5"/>
  <c r="AA58" i="5"/>
  <c r="K58" i="5"/>
  <c r="I58" i="5" s="1"/>
  <c r="L58" i="5" s="1"/>
  <c r="C58" i="5"/>
  <c r="B58" i="5"/>
  <c r="AA57" i="5"/>
  <c r="K57" i="5"/>
  <c r="C57" i="5"/>
  <c r="B57" i="5"/>
  <c r="AA56" i="5"/>
  <c r="K56" i="5"/>
  <c r="I56" i="5" s="1"/>
  <c r="L56" i="5" s="1"/>
  <c r="C56" i="5"/>
  <c r="B56" i="5"/>
  <c r="AA55" i="5"/>
  <c r="K55" i="5"/>
  <c r="I55" i="5" s="1"/>
  <c r="C55" i="5"/>
  <c r="B55" i="5"/>
  <c r="AA54" i="5"/>
  <c r="K54" i="5"/>
  <c r="I54" i="5" s="1"/>
  <c r="L54" i="5" s="1"/>
  <c r="C54" i="5"/>
  <c r="B54" i="5"/>
  <c r="AA53" i="5"/>
  <c r="K53" i="5"/>
  <c r="I53" i="5" s="1"/>
  <c r="C53" i="5"/>
  <c r="B53" i="5"/>
  <c r="AA52" i="5"/>
  <c r="K52" i="5"/>
  <c r="I52" i="5" s="1"/>
  <c r="L52" i="5" s="1"/>
  <c r="C52" i="5"/>
  <c r="B52" i="5"/>
  <c r="AA51" i="5"/>
  <c r="K51" i="5"/>
  <c r="I51" i="5" s="1"/>
  <c r="C51" i="5"/>
  <c r="B51" i="5"/>
  <c r="AA50" i="5"/>
  <c r="K50" i="5"/>
  <c r="I50" i="5" s="1"/>
  <c r="L50" i="5" s="1"/>
  <c r="C50" i="5"/>
  <c r="B50" i="5"/>
  <c r="AA49" i="5"/>
  <c r="K49" i="5"/>
  <c r="I49" i="5"/>
  <c r="C49" i="5"/>
  <c r="B49" i="5"/>
  <c r="W47" i="5"/>
  <c r="V47" i="5"/>
  <c r="U47" i="5"/>
  <c r="T47" i="5"/>
  <c r="S47" i="5"/>
  <c r="R47" i="5"/>
  <c r="Q47" i="5"/>
  <c r="P47" i="5"/>
  <c r="O47" i="5"/>
  <c r="N47" i="5"/>
  <c r="M47" i="5"/>
  <c r="J47" i="5"/>
  <c r="AA46" i="5"/>
  <c r="K46" i="5"/>
  <c r="I46" i="5" s="1"/>
  <c r="C46" i="5"/>
  <c r="B46" i="5"/>
  <c r="AA45" i="5"/>
  <c r="K45" i="5"/>
  <c r="I45" i="5" s="1"/>
  <c r="L45" i="5" s="1"/>
  <c r="C45" i="5"/>
  <c r="B45" i="5"/>
  <c r="AA44" i="5"/>
  <c r="K44" i="5"/>
  <c r="I44" i="5" s="1"/>
  <c r="C44" i="5"/>
  <c r="B44" i="5"/>
  <c r="AA43" i="5"/>
  <c r="K43" i="5"/>
  <c r="I43" i="5" s="1"/>
  <c r="L43" i="5" s="1"/>
  <c r="C43" i="5"/>
  <c r="B43" i="5"/>
  <c r="AA42" i="5"/>
  <c r="K42" i="5"/>
  <c r="I42" i="5" s="1"/>
  <c r="C42" i="5"/>
  <c r="B42" i="5"/>
  <c r="AA41" i="5"/>
  <c r="K41" i="5"/>
  <c r="I41" i="5"/>
  <c r="L41" i="5" s="1"/>
  <c r="C41" i="5"/>
  <c r="B41" i="5"/>
  <c r="AA40" i="5"/>
  <c r="K40" i="5"/>
  <c r="I40" i="5" s="1"/>
  <c r="C40" i="5"/>
  <c r="B40" i="5"/>
  <c r="AA39" i="5"/>
  <c r="K39" i="5"/>
  <c r="I39" i="5" s="1"/>
  <c r="L39" i="5" s="1"/>
  <c r="C39" i="5"/>
  <c r="B39" i="5"/>
  <c r="AA38" i="5"/>
  <c r="K38" i="5"/>
  <c r="I38" i="5" s="1"/>
  <c r="C38" i="5"/>
  <c r="B38" i="5"/>
  <c r="AA37" i="5"/>
  <c r="K37" i="5"/>
  <c r="I37" i="5" s="1"/>
  <c r="L37" i="5" s="1"/>
  <c r="C37" i="5"/>
  <c r="B37" i="5"/>
  <c r="AA36" i="5"/>
  <c r="K36" i="5"/>
  <c r="I36" i="5" s="1"/>
  <c r="C36" i="5"/>
  <c r="B36" i="5"/>
  <c r="AA35" i="5"/>
  <c r="K35" i="5"/>
  <c r="I35" i="5" s="1"/>
  <c r="L35" i="5" s="1"/>
  <c r="C35" i="5"/>
  <c r="B35" i="5"/>
  <c r="AA34" i="5"/>
  <c r="K34" i="5"/>
  <c r="I34" i="5" s="1"/>
  <c r="C34" i="5"/>
  <c r="B34" i="5"/>
  <c r="AA33" i="5"/>
  <c r="K33" i="5"/>
  <c r="I33" i="5" s="1"/>
  <c r="L33" i="5" s="1"/>
  <c r="C33" i="5"/>
  <c r="B33" i="5"/>
  <c r="AA32" i="5"/>
  <c r="K32" i="5"/>
  <c r="I32" i="5" s="1"/>
  <c r="C32" i="5"/>
  <c r="B32" i="5"/>
  <c r="AA31" i="5"/>
  <c r="K31" i="5"/>
  <c r="I31" i="5" s="1"/>
  <c r="L31" i="5" s="1"/>
  <c r="C31" i="5"/>
  <c r="B31" i="5"/>
  <c r="AA30" i="5"/>
  <c r="K30" i="5"/>
  <c r="I30" i="5" s="1"/>
  <c r="C30" i="5"/>
  <c r="B30" i="5"/>
  <c r="AA29" i="5"/>
  <c r="K29" i="5"/>
  <c r="C29" i="5"/>
  <c r="B29" i="5"/>
  <c r="AA28" i="5"/>
  <c r="K28" i="5"/>
  <c r="I28" i="5" s="1"/>
  <c r="C28" i="5"/>
  <c r="B28" i="5"/>
  <c r="AA27" i="5"/>
  <c r="K27" i="5"/>
  <c r="I27" i="5" s="1"/>
  <c r="C27" i="5"/>
  <c r="B27" i="5"/>
  <c r="AA26" i="5"/>
  <c r="K26" i="5"/>
  <c r="I26" i="5" s="1"/>
  <c r="C26" i="5"/>
  <c r="B26" i="5"/>
  <c r="AA25" i="5"/>
  <c r="K25" i="5"/>
  <c r="C25" i="5"/>
  <c r="B25" i="5"/>
  <c r="AA24" i="5"/>
  <c r="K24" i="5"/>
  <c r="I24" i="5" s="1"/>
  <c r="C24" i="5"/>
  <c r="B24" i="5"/>
  <c r="AA23" i="5"/>
  <c r="K23" i="5"/>
  <c r="C23" i="5"/>
  <c r="B23" i="5"/>
  <c r="AA22" i="5"/>
  <c r="K22" i="5"/>
  <c r="I22" i="5" s="1"/>
  <c r="C22" i="5"/>
  <c r="B22" i="5"/>
  <c r="AA21" i="5"/>
  <c r="K21" i="5"/>
  <c r="C21" i="5"/>
  <c r="B21" i="5"/>
  <c r="AA20" i="5"/>
  <c r="K20" i="5"/>
  <c r="I20" i="5" s="1"/>
  <c r="C20" i="5"/>
  <c r="B20" i="5"/>
  <c r="AA19" i="5"/>
  <c r="K19" i="5"/>
  <c r="C19" i="5"/>
  <c r="B19" i="5"/>
  <c r="AA18" i="5"/>
  <c r="K18" i="5"/>
  <c r="I18" i="5" s="1"/>
  <c r="C18" i="5"/>
  <c r="B18" i="5"/>
  <c r="AA17" i="5"/>
  <c r="K17" i="5"/>
  <c r="C17" i="5"/>
  <c r="B17" i="5"/>
  <c r="AA16" i="5"/>
  <c r="K16" i="5"/>
  <c r="I16" i="5" s="1"/>
  <c r="C16" i="5"/>
  <c r="B16" i="5"/>
  <c r="AA15" i="5"/>
  <c r="K15" i="5"/>
  <c r="C15" i="5"/>
  <c r="B15" i="5"/>
  <c r="AA14" i="5"/>
  <c r="K14" i="5"/>
  <c r="I14" i="5" s="1"/>
  <c r="C14" i="5"/>
  <c r="B14" i="5"/>
  <c r="AA13" i="5"/>
  <c r="K13" i="5"/>
  <c r="C13" i="5"/>
  <c r="B13" i="5"/>
  <c r="AA12" i="5"/>
  <c r="K12" i="5"/>
  <c r="I12" i="5" s="1"/>
  <c r="C12" i="5"/>
  <c r="B12" i="5"/>
  <c r="AA11" i="5"/>
  <c r="K11" i="5"/>
  <c r="C11" i="5"/>
  <c r="B11" i="5"/>
  <c r="AA10" i="5"/>
  <c r="K10" i="5"/>
  <c r="I10" i="5" s="1"/>
  <c r="C10" i="5"/>
  <c r="B10" i="5"/>
  <c r="AA9" i="5"/>
  <c r="K9" i="5"/>
  <c r="C9" i="5"/>
  <c r="B9" i="5"/>
  <c r="AA8" i="5"/>
  <c r="K8" i="5"/>
  <c r="I8" i="5" s="1"/>
  <c r="C8" i="5"/>
  <c r="B8" i="5"/>
  <c r="AA7" i="5"/>
  <c r="K7" i="5"/>
  <c r="C7" i="5"/>
  <c r="B7" i="5"/>
  <c r="C5" i="5"/>
  <c r="B5" i="5"/>
  <c r="L41" i="8" l="1"/>
  <c r="L33" i="8"/>
  <c r="L25" i="8"/>
  <c r="L12" i="8"/>
  <c r="K47" i="8"/>
  <c r="L14" i="8"/>
  <c r="L19" i="8"/>
  <c r="L27" i="8"/>
  <c r="L43" i="8"/>
  <c r="L46" i="8"/>
  <c r="L55" i="8"/>
  <c r="L63" i="8"/>
  <c r="L22" i="8"/>
  <c r="L30" i="8"/>
  <c r="L35" i="8"/>
  <c r="L38" i="8"/>
  <c r="L16" i="8"/>
  <c r="L20" i="8"/>
  <c r="L28" i="8"/>
  <c r="L36" i="8"/>
  <c r="L44" i="8"/>
  <c r="L49" i="8"/>
  <c r="L57" i="8"/>
  <c r="L10" i="8"/>
  <c r="I12" i="8"/>
  <c r="L18" i="8"/>
  <c r="I24" i="8"/>
  <c r="L24" i="8" s="1"/>
  <c r="L26" i="8"/>
  <c r="I32" i="8"/>
  <c r="L32" i="8" s="1"/>
  <c r="L34" i="8"/>
  <c r="I40" i="8"/>
  <c r="L40" i="8" s="1"/>
  <c r="L42" i="8"/>
  <c r="L51" i="8"/>
  <c r="I53" i="8"/>
  <c r="L53" i="8" s="1"/>
  <c r="L59" i="8"/>
  <c r="I61" i="8"/>
  <c r="L61" i="8" s="1"/>
  <c r="L8" i="8"/>
  <c r="L53" i="7"/>
  <c r="L61" i="7"/>
  <c r="L59" i="7"/>
  <c r="L55" i="7"/>
  <c r="I57" i="7"/>
  <c r="L57" i="7" s="1"/>
  <c r="L63" i="7"/>
  <c r="L51" i="7"/>
  <c r="K47" i="6"/>
  <c r="L49" i="5"/>
  <c r="L59" i="5"/>
  <c r="L61" i="5"/>
  <c r="L55" i="5"/>
  <c r="I57" i="5"/>
  <c r="L57" i="5" s="1"/>
  <c r="L63" i="5"/>
  <c r="L27" i="5"/>
  <c r="I29" i="5"/>
  <c r="L29" i="5" s="1"/>
  <c r="L53" i="5"/>
  <c r="L51" i="5"/>
  <c r="L11" i="9"/>
  <c r="I47" i="9"/>
  <c r="L50" i="8"/>
  <c r="L52" i="8"/>
  <c r="L54" i="8"/>
  <c r="L56" i="8"/>
  <c r="L58" i="8"/>
  <c r="L60" i="8"/>
  <c r="L62" i="8"/>
  <c r="L8" i="9"/>
  <c r="L10" i="9"/>
  <c r="L12" i="9"/>
  <c r="L14" i="9"/>
  <c r="L16" i="9"/>
  <c r="L18" i="9"/>
  <c r="L20" i="9"/>
  <c r="L22" i="9"/>
  <c r="L24" i="9"/>
  <c r="L26" i="9"/>
  <c r="L28" i="9"/>
  <c r="L30" i="9"/>
  <c r="L32" i="9"/>
  <c r="L34" i="9"/>
  <c r="L36" i="9"/>
  <c r="L38" i="9"/>
  <c r="L40" i="9"/>
  <c r="L42" i="9"/>
  <c r="L44" i="9"/>
  <c r="L46" i="9"/>
  <c r="K47" i="9"/>
  <c r="I7" i="8"/>
  <c r="L9" i="6"/>
  <c r="L11" i="6"/>
  <c r="L13" i="6"/>
  <c r="L15" i="6"/>
  <c r="L17" i="6"/>
  <c r="L19" i="6"/>
  <c r="L21" i="6"/>
  <c r="L23" i="6"/>
  <c r="L25" i="6"/>
  <c r="L27" i="6"/>
  <c r="L29" i="6"/>
  <c r="L31" i="6"/>
  <c r="L33" i="6"/>
  <c r="L35" i="6"/>
  <c r="L37" i="6"/>
  <c r="L39" i="6"/>
  <c r="L41" i="6"/>
  <c r="L43" i="6"/>
  <c r="L45" i="6"/>
  <c r="I49" i="6"/>
  <c r="L49" i="6" s="1"/>
  <c r="L50" i="6"/>
  <c r="I51" i="6"/>
  <c r="L51" i="6" s="1"/>
  <c r="L52" i="6"/>
  <c r="I53" i="6"/>
  <c r="L53" i="6" s="1"/>
  <c r="L54" i="6"/>
  <c r="I55" i="6"/>
  <c r="L55" i="6" s="1"/>
  <c r="L56" i="6"/>
  <c r="I57" i="6"/>
  <c r="L57" i="6" s="1"/>
  <c r="L58" i="6"/>
  <c r="I59" i="6"/>
  <c r="L59" i="6" s="1"/>
  <c r="L60" i="6"/>
  <c r="I61" i="6"/>
  <c r="L61" i="6" s="1"/>
  <c r="L62" i="6"/>
  <c r="I63" i="6"/>
  <c r="L63" i="6" s="1"/>
  <c r="I7" i="7"/>
  <c r="L8" i="7"/>
  <c r="I9" i="7"/>
  <c r="L9" i="7" s="1"/>
  <c r="L10" i="7"/>
  <c r="I11" i="7"/>
  <c r="L11" i="7" s="1"/>
  <c r="L12" i="7"/>
  <c r="I13" i="7"/>
  <c r="L13" i="7" s="1"/>
  <c r="L14" i="7"/>
  <c r="I15" i="7"/>
  <c r="L15" i="7" s="1"/>
  <c r="L16" i="7"/>
  <c r="I17" i="7"/>
  <c r="L17" i="7" s="1"/>
  <c r="L18" i="7"/>
  <c r="I19" i="7"/>
  <c r="L19" i="7" s="1"/>
  <c r="L20" i="7"/>
  <c r="I21" i="7"/>
  <c r="L21" i="7" s="1"/>
  <c r="L22" i="7"/>
  <c r="I23" i="7"/>
  <c r="L23" i="7" s="1"/>
  <c r="L24" i="7"/>
  <c r="I25" i="7"/>
  <c r="L25" i="7" s="1"/>
  <c r="L26" i="7"/>
  <c r="I27" i="7"/>
  <c r="L27" i="7" s="1"/>
  <c r="L28" i="7"/>
  <c r="I29" i="7"/>
  <c r="L29" i="7" s="1"/>
  <c r="L30" i="7"/>
  <c r="I31" i="7"/>
  <c r="L31" i="7" s="1"/>
  <c r="L32" i="7"/>
  <c r="I33" i="7"/>
  <c r="L33" i="7" s="1"/>
  <c r="L34" i="7"/>
  <c r="I35" i="7"/>
  <c r="L35" i="7" s="1"/>
  <c r="L36" i="7"/>
  <c r="I37" i="7"/>
  <c r="L37" i="7" s="1"/>
  <c r="L38" i="7"/>
  <c r="I39" i="7"/>
  <c r="L39" i="7" s="1"/>
  <c r="L40" i="7"/>
  <c r="I41" i="7"/>
  <c r="L41" i="7" s="1"/>
  <c r="L42" i="7"/>
  <c r="I43" i="7"/>
  <c r="L43" i="7" s="1"/>
  <c r="L44" i="7"/>
  <c r="I45" i="7"/>
  <c r="L45" i="7" s="1"/>
  <c r="L46" i="7"/>
  <c r="K47" i="7"/>
  <c r="I7" i="6"/>
  <c r="I47" i="6" s="1"/>
  <c r="I7" i="5"/>
  <c r="L7" i="5" s="1"/>
  <c r="L8" i="5"/>
  <c r="I9" i="5"/>
  <c r="L9" i="5" s="1"/>
  <c r="L10" i="5"/>
  <c r="I11" i="5"/>
  <c r="L11" i="5" s="1"/>
  <c r="L12" i="5"/>
  <c r="I13" i="5"/>
  <c r="L13" i="5" s="1"/>
  <c r="L14" i="5"/>
  <c r="I15" i="5"/>
  <c r="L15" i="5" s="1"/>
  <c r="L16" i="5"/>
  <c r="I17" i="5"/>
  <c r="L17" i="5" s="1"/>
  <c r="L18" i="5"/>
  <c r="I19" i="5"/>
  <c r="L19" i="5" s="1"/>
  <c r="L20" i="5"/>
  <c r="I21" i="5"/>
  <c r="L21" i="5" s="1"/>
  <c r="L22" i="5"/>
  <c r="I23" i="5"/>
  <c r="L23" i="5" s="1"/>
  <c r="L24" i="5"/>
  <c r="I25" i="5"/>
  <c r="L25" i="5" s="1"/>
  <c r="L26" i="5"/>
  <c r="L28" i="5"/>
  <c r="L30" i="5"/>
  <c r="L32" i="5"/>
  <c r="L34" i="5"/>
  <c r="L36" i="5"/>
  <c r="L38" i="5"/>
  <c r="L40" i="5"/>
  <c r="L42" i="5"/>
  <c r="L44" i="5"/>
  <c r="L46" i="5"/>
  <c r="K47" i="5"/>
  <c r="B62" i="1"/>
  <c r="C62" i="1"/>
  <c r="K62" i="1"/>
  <c r="I62" i="1" s="1"/>
  <c r="L62" i="1" s="1"/>
  <c r="AA62" i="1"/>
  <c r="B63" i="1"/>
  <c r="C63" i="1"/>
  <c r="K63" i="1"/>
  <c r="AA63" i="1"/>
  <c r="B44" i="1"/>
  <c r="C44" i="1"/>
  <c r="K44" i="1"/>
  <c r="I44" i="1" s="1"/>
  <c r="L44" i="1" s="1"/>
  <c r="AA44" i="1"/>
  <c r="B45" i="1"/>
  <c r="C45" i="1"/>
  <c r="K45" i="1"/>
  <c r="AA45" i="1"/>
  <c r="B46" i="1"/>
  <c r="C46" i="1"/>
  <c r="K46" i="1"/>
  <c r="I46" i="1" s="1"/>
  <c r="L46" i="1" s="1"/>
  <c r="AA46" i="1"/>
  <c r="L47" i="5" l="1"/>
  <c r="L45" i="1"/>
  <c r="I45" i="1"/>
  <c r="I47" i="8"/>
  <c r="L7" i="8"/>
  <c r="L47" i="8" s="1"/>
  <c r="I47" i="7"/>
  <c r="L7" i="7"/>
  <c r="L47" i="7" s="1"/>
  <c r="L7" i="6"/>
  <c r="L47" i="6" s="1"/>
  <c r="I47" i="5"/>
  <c r="I63" i="1"/>
  <c r="L63" i="1" s="1"/>
  <c r="AA61" i="1"/>
  <c r="K61" i="1"/>
  <c r="I61" i="1" s="1"/>
  <c r="L61" i="1" s="1"/>
  <c r="C61" i="1"/>
  <c r="B61" i="1"/>
  <c r="AA60" i="1"/>
  <c r="K60" i="1"/>
  <c r="L60" i="1" s="1"/>
  <c r="I60" i="1"/>
  <c r="C60" i="1"/>
  <c r="B60" i="1"/>
  <c r="AA59" i="1"/>
  <c r="K59" i="1"/>
  <c r="I59" i="1"/>
  <c r="L59" i="1" s="1"/>
  <c r="C59" i="1"/>
  <c r="B59" i="1"/>
  <c r="AA58" i="1"/>
  <c r="L58" i="1"/>
  <c r="K58" i="1"/>
  <c r="I58" i="1"/>
  <c r="C58" i="1"/>
  <c r="B58" i="1"/>
  <c r="AA57" i="1"/>
  <c r="K57" i="1"/>
  <c r="I57" i="1"/>
  <c r="L57" i="1" s="1"/>
  <c r="C57" i="1"/>
  <c r="B57" i="1"/>
  <c r="AA56" i="1"/>
  <c r="K56" i="1"/>
  <c r="I56" i="1" s="1"/>
  <c r="C56" i="1"/>
  <c r="B56" i="1"/>
  <c r="AA55" i="1"/>
  <c r="K55" i="1"/>
  <c r="I55" i="1"/>
  <c r="L55" i="1" s="1"/>
  <c r="C55" i="1"/>
  <c r="B55" i="1"/>
  <c r="AA54" i="1"/>
  <c r="K54" i="1"/>
  <c r="L54" i="1" s="1"/>
  <c r="I54" i="1"/>
  <c r="C54" i="1"/>
  <c r="B54" i="1"/>
  <c r="AA53" i="1"/>
  <c r="K53" i="1"/>
  <c r="I53" i="1"/>
  <c r="L53" i="1" s="1"/>
  <c r="C53" i="1"/>
  <c r="B53" i="1"/>
  <c r="AA52" i="1"/>
  <c r="K52" i="1"/>
  <c r="I52" i="1"/>
  <c r="L52" i="1" s="1"/>
  <c r="C52" i="1"/>
  <c r="B52" i="1"/>
  <c r="AA51" i="1"/>
  <c r="K51" i="1"/>
  <c r="I51" i="1"/>
  <c r="L51" i="1" s="1"/>
  <c r="C51" i="1"/>
  <c r="B51" i="1"/>
  <c r="K50" i="1"/>
  <c r="I50" i="1"/>
  <c r="L50" i="1" s="1"/>
  <c r="C50" i="1"/>
  <c r="B50" i="1"/>
  <c r="C49" i="1"/>
  <c r="B49" i="1"/>
  <c r="L56" i="1" l="1"/>
  <c r="W47" i="1"/>
  <c r="V47" i="1"/>
  <c r="U47" i="1"/>
  <c r="T47" i="1"/>
  <c r="S47" i="1"/>
  <c r="R47" i="1"/>
  <c r="Q47" i="1"/>
  <c r="P47" i="1"/>
  <c r="O47" i="1"/>
  <c r="N47" i="1"/>
  <c r="M47" i="1"/>
  <c r="C7" i="1" l="1"/>
  <c r="B5" i="1"/>
  <c r="C5" i="1"/>
  <c r="B7" i="1"/>
  <c r="J47" i="1"/>
  <c r="AA43" i="1"/>
  <c r="K43" i="1"/>
  <c r="I43" i="1" s="1"/>
  <c r="C43" i="1"/>
  <c r="B43" i="1"/>
  <c r="AA42" i="1"/>
  <c r="K42" i="1"/>
  <c r="C42" i="1"/>
  <c r="B42" i="1"/>
  <c r="AA41" i="1"/>
  <c r="K41" i="1"/>
  <c r="I41" i="1" s="1"/>
  <c r="C41" i="1"/>
  <c r="B41" i="1"/>
  <c r="AA40" i="1"/>
  <c r="K40" i="1"/>
  <c r="C40" i="1"/>
  <c r="B40" i="1"/>
  <c r="AA39" i="1"/>
  <c r="K39" i="1"/>
  <c r="I39" i="1" s="1"/>
  <c r="C39" i="1"/>
  <c r="B39" i="1"/>
  <c r="AA38" i="1"/>
  <c r="K38" i="1"/>
  <c r="C38" i="1"/>
  <c r="B38" i="1"/>
  <c r="AA37" i="1"/>
  <c r="K37" i="1"/>
  <c r="I37" i="1" s="1"/>
  <c r="C37" i="1"/>
  <c r="B37" i="1"/>
  <c r="AA36" i="1"/>
  <c r="K36" i="1"/>
  <c r="C36" i="1"/>
  <c r="B36" i="1"/>
  <c r="AA35" i="1"/>
  <c r="K35" i="1"/>
  <c r="I35" i="1" s="1"/>
  <c r="C35" i="1"/>
  <c r="B35" i="1"/>
  <c r="AA34" i="1"/>
  <c r="K34" i="1"/>
  <c r="C34" i="1"/>
  <c r="B34" i="1"/>
  <c r="AA33" i="1"/>
  <c r="K33" i="1"/>
  <c r="I33" i="1" s="1"/>
  <c r="C33" i="1"/>
  <c r="B33" i="1"/>
  <c r="AA32" i="1"/>
  <c r="K32" i="1"/>
  <c r="C32" i="1"/>
  <c r="B32" i="1"/>
  <c r="AA31" i="1"/>
  <c r="K31" i="1"/>
  <c r="I31" i="1" s="1"/>
  <c r="C31" i="1"/>
  <c r="B31" i="1"/>
  <c r="AA30" i="1"/>
  <c r="K30" i="1"/>
  <c r="C30" i="1"/>
  <c r="B30" i="1"/>
  <c r="AA29" i="1"/>
  <c r="K29" i="1"/>
  <c r="I29" i="1" s="1"/>
  <c r="C29" i="1"/>
  <c r="B29" i="1"/>
  <c r="AA28" i="1"/>
  <c r="K28" i="1"/>
  <c r="C28" i="1"/>
  <c r="B28" i="1"/>
  <c r="AA27" i="1"/>
  <c r="K27" i="1"/>
  <c r="I27" i="1" s="1"/>
  <c r="C27" i="1"/>
  <c r="B27" i="1"/>
  <c r="AA26" i="1"/>
  <c r="K26" i="1"/>
  <c r="C26" i="1"/>
  <c r="B26" i="1"/>
  <c r="AA25" i="1"/>
  <c r="K25" i="1"/>
  <c r="I25" i="1" s="1"/>
  <c r="C25" i="1"/>
  <c r="B25" i="1"/>
  <c r="AA24" i="1"/>
  <c r="K24" i="1"/>
  <c r="C24" i="1"/>
  <c r="B24" i="1"/>
  <c r="AA23" i="1"/>
  <c r="K23" i="1"/>
  <c r="I23" i="1" s="1"/>
  <c r="C23" i="1"/>
  <c r="B23" i="1"/>
  <c r="AA22" i="1"/>
  <c r="K22" i="1"/>
  <c r="C22" i="1"/>
  <c r="B22" i="1"/>
  <c r="AA21" i="1"/>
  <c r="K21" i="1"/>
  <c r="I21" i="1" s="1"/>
  <c r="C21" i="1"/>
  <c r="B21" i="1"/>
  <c r="AA20" i="1"/>
  <c r="K20" i="1"/>
  <c r="C20" i="1"/>
  <c r="B20" i="1"/>
  <c r="AA19" i="1"/>
  <c r="K19" i="1"/>
  <c r="I19" i="1" s="1"/>
  <c r="C19" i="1"/>
  <c r="B19" i="1"/>
  <c r="AA18" i="1"/>
  <c r="K18" i="1"/>
  <c r="C18" i="1"/>
  <c r="B18" i="1"/>
  <c r="AA17" i="1"/>
  <c r="K17" i="1"/>
  <c r="I17" i="1" s="1"/>
  <c r="C17" i="1"/>
  <c r="B17" i="1"/>
  <c r="AA16" i="1"/>
  <c r="K16" i="1"/>
  <c r="C16" i="1"/>
  <c r="B16" i="1"/>
  <c r="AA15" i="1"/>
  <c r="K15" i="1"/>
  <c r="I15" i="1" s="1"/>
  <c r="C15" i="1"/>
  <c r="B15" i="1"/>
  <c r="AA14" i="1"/>
  <c r="K14" i="1"/>
  <c r="C14" i="1"/>
  <c r="B14" i="1"/>
  <c r="AA13" i="1"/>
  <c r="K13" i="1"/>
  <c r="I13" i="1" s="1"/>
  <c r="C13" i="1"/>
  <c r="B13" i="1"/>
  <c r="AA12" i="1"/>
  <c r="K12" i="1"/>
  <c r="C12" i="1"/>
  <c r="B12" i="1"/>
  <c r="AA11" i="1"/>
  <c r="K11" i="1"/>
  <c r="I11" i="1" s="1"/>
  <c r="C11" i="1"/>
  <c r="B11" i="1"/>
  <c r="AA10" i="1"/>
  <c r="K10" i="1"/>
  <c r="C10" i="1"/>
  <c r="B10" i="1"/>
  <c r="AA9" i="1"/>
  <c r="K9" i="1"/>
  <c r="I9" i="1" s="1"/>
  <c r="C9" i="1"/>
  <c r="B9" i="1"/>
  <c r="AA8" i="1"/>
  <c r="K8" i="1"/>
  <c r="C8" i="1"/>
  <c r="B8" i="1"/>
  <c r="K7" i="1"/>
  <c r="K47" i="1" l="1"/>
  <c r="I8" i="1"/>
  <c r="L8" i="1" s="1"/>
  <c r="L9" i="1"/>
  <c r="I10" i="1"/>
  <c r="L10" i="1" s="1"/>
  <c r="L11" i="1"/>
  <c r="I12" i="1"/>
  <c r="L12" i="1" s="1"/>
  <c r="L13" i="1"/>
  <c r="I14" i="1"/>
  <c r="L14" i="1" s="1"/>
  <c r="L15" i="1"/>
  <c r="I16" i="1"/>
  <c r="L16" i="1" s="1"/>
  <c r="L17" i="1"/>
  <c r="I18" i="1"/>
  <c r="L18" i="1" s="1"/>
  <c r="L19" i="1"/>
  <c r="I20" i="1"/>
  <c r="L20" i="1" s="1"/>
  <c r="L21" i="1"/>
  <c r="I22" i="1"/>
  <c r="L22" i="1" s="1"/>
  <c r="L23" i="1"/>
  <c r="I24" i="1"/>
  <c r="L24" i="1" s="1"/>
  <c r="L25" i="1"/>
  <c r="I26" i="1"/>
  <c r="L26" i="1" s="1"/>
  <c r="L27" i="1"/>
  <c r="I28" i="1"/>
  <c r="L28" i="1" s="1"/>
  <c r="L29" i="1"/>
  <c r="I30" i="1"/>
  <c r="L30" i="1" s="1"/>
  <c r="L31" i="1"/>
  <c r="I32" i="1"/>
  <c r="L32" i="1" s="1"/>
  <c r="L33" i="1"/>
  <c r="I34" i="1"/>
  <c r="L34" i="1" s="1"/>
  <c r="L35" i="1"/>
  <c r="I36" i="1"/>
  <c r="L36" i="1" s="1"/>
  <c r="L37" i="1"/>
  <c r="I38" i="1"/>
  <c r="L38" i="1" s="1"/>
  <c r="L39" i="1"/>
  <c r="I40" i="1"/>
  <c r="L40" i="1" s="1"/>
  <c r="L41" i="1"/>
  <c r="I42" i="1"/>
  <c r="L42" i="1" s="1"/>
  <c r="L43" i="1"/>
  <c r="I7" i="1"/>
  <c r="L7" i="1" s="1"/>
  <c r="L47" i="1" l="1"/>
  <c r="I47" i="1"/>
</calcChain>
</file>

<file path=xl/sharedStrings.xml><?xml version="1.0" encoding="utf-8"?>
<sst xmlns="http://schemas.openxmlformats.org/spreadsheetml/2006/main" count="1159" uniqueCount="249">
  <si>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</si>
  <si>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</si>
  <si>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</si>
  <si>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</si>
  <si>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</si>
  <si>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</si>
  <si>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</si>
  <si>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</si>
  <si>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</si>
  <si>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</si>
  <si>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</si>
  <si>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</si>
  <si>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</si>
  <si>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</si>
  <si>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</si>
  <si>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</si>
  <si>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</si>
  <si>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</si>
  <si>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</si>
  <si>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</si>
  <si>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</si>
  <si>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</si>
  <si>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</si>
  <si>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</si>
  <si>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</si>
  <si>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</si>
  <si>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</si>
  <si>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</si>
  <si>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</si>
  <si>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</si>
  <si>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</si>
  <si>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</si>
  <si>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</si>
  <si>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</si>
  <si>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</si>
  <si>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</si>
  <si>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</si>
  <si>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</si>
  <si>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</si>
  <si>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</si>
  <si>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</si>
  <si>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</si>
  <si>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</si>
  <si>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김다연</t>
    <phoneticPr fontId="4" type="noConversion"/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</si>
  <si>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</si>
  <si>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</si>
  <si>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</si>
  <si>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</si>
  <si>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</si>
  <si>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</si>
  <si>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</si>
  <si>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7월 20일</t>
    <phoneticPr fontId="4" type="noConversion"/>
  </si>
  <si>
    <t>7월 21일</t>
    <phoneticPr fontId="4" type="noConversion"/>
  </si>
  <si>
    <t>7월 22일</t>
    <phoneticPr fontId="4" type="noConversion"/>
  </si>
  <si>
    <t>7월 23일</t>
    <phoneticPr fontId="4" type="noConversion"/>
  </si>
  <si>
    <t>7월 24일</t>
    <phoneticPr fontId="4" type="noConversion"/>
  </si>
  <si>
    <t>7월 25일</t>
    <phoneticPr fontId="4" type="noConversion"/>
  </si>
  <si>
    <t>BASE</t>
  </si>
  <si>
    <t>BASE</t>
    <phoneticPr fontId="4" type="noConversion"/>
  </si>
  <si>
    <t>HDB08NL-78B1</t>
  </si>
  <si>
    <t>HDB08NL-78B1</t>
    <phoneticPr fontId="4" type="noConversion"/>
  </si>
  <si>
    <t>파손: 크랙</t>
  </si>
  <si>
    <t>지아</t>
  </si>
  <si>
    <t>A</t>
  </si>
  <si>
    <t>A</t>
    <phoneticPr fontId="4" type="noConversion"/>
  </si>
  <si>
    <t>검사 + BURR 사상</t>
    <phoneticPr fontId="4" type="noConversion"/>
  </si>
  <si>
    <t>COVER</t>
    <phoneticPr fontId="4" type="noConversion"/>
  </si>
  <si>
    <t>ADAPTER</t>
    <phoneticPr fontId="4" type="noConversion"/>
  </si>
  <si>
    <t>K-JR01734AC180TD</t>
    <phoneticPr fontId="4" type="noConversion"/>
  </si>
  <si>
    <t>B</t>
    <phoneticPr fontId="4" type="noConversion"/>
  </si>
  <si>
    <t>수연</t>
  </si>
  <si>
    <t>LEAD GUIDE</t>
    <phoneticPr fontId="4" type="noConversion"/>
  </si>
  <si>
    <t>SHAFT</t>
    <phoneticPr fontId="4" type="noConversion"/>
  </si>
  <si>
    <t>HDB08NL-78L5</t>
    <phoneticPr fontId="4" type="noConversion"/>
  </si>
  <si>
    <t>KR6197-06KA</t>
    <phoneticPr fontId="4" type="noConversion"/>
  </si>
  <si>
    <t>김선화</t>
  </si>
  <si>
    <t>검사 + BURR 사상 + 이물 닦음</t>
    <phoneticPr fontId="4" type="noConversion"/>
  </si>
  <si>
    <t>AMB07P2A-KAA-R1</t>
    <phoneticPr fontId="4" type="noConversion"/>
  </si>
  <si>
    <t>박소연</t>
  </si>
  <si>
    <t>STOPPER</t>
    <phoneticPr fontId="4" type="noConversion"/>
  </si>
  <si>
    <t>HDB08NL-78T4</t>
    <phoneticPr fontId="4" type="noConversion"/>
  </si>
  <si>
    <t>김춘화</t>
  </si>
  <si>
    <t>이은실</t>
  </si>
  <si>
    <t>김다연</t>
  </si>
  <si>
    <t>SLIDER</t>
  </si>
  <si>
    <t>SLIDER</t>
    <phoneticPr fontId="4" type="noConversion"/>
  </si>
  <si>
    <t>K-AR3532-1A</t>
    <phoneticPr fontId="4" type="noConversion"/>
  </si>
  <si>
    <t>K-AR3463-1A</t>
  </si>
  <si>
    <t>파손: HOOK 크랙</t>
    <phoneticPr fontId="4" type="noConversion"/>
  </si>
  <si>
    <t>기타: 형상 돌출</t>
    <phoneticPr fontId="4" type="noConversion"/>
  </si>
  <si>
    <t>MCS</t>
  </si>
  <si>
    <t>REA-R</t>
  </si>
  <si>
    <t>FRONT</t>
    <phoneticPr fontId="4" type="noConversion"/>
  </si>
  <si>
    <t>07401-10300-41</t>
    <phoneticPr fontId="4" type="noConversion"/>
  </si>
  <si>
    <t>07401-10301-41</t>
    <phoneticPr fontId="4" type="noConversion"/>
  </si>
  <si>
    <t>SGF2041</t>
    <phoneticPr fontId="4" type="noConversion"/>
  </si>
  <si>
    <t>B/K</t>
    <phoneticPr fontId="4" type="noConversion"/>
  </si>
  <si>
    <t>AMM0822A-KAB-R1</t>
    <phoneticPr fontId="4" type="noConversion"/>
  </si>
  <si>
    <t>SF2255</t>
    <phoneticPr fontId="4" type="noConversion"/>
  </si>
  <si>
    <t>JD4901</t>
    <phoneticPr fontId="4" type="noConversion"/>
  </si>
  <si>
    <t>KR6197-GP297QA</t>
    <phoneticPr fontId="4" type="noConversion"/>
  </si>
  <si>
    <t>I/V</t>
    <phoneticPr fontId="4" type="noConversion"/>
  </si>
  <si>
    <t>JCL3030</t>
  </si>
  <si>
    <t>SGF2033</t>
    <phoneticPr fontId="4" type="noConversion"/>
  </si>
  <si>
    <t>N/P</t>
    <phoneticPr fontId="4" type="noConversion"/>
  </si>
  <si>
    <t>AAM0818D-KAB-R3</t>
    <phoneticPr fontId="4" type="noConversion"/>
  </si>
  <si>
    <t>BASE</t>
    <phoneticPr fontId="4" type="noConversion"/>
  </si>
  <si>
    <t>MCS</t>
    <phoneticPr fontId="4" type="noConversion"/>
  </si>
  <si>
    <t>B/K</t>
    <phoneticPr fontId="4" type="noConversion"/>
  </si>
  <si>
    <t>파손 : 크랙</t>
    <phoneticPr fontId="4" type="noConversion"/>
  </si>
  <si>
    <t>A</t>
    <phoneticPr fontId="4" type="noConversion"/>
  </si>
  <si>
    <t>K-AR3464-1A</t>
    <phoneticPr fontId="4" type="noConversion"/>
  </si>
  <si>
    <t>KR6166-B299YA</t>
    <phoneticPr fontId="4" type="noConversion"/>
  </si>
  <si>
    <t>K-AR3464-2B</t>
    <phoneticPr fontId="4" type="noConversion"/>
  </si>
  <si>
    <t>COVER</t>
    <phoneticPr fontId="4" type="noConversion"/>
  </si>
  <si>
    <t>STOPPER</t>
    <phoneticPr fontId="4" type="noConversion"/>
  </si>
  <si>
    <t>SST</t>
    <phoneticPr fontId="4" type="noConversion"/>
  </si>
  <si>
    <t>샘플 검사</t>
    <phoneticPr fontId="4" type="noConversion"/>
  </si>
  <si>
    <t>SGF2033</t>
    <phoneticPr fontId="4" type="noConversion"/>
  </si>
  <si>
    <t>SGF2041</t>
    <phoneticPr fontId="4" type="noConversion"/>
  </si>
  <si>
    <t>HDB08NL-78L5</t>
    <phoneticPr fontId="4" type="noConversion"/>
  </si>
  <si>
    <t>KR6197HA297YA</t>
    <phoneticPr fontId="4" type="noConversion"/>
  </si>
  <si>
    <t>LEAD GUIDE</t>
    <phoneticPr fontId="4" type="noConversion"/>
  </si>
  <si>
    <t>SLIDER</t>
    <phoneticPr fontId="4" type="noConversion"/>
  </si>
  <si>
    <t>HIC</t>
    <phoneticPr fontId="4" type="noConversion"/>
  </si>
  <si>
    <t>B</t>
    <phoneticPr fontId="4" type="noConversion"/>
  </si>
  <si>
    <t>AYE</t>
    <phoneticPr fontId="4" type="noConversion"/>
  </si>
  <si>
    <t>NP413-254-056#IN-A</t>
    <phoneticPr fontId="4" type="noConversion"/>
  </si>
  <si>
    <t>N/P</t>
    <phoneticPr fontId="4" type="noConversion"/>
  </si>
  <si>
    <t>수입검사 ( 재검사 ) / 나노폴리텍</t>
    <phoneticPr fontId="4" type="noConversion"/>
  </si>
  <si>
    <t>N3</t>
    <phoneticPr fontId="4" type="noConversion"/>
  </si>
  <si>
    <t>SGF2050</t>
    <phoneticPr fontId="4" type="noConversion"/>
  </si>
  <si>
    <t>GN2330</t>
    <phoneticPr fontId="4" type="noConversion"/>
  </si>
  <si>
    <t>HDB08NL-78B1</t>
    <phoneticPr fontId="4" type="noConversion"/>
  </si>
  <si>
    <t>지아</t>
    <phoneticPr fontId="4" type="noConversion"/>
  </si>
  <si>
    <t>김선화</t>
    <phoneticPr fontId="4" type="noConversion"/>
  </si>
  <si>
    <t>수연</t>
    <phoneticPr fontId="4" type="noConversion"/>
  </si>
  <si>
    <t>HDB08NL-78T4</t>
    <phoneticPr fontId="4" type="noConversion"/>
  </si>
  <si>
    <t>박소연</t>
    <phoneticPr fontId="4" type="noConversion"/>
  </si>
  <si>
    <t>FRONT</t>
    <phoneticPr fontId="4" type="noConversion"/>
  </si>
  <si>
    <t>07401-10301-41</t>
    <phoneticPr fontId="4" type="noConversion"/>
  </si>
  <si>
    <t>1차</t>
    <phoneticPr fontId="4" type="noConversion"/>
  </si>
  <si>
    <t>K-JR01734AB180UB</t>
    <phoneticPr fontId="4" type="noConversion"/>
  </si>
  <si>
    <t>김다연</t>
    <phoneticPr fontId="4" type="noConversion"/>
  </si>
  <si>
    <t>2차</t>
    <phoneticPr fontId="4" type="noConversion"/>
  </si>
  <si>
    <t>샘플 (1,000EA)</t>
    <phoneticPr fontId="4" type="noConversion"/>
  </si>
  <si>
    <t>김춘화</t>
    <phoneticPr fontId="4" type="noConversion"/>
  </si>
  <si>
    <t>KR6197-GP297QA</t>
    <phoneticPr fontId="4" type="noConversion"/>
  </si>
  <si>
    <t>ADAPTER</t>
    <phoneticPr fontId="4" type="noConversion"/>
  </si>
  <si>
    <t>SF2255</t>
    <phoneticPr fontId="4" type="noConversion"/>
  </si>
  <si>
    <t>I/V</t>
    <phoneticPr fontId="4" type="noConversion"/>
  </si>
  <si>
    <t>이은실</t>
    <phoneticPr fontId="4" type="noConversion"/>
  </si>
  <si>
    <t>HDB75-M01A4-1(4C)</t>
    <phoneticPr fontId="4" type="noConversion"/>
  </si>
  <si>
    <t>수입검사 ( 재검사 ) / 기타: 빨림</t>
    <phoneticPr fontId="4" type="noConversion"/>
  </si>
  <si>
    <t>2차</t>
    <phoneticPr fontId="4" type="noConversion"/>
  </si>
  <si>
    <t>1차</t>
    <phoneticPr fontId="4" type="noConversion"/>
  </si>
  <si>
    <t>NP413-254-056#IN-A</t>
    <phoneticPr fontId="4" type="noConversion"/>
  </si>
  <si>
    <t>N3</t>
  </si>
  <si>
    <t>N/P</t>
    <phoneticPr fontId="4" type="noConversion"/>
  </si>
  <si>
    <t>BASE</t>
    <phoneticPr fontId="4" type="noConversion"/>
  </si>
  <si>
    <t>ADAPTER</t>
    <phoneticPr fontId="4" type="noConversion"/>
  </si>
  <si>
    <t>A</t>
    <phoneticPr fontId="4" type="noConversion"/>
  </si>
  <si>
    <t>BASE</t>
    <phoneticPr fontId="4" type="noConversion"/>
  </si>
  <si>
    <t>HDB08NL-78B1</t>
    <phoneticPr fontId="4" type="noConversion"/>
  </si>
  <si>
    <t>OK75SSD-050-T32-BA-1</t>
    <phoneticPr fontId="4" type="noConversion"/>
  </si>
  <si>
    <t>B</t>
    <phoneticPr fontId="4" type="noConversion"/>
  </si>
  <si>
    <t>LEAD GUIDE</t>
  </si>
  <si>
    <t>HDB08NL-78L5</t>
  </si>
  <si>
    <t>KR6197HA297YA</t>
  </si>
  <si>
    <t>ADAPTER</t>
  </si>
  <si>
    <t>NP413-254-056#IN-A</t>
  </si>
  <si>
    <t>기름 닦음</t>
    <phoneticPr fontId="4" type="noConversion"/>
  </si>
  <si>
    <t>수입검사 / 나노폴리텍</t>
    <phoneticPr fontId="4" type="noConversion"/>
  </si>
  <si>
    <t>STOPPER</t>
    <phoneticPr fontId="4" type="noConversion"/>
  </si>
  <si>
    <t>HDB08NL-78T4</t>
    <phoneticPr fontId="4" type="noConversion"/>
  </si>
  <si>
    <t>KR6414-B414UA</t>
    <phoneticPr fontId="4" type="noConversion"/>
  </si>
  <si>
    <t>수축: 빨림</t>
    <phoneticPr fontId="4" type="noConversion"/>
  </si>
  <si>
    <t>1차</t>
    <phoneticPr fontId="4" type="noConversion"/>
  </si>
  <si>
    <t>2차</t>
    <phoneticPr fontId="4" type="noConversion"/>
  </si>
  <si>
    <t>GN2330</t>
    <phoneticPr fontId="4" type="noConversion"/>
  </si>
  <si>
    <t>B/K</t>
    <phoneticPr fontId="4" type="noConversion"/>
  </si>
  <si>
    <t>SGF2041</t>
    <phoneticPr fontId="4" type="noConversion"/>
  </si>
  <si>
    <t>N/P</t>
    <phoneticPr fontId="4" type="noConversion"/>
  </si>
  <si>
    <t>SGF2050</t>
    <phoneticPr fontId="4" type="noConversion"/>
  </si>
  <si>
    <t>ADAPTER</t>
    <phoneticPr fontId="4" type="noConversion"/>
  </si>
  <si>
    <t>NP413-254-056#IN-A</t>
    <phoneticPr fontId="4" type="noConversion"/>
  </si>
  <si>
    <t>A</t>
    <phoneticPr fontId="4" type="noConversion"/>
  </si>
  <si>
    <t>BASE</t>
    <phoneticPr fontId="4" type="noConversion"/>
  </si>
  <si>
    <t>NP612-110-007#LB</t>
    <phoneticPr fontId="4" type="noConversion"/>
  </si>
  <si>
    <t>NP612-110-007#IN-A</t>
    <phoneticPr fontId="4" type="noConversion"/>
  </si>
  <si>
    <t>NP612-110-007#IN-B</t>
    <phoneticPr fontId="4" type="noConversion"/>
  </si>
  <si>
    <t>샘플</t>
    <phoneticPr fontId="4" type="noConversion"/>
  </si>
  <si>
    <t>KR6414-B414UA</t>
    <phoneticPr fontId="4" type="noConversion"/>
  </si>
  <si>
    <t>HDB08NL-78B1</t>
    <phoneticPr fontId="4" type="noConversion"/>
  </si>
  <si>
    <t>B</t>
    <phoneticPr fontId="4" type="noConversion"/>
  </si>
  <si>
    <t>SHAFT</t>
    <phoneticPr fontId="4" type="noConversion"/>
  </si>
  <si>
    <t>LEAD GUIDE</t>
    <phoneticPr fontId="4" type="noConversion"/>
  </si>
  <si>
    <t>NP413-77549#IN-B</t>
    <phoneticPr fontId="4" type="noConversion"/>
  </si>
  <si>
    <t>KR6202-06KA</t>
    <phoneticPr fontId="4" type="noConversion"/>
  </si>
  <si>
    <t>HDB08NL-78L5</t>
    <phoneticPr fontId="4" type="noConversion"/>
  </si>
  <si>
    <t>검사 + BURR 사상 / 파손: 크랙</t>
    <phoneticPr fontId="4" type="noConversion"/>
  </si>
  <si>
    <t>검사 + MESH BURR 사상</t>
    <phoneticPr fontId="4" type="noConversion"/>
  </si>
  <si>
    <t>STOPPER</t>
    <phoneticPr fontId="4" type="noConversion"/>
  </si>
  <si>
    <t>HDB08NL-78T4</t>
    <phoneticPr fontId="4" type="noConversion"/>
  </si>
  <si>
    <t>SLIDER</t>
    <phoneticPr fontId="4" type="noConversion"/>
  </si>
  <si>
    <t>KR6197HA297YA</t>
    <phoneticPr fontId="4" type="noConversion"/>
  </si>
  <si>
    <t>뜯김: 빨림</t>
    <phoneticPr fontId="4" type="noConversion"/>
  </si>
  <si>
    <t>변형: 휨</t>
    <phoneticPr fontId="4" type="noConversion"/>
  </si>
  <si>
    <t>SGF2041</t>
    <phoneticPr fontId="4" type="noConversion"/>
  </si>
  <si>
    <t>N/P</t>
    <phoneticPr fontId="4" type="noConversion"/>
  </si>
  <si>
    <t>B/K</t>
    <phoneticPr fontId="4" type="noConversion"/>
  </si>
  <si>
    <t>SGF2033</t>
    <phoneticPr fontId="4" type="noConversion"/>
  </si>
  <si>
    <t>JCL3030</t>
    <phoneticPr fontId="4" type="noConversion"/>
  </si>
  <si>
    <t>SGF2050</t>
    <phoneticPr fontId="4" type="noConversion"/>
  </si>
  <si>
    <t>SGP2030R</t>
    <phoneticPr fontId="4" type="noConversion"/>
  </si>
  <si>
    <t>SHAFT</t>
    <phoneticPr fontId="4" type="noConversion"/>
  </si>
  <si>
    <t>BASE</t>
    <phoneticPr fontId="4" type="noConversion"/>
  </si>
  <si>
    <t>STOPPER</t>
    <phoneticPr fontId="4" type="noConversion"/>
  </si>
  <si>
    <t>KR6202-06KA</t>
    <phoneticPr fontId="4" type="noConversion"/>
  </si>
  <si>
    <t>A</t>
    <phoneticPr fontId="4" type="noConversion"/>
  </si>
  <si>
    <t>AM0833B-K</t>
    <phoneticPr fontId="4" type="noConversion"/>
  </si>
  <si>
    <t>AMB0129A-KAA-R5</t>
    <phoneticPr fontId="4" type="noConversion"/>
  </si>
  <si>
    <t>AMB0222A-KAA-R2</t>
    <phoneticPr fontId="4" type="noConversion"/>
  </si>
  <si>
    <t>샘플</t>
    <phoneticPr fontId="4" type="noConversion"/>
  </si>
  <si>
    <t>HDB08NL-78B1</t>
    <phoneticPr fontId="4" type="noConversion"/>
  </si>
  <si>
    <t>KR6197-06KA</t>
    <phoneticPr fontId="4" type="noConversion"/>
  </si>
  <si>
    <t>B</t>
    <phoneticPr fontId="4" type="noConversion"/>
  </si>
  <si>
    <t>LEAD GUIDE</t>
    <phoneticPr fontId="4" type="noConversion"/>
  </si>
  <si>
    <t>HDB08NL-78L5</t>
    <phoneticPr fontId="4" type="noConversion"/>
  </si>
  <si>
    <t>KR6414-D414PA</t>
    <phoneticPr fontId="4" type="noConversion"/>
  </si>
  <si>
    <t>KR202-06KA</t>
    <phoneticPr fontId="4" type="noConversion"/>
  </si>
  <si>
    <t>K-AR3531-1A</t>
    <phoneticPr fontId="4" type="noConversion"/>
  </si>
  <si>
    <t>KR6414-B414UA</t>
    <phoneticPr fontId="4" type="noConversion"/>
  </si>
  <si>
    <t>BURR 사상</t>
    <phoneticPr fontId="4" type="noConversion"/>
  </si>
  <si>
    <t>파손: 코어</t>
    <phoneticPr fontId="4" type="noConversion"/>
  </si>
  <si>
    <t>ADAPTER</t>
    <phoneticPr fontId="4" type="noConversion"/>
  </si>
  <si>
    <t>NP413-254-056#IN-A</t>
    <phoneticPr fontId="4" type="noConversion"/>
  </si>
  <si>
    <t>HDB08NL-78T4</t>
    <phoneticPr fontId="4" type="noConversion"/>
  </si>
  <si>
    <t>KR6197-GP297QA</t>
    <phoneticPr fontId="4" type="noConversion"/>
  </si>
  <si>
    <t>JCL3030</t>
    <phoneticPr fontId="4" type="noConversion"/>
  </si>
  <si>
    <t>B/K</t>
    <phoneticPr fontId="4" type="noConversion"/>
  </si>
  <si>
    <t>SGF2041</t>
    <phoneticPr fontId="4" type="noConversion"/>
  </si>
  <si>
    <t>OK75SSD-050-T32-BA-1</t>
    <phoneticPr fontId="4" type="noConversion"/>
  </si>
  <si>
    <t>GN2330</t>
    <phoneticPr fontId="4" type="noConversion"/>
  </si>
  <si>
    <t>SF2255</t>
    <phoneticPr fontId="4" type="noConversion"/>
  </si>
  <si>
    <t>I/V</t>
    <phoneticPr fontId="4" type="noConversion"/>
  </si>
  <si>
    <t>N/P</t>
    <phoneticPr fontId="4" type="noConversion"/>
  </si>
  <si>
    <t>SGF2033</t>
    <phoneticPr fontId="4" type="noConversion"/>
  </si>
  <si>
    <t>SGF2050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</si>
</sst>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36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B17" sqref="B17"/>
    </sheetView>
  </sheetViews>
  <sheetFormatPr defaultColWidth="8.625" defaultRowHeight="15" customHeight="1" x14ac:dyDescent="0.3"/>
  <cols>
    <col min="1" max="16384" width="8.625" style="23"/>
  </cols>
  <sheetData>
    <row r="3" spans="2:3" ht="15" customHeight="1" x14ac:dyDescent="0.3">
      <c r="B3" s="22" t="s">
        <v>28</v>
      </c>
      <c r="C3" s="22" t="s">
        <v>29</v>
      </c>
    </row>
    <row r="4" spans="2:3" ht="15" customHeight="1" x14ac:dyDescent="0.3">
      <c r="B4" s="24"/>
      <c r="C4" s="24" t="s">
        <v>31</v>
      </c>
    </row>
    <row r="5" spans="2:3" ht="15" customHeight="1" x14ac:dyDescent="0.3">
      <c r="B5" s="24" t="s">
        <v>30</v>
      </c>
      <c r="C5" s="24" t="s">
        <v>33</v>
      </c>
    </row>
    <row r="6" spans="2:3" ht="15" customHeight="1" x14ac:dyDescent="0.3">
      <c r="B6" s="24" t="s">
        <v>32</v>
      </c>
      <c r="C6" s="24" t="s">
        <v>35</v>
      </c>
    </row>
    <row r="7" spans="2:3" ht="15" customHeight="1" x14ac:dyDescent="0.3">
      <c r="B7" s="24" t="s">
        <v>34</v>
      </c>
      <c r="C7" s="24" t="s">
        <v>37</v>
      </c>
    </row>
    <row r="8" spans="2:3" ht="15" customHeight="1" x14ac:dyDescent="0.3">
      <c r="B8" s="24" t="s">
        <v>36</v>
      </c>
      <c r="C8" s="24" t="s">
        <v>39</v>
      </c>
    </row>
    <row r="9" spans="2:3" ht="15" customHeight="1" x14ac:dyDescent="0.3">
      <c r="B9" s="24" t="s">
        <v>38</v>
      </c>
      <c r="C9" s="24" t="s">
        <v>41</v>
      </c>
    </row>
    <row r="10" spans="2:3" ht="15" customHeight="1" x14ac:dyDescent="0.3">
      <c r="B10" s="24" t="s">
        <v>40</v>
      </c>
      <c r="C10" s="24" t="s">
        <v>43</v>
      </c>
    </row>
    <row r="11" spans="2:3" ht="15" customHeight="1" x14ac:dyDescent="0.3">
      <c r="B11" s="24" t="s">
        <v>42</v>
      </c>
      <c r="C11" s="24"/>
    </row>
    <row r="12" spans="2:3" ht="15" customHeight="1" x14ac:dyDescent="0.3">
      <c r="B12" s="24" t="s">
        <v>44</v>
      </c>
      <c r="C12" s="24"/>
    </row>
    <row r="13" spans="2:3" ht="15" customHeight="1" x14ac:dyDescent="0.3">
      <c r="B13" s="24" t="s">
        <v>45</v>
      </c>
      <c r="C13" s="24"/>
    </row>
    <row r="14" spans="2:3" ht="15" customHeight="1" x14ac:dyDescent="0.3">
      <c r="B14" s="24" t="s">
        <v>46</v>
      </c>
      <c r="C14" s="24"/>
    </row>
    <row r="15" spans="2:3" ht="15" customHeight="1" x14ac:dyDescent="0.3">
      <c r="B15" s="24" t="s">
        <v>49</v>
      </c>
      <c r="C15" s="24"/>
    </row>
    <row r="16" spans="2:3" ht="15" customHeight="1" x14ac:dyDescent="0.3">
      <c r="B16" s="24" t="s">
        <v>50</v>
      </c>
      <c r="C16" s="24"/>
    </row>
    <row r="17" spans="2:3" ht="15" customHeight="1" x14ac:dyDescent="0.3">
      <c r="B17" s="24"/>
      <c r="C17" s="24"/>
    </row>
    <row r="18" spans="2:3" ht="15" customHeight="1" x14ac:dyDescent="0.3">
      <c r="B18" s="24"/>
      <c r="C18" s="24"/>
    </row>
    <row r="19" spans="2:3" ht="15" customHeight="1" x14ac:dyDescent="0.3">
      <c r="B19" s="24"/>
      <c r="C19" s="24"/>
    </row>
    <row r="20" spans="2:3" ht="15" customHeight="1" x14ac:dyDescent="0.3">
      <c r="B20" s="24"/>
      <c r="C20" s="24"/>
    </row>
    <row r="21" spans="2:3" ht="15" customHeight="1" x14ac:dyDescent="0.3">
      <c r="B21" s="24"/>
      <c r="C21" s="24"/>
    </row>
    <row r="22" spans="2:3" ht="15" customHeight="1" x14ac:dyDescent="0.3">
      <c r="B22" s="24"/>
      <c r="C22" s="24"/>
    </row>
    <row r="23" spans="2:3" ht="15" customHeight="1" x14ac:dyDescent="0.3">
      <c r="B23" s="24"/>
      <c r="C23" s="24"/>
    </row>
    <row r="24" spans="2:3" ht="15" customHeight="1" x14ac:dyDescent="0.3">
      <c r="B24" s="24"/>
      <c r="C24" s="24"/>
    </row>
    <row r="25" spans="2:3" ht="15" customHeight="1" x14ac:dyDescent="0.3">
      <c r="B25" s="24"/>
      <c r="C25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1941-6059-4372-BA9D-15D9ACA18F27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A7" sqref="A7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51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4" t="s">
        <v>21</v>
      </c>
      <c r="S6" s="3" t="s">
        <v>22</v>
      </c>
      <c r="T6" s="4" t="s">
        <v>23</v>
      </c>
      <c r="U6" s="4" t="s">
        <v>47</v>
      </c>
      <c r="V6" s="4" t="s">
        <v>48</v>
      </c>
      <c r="W6" s="3" t="s">
        <v>24</v>
      </c>
      <c r="X6" s="3" t="s">
        <v>25</v>
      </c>
      <c r="Y6" s="3" t="s">
        <v>26</v>
      </c>
      <c r="Z6" s="3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>LEFT($A$1,1)</f>
        <v>7</v>
      </c>
      <c r="C7" s="6" t="str">
        <f>MID($A$1,4,2)</f>
        <v>20</v>
      </c>
      <c r="D7" s="7" t="s">
        <v>34</v>
      </c>
      <c r="E7" s="7" t="s">
        <v>57</v>
      </c>
      <c r="F7" s="7" t="s">
        <v>59</v>
      </c>
      <c r="G7" s="5" t="s">
        <v>95</v>
      </c>
      <c r="H7" s="5" t="s">
        <v>96</v>
      </c>
      <c r="I7" s="8">
        <f t="shared" ref="I7:I43" si="0">J7+K7</f>
        <v>1080</v>
      </c>
      <c r="J7" s="9">
        <v>660</v>
      </c>
      <c r="K7" s="8">
        <f t="shared" ref="K7:K29" si="1">SUM(M7:W7)</f>
        <v>420</v>
      </c>
      <c r="L7" s="10">
        <f t="shared" ref="L7:L43" si="2">K7/I7</f>
        <v>0.3888888888888889</v>
      </c>
      <c r="M7" s="11"/>
      <c r="N7" s="11"/>
      <c r="O7" s="11"/>
      <c r="P7" s="11">
        <v>7</v>
      </c>
      <c r="Q7" s="11"/>
      <c r="R7" s="11"/>
      <c r="S7" s="11"/>
      <c r="T7" s="11">
        <v>413</v>
      </c>
      <c r="U7" s="11"/>
      <c r="V7" s="11"/>
      <c r="W7" s="11"/>
      <c r="X7" s="12">
        <v>20200709</v>
      </c>
      <c r="Y7" s="12">
        <v>8</v>
      </c>
      <c r="Z7" s="6" t="s">
        <v>64</v>
      </c>
      <c r="AA7" s="12" t="str">
        <f t="shared" ref="AA7" si="3">IF($Z7="A","하선동",IF($Z7="B","이형준",""))</f>
        <v>하선동</v>
      </c>
      <c r="AB7" s="5" t="s">
        <v>62</v>
      </c>
      <c r="AC7" s="13" t="s">
        <v>61</v>
      </c>
    </row>
    <row r="8" spans="1:29" s="14" customFormat="1" ht="20.100000000000001" customHeight="1" x14ac:dyDescent="0.3">
      <c r="A8" s="5">
        <v>2</v>
      </c>
      <c r="B8" s="6" t="str">
        <f t="shared" ref="B8:B46" si="4">LEFT($A$1,1)</f>
        <v>7</v>
      </c>
      <c r="C8" s="6" t="str">
        <f t="shared" ref="C8:C46" si="5">MID($A$1,4,2)</f>
        <v>20</v>
      </c>
      <c r="D8" s="7" t="s">
        <v>90</v>
      </c>
      <c r="E8" s="7" t="s">
        <v>57</v>
      </c>
      <c r="F8" s="7" t="s">
        <v>97</v>
      </c>
      <c r="G8" s="5" t="s">
        <v>98</v>
      </c>
      <c r="H8" s="5" t="s">
        <v>96</v>
      </c>
      <c r="I8" s="8">
        <f t="shared" si="0"/>
        <v>478</v>
      </c>
      <c r="J8" s="9">
        <v>456</v>
      </c>
      <c r="K8" s="8">
        <f t="shared" si="1"/>
        <v>22</v>
      </c>
      <c r="L8" s="10">
        <f t="shared" si="2"/>
        <v>4.6025104602510462E-2</v>
      </c>
      <c r="M8" s="11"/>
      <c r="N8" s="11"/>
      <c r="O8" s="11"/>
      <c r="P8" s="11">
        <v>22</v>
      </c>
      <c r="Q8" s="11"/>
      <c r="R8" s="11"/>
      <c r="S8" s="11"/>
      <c r="T8" s="11"/>
      <c r="U8" s="11"/>
      <c r="V8" s="11"/>
      <c r="W8" s="11"/>
      <c r="X8" s="12">
        <v>20200720</v>
      </c>
      <c r="Y8" s="12">
        <v>14</v>
      </c>
      <c r="Z8" s="6" t="s">
        <v>64</v>
      </c>
      <c r="AA8" s="12" t="str">
        <f t="shared" ref="AA8:AA46" si="6">IF($Z8="A","하선동",IF($Z8="B","이형준",""))</f>
        <v>하선동</v>
      </c>
      <c r="AB8" s="5" t="s">
        <v>62</v>
      </c>
      <c r="AC8" s="13" t="s">
        <v>65</v>
      </c>
    </row>
    <row r="9" spans="1:29" s="14" customFormat="1" ht="20.100000000000001" customHeight="1" x14ac:dyDescent="0.3">
      <c r="A9" s="5">
        <v>3</v>
      </c>
      <c r="B9" s="6" t="str">
        <f t="shared" si="4"/>
        <v>7</v>
      </c>
      <c r="C9" s="6" t="str">
        <f t="shared" si="5"/>
        <v>20</v>
      </c>
      <c r="D9" s="7" t="s">
        <v>32</v>
      </c>
      <c r="E9" s="7" t="s">
        <v>66</v>
      </c>
      <c r="F9" s="7" t="s">
        <v>68</v>
      </c>
      <c r="G9" s="5" t="s">
        <v>99</v>
      </c>
      <c r="H9" s="5" t="s">
        <v>96</v>
      </c>
      <c r="I9" s="8">
        <f t="shared" si="0"/>
        <v>1430</v>
      </c>
      <c r="J9" s="9">
        <v>1430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20200720</v>
      </c>
      <c r="Y9" s="6">
        <v>13</v>
      </c>
      <c r="Z9" s="6" t="s">
        <v>69</v>
      </c>
      <c r="AA9" s="12" t="str">
        <f t="shared" si="6"/>
        <v>이형준</v>
      </c>
      <c r="AB9" s="5" t="s">
        <v>70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4"/>
        <v>7</v>
      </c>
      <c r="C10" s="6" t="str">
        <f t="shared" si="5"/>
        <v>20</v>
      </c>
      <c r="D10" s="7" t="s">
        <v>34</v>
      </c>
      <c r="E10" s="7" t="s">
        <v>58</v>
      </c>
      <c r="F10" s="7" t="s">
        <v>60</v>
      </c>
      <c r="G10" s="5" t="s">
        <v>95</v>
      </c>
      <c r="H10" s="5" t="s">
        <v>96</v>
      </c>
      <c r="I10" s="8">
        <f t="shared" si="0"/>
        <v>12957</v>
      </c>
      <c r="J10" s="9">
        <v>12936</v>
      </c>
      <c r="K10" s="8">
        <f t="shared" si="1"/>
        <v>21</v>
      </c>
      <c r="L10" s="10">
        <f t="shared" si="2"/>
        <v>1.6207455429497568E-3</v>
      </c>
      <c r="M10" s="11"/>
      <c r="N10" s="11"/>
      <c r="O10" s="11"/>
      <c r="P10" s="11">
        <v>21</v>
      </c>
      <c r="Q10" s="11"/>
      <c r="R10" s="11"/>
      <c r="S10" s="11"/>
      <c r="T10" s="11"/>
      <c r="U10" s="11"/>
      <c r="V10" s="11"/>
      <c r="W10" s="11"/>
      <c r="X10" s="12">
        <v>20200720</v>
      </c>
      <c r="Y10" s="12">
        <v>8</v>
      </c>
      <c r="Z10" s="6" t="s">
        <v>69</v>
      </c>
      <c r="AA10" s="12" t="str">
        <f t="shared" si="6"/>
        <v>이형준</v>
      </c>
      <c r="AB10" s="5" t="s">
        <v>70</v>
      </c>
      <c r="AC10" s="13" t="s">
        <v>155</v>
      </c>
    </row>
    <row r="11" spans="1:29" s="14" customFormat="1" ht="20.100000000000001" customHeight="1" x14ac:dyDescent="0.3">
      <c r="A11" s="5">
        <v>5</v>
      </c>
      <c r="B11" s="6" t="str">
        <f t="shared" si="4"/>
        <v>7</v>
      </c>
      <c r="C11" s="6" t="str">
        <f t="shared" si="5"/>
        <v>20</v>
      </c>
      <c r="D11" s="7" t="s">
        <v>32</v>
      </c>
      <c r="E11" s="7" t="s">
        <v>67</v>
      </c>
      <c r="F11" s="7" t="s">
        <v>100</v>
      </c>
      <c r="G11" s="5" t="s">
        <v>98</v>
      </c>
      <c r="H11" s="5" t="s">
        <v>101</v>
      </c>
      <c r="I11" s="8">
        <f t="shared" si="0"/>
        <v>2704</v>
      </c>
      <c r="J11" s="9">
        <v>2258</v>
      </c>
      <c r="K11" s="8">
        <f t="shared" si="1"/>
        <v>446</v>
      </c>
      <c r="L11" s="10">
        <f t="shared" si="2"/>
        <v>0.16494082840236687</v>
      </c>
      <c r="M11" s="11">
        <v>409</v>
      </c>
      <c r="N11" s="11"/>
      <c r="O11" s="11"/>
      <c r="P11" s="11">
        <v>37</v>
      </c>
      <c r="Q11" s="11"/>
      <c r="R11" s="11"/>
      <c r="S11" s="11"/>
      <c r="T11" s="11"/>
      <c r="U11" s="11"/>
      <c r="V11" s="11"/>
      <c r="W11" s="11"/>
      <c r="X11" s="12">
        <v>20200720</v>
      </c>
      <c r="Y11" s="12">
        <v>1</v>
      </c>
      <c r="Z11" s="6" t="s">
        <v>69</v>
      </c>
      <c r="AA11" s="12" t="str">
        <f t="shared" si="6"/>
        <v>이형준</v>
      </c>
      <c r="AB11" s="5" t="s">
        <v>70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4"/>
        <v>7</v>
      </c>
      <c r="C12" s="6" t="str">
        <f t="shared" si="5"/>
        <v>20</v>
      </c>
      <c r="D12" s="7" t="s">
        <v>90</v>
      </c>
      <c r="E12" s="7" t="s">
        <v>58</v>
      </c>
      <c r="F12" s="7" t="s">
        <v>97</v>
      </c>
      <c r="G12" s="5" t="s">
        <v>98</v>
      </c>
      <c r="H12" s="5" t="s">
        <v>96</v>
      </c>
      <c r="I12" s="8">
        <f t="shared" si="0"/>
        <v>189</v>
      </c>
      <c r="J12" s="9">
        <v>175</v>
      </c>
      <c r="K12" s="8">
        <f t="shared" si="1"/>
        <v>14</v>
      </c>
      <c r="L12" s="10">
        <f t="shared" si="2"/>
        <v>7.407407407407407E-2</v>
      </c>
      <c r="M12" s="11"/>
      <c r="N12" s="11"/>
      <c r="O12" s="11"/>
      <c r="P12" s="11">
        <v>13</v>
      </c>
      <c r="Q12" s="11">
        <v>1</v>
      </c>
      <c r="R12" s="11"/>
      <c r="S12" s="11"/>
      <c r="T12" s="11"/>
      <c r="U12" s="11"/>
      <c r="V12" s="11"/>
      <c r="W12" s="11"/>
      <c r="X12" s="26">
        <v>20200625</v>
      </c>
      <c r="Y12" s="12">
        <v>14</v>
      </c>
      <c r="Z12" s="6" t="s">
        <v>64</v>
      </c>
      <c r="AA12" s="12" t="str">
        <f t="shared" si="6"/>
        <v>하선동</v>
      </c>
      <c r="AB12" s="5" t="s">
        <v>75</v>
      </c>
      <c r="AC12" s="13" t="s">
        <v>65</v>
      </c>
    </row>
    <row r="13" spans="1:29" s="14" customFormat="1" ht="20.100000000000001" customHeight="1" x14ac:dyDescent="0.3">
      <c r="A13" s="5">
        <v>7</v>
      </c>
      <c r="B13" s="6" t="str">
        <f t="shared" si="4"/>
        <v>7</v>
      </c>
      <c r="C13" s="6" t="str">
        <f t="shared" si="5"/>
        <v>20</v>
      </c>
      <c r="D13" s="7" t="s">
        <v>90</v>
      </c>
      <c r="E13" s="7" t="s">
        <v>58</v>
      </c>
      <c r="F13" s="7" t="s">
        <v>97</v>
      </c>
      <c r="G13" s="5" t="s">
        <v>98</v>
      </c>
      <c r="H13" s="5" t="s">
        <v>96</v>
      </c>
      <c r="I13" s="8">
        <f t="shared" si="0"/>
        <v>654</v>
      </c>
      <c r="J13" s="15">
        <v>581</v>
      </c>
      <c r="K13" s="8">
        <f t="shared" si="1"/>
        <v>73</v>
      </c>
      <c r="L13" s="10">
        <f t="shared" si="2"/>
        <v>0.11162079510703364</v>
      </c>
      <c r="M13" s="11"/>
      <c r="N13" s="11"/>
      <c r="O13" s="11"/>
      <c r="P13" s="11">
        <v>41</v>
      </c>
      <c r="Q13" s="11"/>
      <c r="R13" s="11"/>
      <c r="S13" s="11"/>
      <c r="T13" s="11"/>
      <c r="U13" s="11"/>
      <c r="V13" s="11">
        <v>32</v>
      </c>
      <c r="W13" s="11"/>
      <c r="X13" s="12">
        <v>20200720</v>
      </c>
      <c r="Y13" s="12">
        <v>14</v>
      </c>
      <c r="Z13" s="6" t="s">
        <v>69</v>
      </c>
      <c r="AA13" s="12" t="str">
        <f t="shared" si="6"/>
        <v>이형준</v>
      </c>
      <c r="AB13" s="5" t="s">
        <v>75</v>
      </c>
      <c r="AC13" s="13" t="s">
        <v>76</v>
      </c>
    </row>
    <row r="14" spans="1:29" s="14" customFormat="1" ht="20.100000000000001" customHeight="1" x14ac:dyDescent="0.3">
      <c r="A14" s="5">
        <v>8</v>
      </c>
      <c r="B14" s="6" t="str">
        <f t="shared" si="4"/>
        <v>7</v>
      </c>
      <c r="C14" s="6" t="str">
        <f t="shared" si="5"/>
        <v>20</v>
      </c>
      <c r="D14" s="7" t="s">
        <v>34</v>
      </c>
      <c r="E14" s="7" t="s">
        <v>71</v>
      </c>
      <c r="F14" s="7" t="s">
        <v>73</v>
      </c>
      <c r="G14" s="5" t="s">
        <v>95</v>
      </c>
      <c r="H14" s="5" t="s">
        <v>96</v>
      </c>
      <c r="I14" s="8">
        <f t="shared" si="0"/>
        <v>11592</v>
      </c>
      <c r="J14" s="9">
        <v>11590</v>
      </c>
      <c r="K14" s="8">
        <f t="shared" si="1"/>
        <v>2</v>
      </c>
      <c r="L14" s="10">
        <f t="shared" si="2"/>
        <v>1.7253278122843341E-4</v>
      </c>
      <c r="M14" s="11">
        <v>2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20200720</v>
      </c>
      <c r="Y14" s="12">
        <v>3</v>
      </c>
      <c r="Z14" s="6" t="s">
        <v>69</v>
      </c>
      <c r="AA14" s="12" t="str">
        <f t="shared" si="6"/>
        <v>이형준</v>
      </c>
      <c r="AB14" s="5" t="s">
        <v>75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4"/>
        <v>7</v>
      </c>
      <c r="C15" s="6" t="str">
        <f t="shared" si="5"/>
        <v>20</v>
      </c>
      <c r="D15" s="7" t="s">
        <v>32</v>
      </c>
      <c r="E15" s="7" t="s">
        <v>72</v>
      </c>
      <c r="F15" s="7" t="s">
        <v>74</v>
      </c>
      <c r="G15" s="5" t="s">
        <v>102</v>
      </c>
      <c r="H15" s="5" t="s">
        <v>96</v>
      </c>
      <c r="I15" s="8">
        <f t="shared" si="0"/>
        <v>5350</v>
      </c>
      <c r="J15" s="9">
        <v>5000</v>
      </c>
      <c r="K15" s="8">
        <f t="shared" si="1"/>
        <v>350</v>
      </c>
      <c r="L15" s="10">
        <f t="shared" si="2"/>
        <v>6.5420560747663545E-2</v>
      </c>
      <c r="M15" s="11">
        <v>250</v>
      </c>
      <c r="N15" s="11">
        <v>100</v>
      </c>
      <c r="O15" s="11"/>
      <c r="P15" s="11"/>
      <c r="Q15" s="11"/>
      <c r="R15" s="11"/>
      <c r="S15" s="11"/>
      <c r="T15" s="11"/>
      <c r="U15" s="11"/>
      <c r="V15" s="11"/>
      <c r="W15" s="11"/>
      <c r="X15" s="12">
        <v>20200720</v>
      </c>
      <c r="Y15" s="12">
        <v>4</v>
      </c>
      <c r="Z15" s="6" t="s">
        <v>69</v>
      </c>
      <c r="AA15" s="12" t="str">
        <f t="shared" si="6"/>
        <v>이형준</v>
      </c>
      <c r="AB15" s="5" t="s">
        <v>75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4"/>
        <v>7</v>
      </c>
      <c r="C16" s="6" t="str">
        <f t="shared" si="5"/>
        <v>20</v>
      </c>
      <c r="D16" s="7" t="s">
        <v>34</v>
      </c>
      <c r="E16" s="7" t="s">
        <v>58</v>
      </c>
      <c r="F16" s="7" t="s">
        <v>60</v>
      </c>
      <c r="G16" s="5" t="s">
        <v>95</v>
      </c>
      <c r="H16" s="5" t="s">
        <v>96</v>
      </c>
      <c r="I16" s="8">
        <f t="shared" si="0"/>
        <v>1930</v>
      </c>
      <c r="J16" s="9">
        <v>1929</v>
      </c>
      <c r="K16" s="8">
        <f t="shared" si="1"/>
        <v>1</v>
      </c>
      <c r="L16" s="10">
        <f t="shared" si="2"/>
        <v>5.1813471502590671E-4</v>
      </c>
      <c r="M16" s="11"/>
      <c r="N16" s="11"/>
      <c r="O16" s="11"/>
      <c r="P16" s="11"/>
      <c r="Q16" s="11">
        <v>1</v>
      </c>
      <c r="R16" s="11"/>
      <c r="S16" s="11"/>
      <c r="T16" s="11"/>
      <c r="U16" s="11"/>
      <c r="V16" s="11"/>
      <c r="W16" s="11"/>
      <c r="X16" s="12">
        <v>20200718</v>
      </c>
      <c r="Y16" s="12">
        <v>8</v>
      </c>
      <c r="Z16" s="6" t="s">
        <v>69</v>
      </c>
      <c r="AA16" s="12" t="str">
        <f t="shared" si="6"/>
        <v>이형준</v>
      </c>
      <c r="AB16" s="5" t="s">
        <v>78</v>
      </c>
      <c r="AC16" s="13" t="s">
        <v>155</v>
      </c>
    </row>
    <row r="17" spans="1:29" s="14" customFormat="1" ht="20.100000000000001" customHeight="1" x14ac:dyDescent="0.3">
      <c r="A17" s="5">
        <v>11</v>
      </c>
      <c r="B17" s="6" t="str">
        <f t="shared" si="4"/>
        <v>7</v>
      </c>
      <c r="C17" s="6" t="str">
        <f t="shared" si="5"/>
        <v>20</v>
      </c>
      <c r="D17" s="7" t="s">
        <v>34</v>
      </c>
      <c r="E17" s="7" t="s">
        <v>58</v>
      </c>
      <c r="F17" s="7" t="s">
        <v>60</v>
      </c>
      <c r="G17" s="5" t="s">
        <v>95</v>
      </c>
      <c r="H17" s="5" t="s">
        <v>96</v>
      </c>
      <c r="I17" s="8">
        <f t="shared" si="0"/>
        <v>1007</v>
      </c>
      <c r="J17" s="9">
        <v>1007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20200720</v>
      </c>
      <c r="Y17" s="12">
        <v>8</v>
      </c>
      <c r="Z17" s="6" t="s">
        <v>64</v>
      </c>
      <c r="AA17" s="12" t="str">
        <f t="shared" si="6"/>
        <v>하선동</v>
      </c>
      <c r="AB17" s="5" t="s">
        <v>78</v>
      </c>
      <c r="AC17" s="13" t="s">
        <v>155</v>
      </c>
    </row>
    <row r="18" spans="1:29" s="14" customFormat="1" ht="20.100000000000001" customHeight="1" x14ac:dyDescent="0.3">
      <c r="A18" s="5">
        <v>12</v>
      </c>
      <c r="B18" s="6" t="str">
        <f t="shared" si="4"/>
        <v>7</v>
      </c>
      <c r="C18" s="6" t="str">
        <f t="shared" si="5"/>
        <v>20</v>
      </c>
      <c r="D18" s="7" t="s">
        <v>34</v>
      </c>
      <c r="E18" s="7" t="s">
        <v>71</v>
      </c>
      <c r="F18" s="7" t="s">
        <v>73</v>
      </c>
      <c r="G18" s="5" t="s">
        <v>95</v>
      </c>
      <c r="H18" s="5" t="s">
        <v>96</v>
      </c>
      <c r="I18" s="8">
        <f t="shared" si="0"/>
        <v>11069</v>
      </c>
      <c r="J18" s="9">
        <v>11066</v>
      </c>
      <c r="K18" s="8">
        <f t="shared" si="1"/>
        <v>3</v>
      </c>
      <c r="L18" s="10">
        <f t="shared" si="2"/>
        <v>2.7102719306170385E-4</v>
      </c>
      <c r="M18" s="11"/>
      <c r="N18" s="11"/>
      <c r="O18" s="11"/>
      <c r="P18" s="11"/>
      <c r="Q18" s="11"/>
      <c r="R18" s="11"/>
      <c r="S18" s="11"/>
      <c r="T18" s="11">
        <v>3</v>
      </c>
      <c r="U18" s="11"/>
      <c r="V18" s="11"/>
      <c r="W18" s="11"/>
      <c r="X18" s="12">
        <v>20200720</v>
      </c>
      <c r="Y18" s="12">
        <v>3</v>
      </c>
      <c r="Z18" s="6" t="s">
        <v>64</v>
      </c>
      <c r="AA18" s="12" t="str">
        <f t="shared" si="6"/>
        <v>하선동</v>
      </c>
      <c r="AB18" s="5" t="s">
        <v>78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4"/>
        <v>7</v>
      </c>
      <c r="C19" s="6" t="str">
        <f t="shared" si="5"/>
        <v>20</v>
      </c>
      <c r="D19" s="7" t="s">
        <v>90</v>
      </c>
      <c r="E19" s="7" t="s">
        <v>67</v>
      </c>
      <c r="F19" s="7" t="s">
        <v>77</v>
      </c>
      <c r="G19" s="5">
        <v>8301</v>
      </c>
      <c r="H19" s="5">
        <v>8301</v>
      </c>
      <c r="I19" s="8">
        <f t="shared" si="0"/>
        <v>605</v>
      </c>
      <c r="J19" s="9">
        <v>602</v>
      </c>
      <c r="K19" s="8">
        <f t="shared" si="1"/>
        <v>3</v>
      </c>
      <c r="L19" s="10">
        <f t="shared" si="2"/>
        <v>4.9586776859504135E-3</v>
      </c>
      <c r="M19" s="11"/>
      <c r="N19" s="11"/>
      <c r="O19" s="11"/>
      <c r="P19" s="11"/>
      <c r="Q19" s="11">
        <v>1</v>
      </c>
      <c r="R19" s="11"/>
      <c r="S19" s="11"/>
      <c r="T19" s="11">
        <v>2</v>
      </c>
      <c r="U19" s="11"/>
      <c r="V19" s="11"/>
      <c r="W19" s="11"/>
      <c r="X19" s="12">
        <v>20200720</v>
      </c>
      <c r="Y19" s="12">
        <v>12</v>
      </c>
      <c r="Z19" s="6" t="s">
        <v>64</v>
      </c>
      <c r="AA19" s="12" t="str">
        <f t="shared" si="6"/>
        <v>하선동</v>
      </c>
      <c r="AB19" s="5" t="s">
        <v>78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4"/>
        <v>7</v>
      </c>
      <c r="C20" s="6" t="str">
        <f t="shared" si="5"/>
        <v>20</v>
      </c>
      <c r="D20" s="7" t="s">
        <v>34</v>
      </c>
      <c r="E20" s="7" t="s">
        <v>57</v>
      </c>
      <c r="F20" s="7" t="s">
        <v>60</v>
      </c>
      <c r="G20" s="5" t="s">
        <v>95</v>
      </c>
      <c r="H20" s="5" t="s">
        <v>96</v>
      </c>
      <c r="I20" s="8">
        <f t="shared" si="0"/>
        <v>12627</v>
      </c>
      <c r="J20" s="9">
        <v>12578</v>
      </c>
      <c r="K20" s="8">
        <f t="shared" si="1"/>
        <v>49</v>
      </c>
      <c r="L20" s="10">
        <f t="shared" si="2"/>
        <v>3.8805733745149282E-3</v>
      </c>
      <c r="M20" s="11"/>
      <c r="N20" s="11">
        <v>44</v>
      </c>
      <c r="O20" s="11"/>
      <c r="P20" s="11">
        <v>5</v>
      </c>
      <c r="Q20" s="11"/>
      <c r="R20" s="11"/>
      <c r="S20" s="11"/>
      <c r="T20" s="11"/>
      <c r="U20" s="11"/>
      <c r="V20" s="11"/>
      <c r="W20" s="11"/>
      <c r="X20" s="12">
        <v>20200720</v>
      </c>
      <c r="Y20" s="12">
        <v>7</v>
      </c>
      <c r="Z20" s="6" t="s">
        <v>69</v>
      </c>
      <c r="AA20" s="12" t="str">
        <f t="shared" si="6"/>
        <v>이형준</v>
      </c>
      <c r="AB20" s="5" t="s">
        <v>81</v>
      </c>
      <c r="AC20" s="13" t="s">
        <v>154</v>
      </c>
    </row>
    <row r="21" spans="1:29" s="14" customFormat="1" ht="20.100000000000001" customHeight="1" x14ac:dyDescent="0.3">
      <c r="A21" s="5">
        <v>15</v>
      </c>
      <c r="B21" s="6" t="str">
        <f t="shared" si="4"/>
        <v>7</v>
      </c>
      <c r="C21" s="6" t="str">
        <f t="shared" si="5"/>
        <v>20</v>
      </c>
      <c r="D21" s="7" t="s">
        <v>34</v>
      </c>
      <c r="E21" s="7" t="s">
        <v>79</v>
      </c>
      <c r="F21" s="7" t="s">
        <v>80</v>
      </c>
      <c r="G21" s="5" t="s">
        <v>95</v>
      </c>
      <c r="H21" s="5" t="s">
        <v>96</v>
      </c>
      <c r="I21" s="8">
        <f t="shared" si="0"/>
        <v>12002</v>
      </c>
      <c r="J21" s="9">
        <v>12000</v>
      </c>
      <c r="K21" s="8">
        <f t="shared" si="1"/>
        <v>2</v>
      </c>
      <c r="L21" s="10">
        <f t="shared" si="2"/>
        <v>1.6663889351774705E-4</v>
      </c>
      <c r="M21" s="11"/>
      <c r="N21" s="11"/>
      <c r="O21" s="11"/>
      <c r="P21" s="11">
        <v>2</v>
      </c>
      <c r="Q21" s="11"/>
      <c r="R21" s="11"/>
      <c r="S21" s="11"/>
      <c r="T21" s="11"/>
      <c r="U21" s="11"/>
      <c r="V21" s="11"/>
      <c r="W21" s="11"/>
      <c r="X21" s="12">
        <v>20200720</v>
      </c>
      <c r="Y21" s="12">
        <v>5</v>
      </c>
      <c r="Z21" s="6" t="s">
        <v>69</v>
      </c>
      <c r="AA21" s="12" t="str">
        <f t="shared" si="6"/>
        <v>이형준</v>
      </c>
      <c r="AB21" s="5" t="s">
        <v>81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4"/>
        <v>7</v>
      </c>
      <c r="C22" s="6" t="str">
        <f t="shared" si="5"/>
        <v>20</v>
      </c>
      <c r="D22" s="7" t="s">
        <v>32</v>
      </c>
      <c r="E22" s="7" t="s">
        <v>72</v>
      </c>
      <c r="F22" s="7" t="s">
        <v>74</v>
      </c>
      <c r="G22" s="5" t="s">
        <v>102</v>
      </c>
      <c r="H22" s="5" t="s">
        <v>96</v>
      </c>
      <c r="I22" s="8">
        <f t="shared" si="0"/>
        <v>24146</v>
      </c>
      <c r="J22" s="9">
        <v>23000</v>
      </c>
      <c r="K22" s="8">
        <f t="shared" si="1"/>
        <v>1146</v>
      </c>
      <c r="L22" s="10">
        <f t="shared" si="2"/>
        <v>4.7461277230183056E-2</v>
      </c>
      <c r="M22" s="11">
        <v>1050</v>
      </c>
      <c r="N22" s="11">
        <v>96</v>
      </c>
      <c r="O22" s="11"/>
      <c r="P22" s="11"/>
      <c r="Q22" s="11"/>
      <c r="R22" s="11"/>
      <c r="S22" s="11"/>
      <c r="T22" s="11"/>
      <c r="U22" s="11"/>
      <c r="V22" s="11"/>
      <c r="W22" s="11"/>
      <c r="X22" s="12">
        <v>20200720</v>
      </c>
      <c r="Y22" s="12">
        <v>4</v>
      </c>
      <c r="Z22" s="6" t="s">
        <v>64</v>
      </c>
      <c r="AA22" s="12" t="str">
        <f t="shared" si="6"/>
        <v>하선동</v>
      </c>
      <c r="AB22" s="5" t="s">
        <v>81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4"/>
        <v>7</v>
      </c>
      <c r="C23" s="6" t="str">
        <f t="shared" si="5"/>
        <v>20</v>
      </c>
      <c r="D23" s="7" t="s">
        <v>34</v>
      </c>
      <c r="E23" s="7" t="s">
        <v>79</v>
      </c>
      <c r="F23" s="7" t="s">
        <v>80</v>
      </c>
      <c r="G23" s="5" t="s">
        <v>95</v>
      </c>
      <c r="H23" s="5" t="s">
        <v>96</v>
      </c>
      <c r="I23" s="8">
        <f t="shared" si="0"/>
        <v>12670</v>
      </c>
      <c r="J23" s="9">
        <v>12670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20200720</v>
      </c>
      <c r="Y23" s="12">
        <v>5</v>
      </c>
      <c r="Z23" s="6" t="s">
        <v>64</v>
      </c>
      <c r="AA23" s="12" t="str">
        <f t="shared" si="6"/>
        <v>하선동</v>
      </c>
      <c r="AB23" s="5" t="s">
        <v>82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4"/>
        <v>7</v>
      </c>
      <c r="C24" s="6" t="str">
        <f t="shared" si="5"/>
        <v>20</v>
      </c>
      <c r="D24" s="7" t="s">
        <v>32</v>
      </c>
      <c r="E24" s="7" t="s">
        <v>85</v>
      </c>
      <c r="F24" s="7" t="s">
        <v>86</v>
      </c>
      <c r="G24" s="5" t="s">
        <v>103</v>
      </c>
      <c r="H24" s="5" t="s">
        <v>96</v>
      </c>
      <c r="I24" s="8">
        <f t="shared" si="0"/>
        <v>776</v>
      </c>
      <c r="J24" s="9">
        <v>490</v>
      </c>
      <c r="K24" s="8">
        <f t="shared" si="1"/>
        <v>286</v>
      </c>
      <c r="L24" s="10">
        <f t="shared" si="2"/>
        <v>0.36855670103092786</v>
      </c>
      <c r="M24" s="11"/>
      <c r="N24" s="11"/>
      <c r="O24" s="11"/>
      <c r="P24" s="11"/>
      <c r="Q24" s="11"/>
      <c r="R24" s="11"/>
      <c r="S24" s="11">
        <v>6</v>
      </c>
      <c r="T24" s="11">
        <v>210</v>
      </c>
      <c r="U24" s="11"/>
      <c r="V24" s="11">
        <v>70</v>
      </c>
      <c r="W24" s="11"/>
      <c r="X24" s="12">
        <v>20200709</v>
      </c>
      <c r="Y24" s="12">
        <v>2</v>
      </c>
      <c r="Z24" s="6" t="s">
        <v>64</v>
      </c>
      <c r="AA24" s="12" t="str">
        <f t="shared" si="6"/>
        <v>하선동</v>
      </c>
      <c r="AB24" s="5" t="s">
        <v>82</v>
      </c>
      <c r="AC24" s="13" t="s">
        <v>88</v>
      </c>
    </row>
    <row r="25" spans="1:29" s="14" customFormat="1" ht="20.100000000000001" customHeight="1" x14ac:dyDescent="0.3">
      <c r="A25" s="5">
        <v>19</v>
      </c>
      <c r="B25" s="6" t="str">
        <f t="shared" si="4"/>
        <v>7</v>
      </c>
      <c r="C25" s="6" t="str">
        <f t="shared" si="5"/>
        <v>20</v>
      </c>
      <c r="D25" s="7" t="s">
        <v>32</v>
      </c>
      <c r="E25" s="7" t="s">
        <v>72</v>
      </c>
      <c r="F25" s="7" t="s">
        <v>74</v>
      </c>
      <c r="G25" s="5" t="s">
        <v>102</v>
      </c>
      <c r="H25" s="5" t="s">
        <v>96</v>
      </c>
      <c r="I25" s="8">
        <f t="shared" si="0"/>
        <v>12200</v>
      </c>
      <c r="J25" s="11">
        <v>11180</v>
      </c>
      <c r="K25" s="8">
        <f t="shared" si="1"/>
        <v>1020</v>
      </c>
      <c r="L25" s="10">
        <f t="shared" si="2"/>
        <v>8.3606557377049182E-2</v>
      </c>
      <c r="M25" s="11">
        <v>850</v>
      </c>
      <c r="N25" s="11">
        <v>150</v>
      </c>
      <c r="O25" s="11"/>
      <c r="P25" s="11"/>
      <c r="Q25" s="11"/>
      <c r="R25" s="11"/>
      <c r="S25" s="11"/>
      <c r="T25" s="11"/>
      <c r="U25" s="11"/>
      <c r="V25" s="11"/>
      <c r="W25" s="11">
        <v>20</v>
      </c>
      <c r="X25" s="12">
        <v>20200720</v>
      </c>
      <c r="Y25" s="12">
        <v>4</v>
      </c>
      <c r="Z25" s="6" t="s">
        <v>64</v>
      </c>
      <c r="AA25" s="12" t="str">
        <f t="shared" si="6"/>
        <v>하선동</v>
      </c>
      <c r="AB25" s="5" t="s">
        <v>82</v>
      </c>
      <c r="AC25" s="13" t="s">
        <v>89</v>
      </c>
    </row>
    <row r="26" spans="1:29" s="14" customFormat="1" ht="20.100000000000001" customHeight="1" x14ac:dyDescent="0.3">
      <c r="A26" s="5">
        <v>20</v>
      </c>
      <c r="B26" s="6" t="str">
        <f t="shared" si="4"/>
        <v>7</v>
      </c>
      <c r="C26" s="6" t="str">
        <f t="shared" si="5"/>
        <v>20</v>
      </c>
      <c r="D26" s="7" t="s">
        <v>34</v>
      </c>
      <c r="E26" s="7" t="s">
        <v>58</v>
      </c>
      <c r="F26" s="7" t="s">
        <v>60</v>
      </c>
      <c r="G26" s="5" t="s">
        <v>95</v>
      </c>
      <c r="H26" s="5" t="s">
        <v>96</v>
      </c>
      <c r="I26" s="8">
        <f t="shared" si="0"/>
        <v>208</v>
      </c>
      <c r="J26" s="11">
        <v>127</v>
      </c>
      <c r="K26" s="8">
        <f t="shared" si="1"/>
        <v>81</v>
      </c>
      <c r="L26" s="10">
        <f t="shared" si="2"/>
        <v>0.38942307692307693</v>
      </c>
      <c r="M26" s="11">
        <v>57</v>
      </c>
      <c r="N26" s="11"/>
      <c r="O26" s="11"/>
      <c r="P26" s="11">
        <v>24</v>
      </c>
      <c r="Q26" s="11"/>
      <c r="R26" s="11"/>
      <c r="S26" s="11"/>
      <c r="T26" s="11"/>
      <c r="U26" s="11"/>
      <c r="V26" s="11"/>
      <c r="W26" s="11"/>
      <c r="X26" s="12">
        <v>20200720</v>
      </c>
      <c r="Y26" s="12">
        <v>7</v>
      </c>
      <c r="Z26" s="6" t="s">
        <v>64</v>
      </c>
      <c r="AA26" s="12" t="str">
        <f t="shared" si="6"/>
        <v>하선동</v>
      </c>
      <c r="AB26" s="5" t="s">
        <v>83</v>
      </c>
      <c r="AC26" s="13" t="s">
        <v>154</v>
      </c>
    </row>
    <row r="27" spans="1:29" s="14" customFormat="1" ht="20.100000000000001" customHeight="1" x14ac:dyDescent="0.3">
      <c r="A27" s="5">
        <v>21</v>
      </c>
      <c r="B27" s="6" t="str">
        <f t="shared" si="4"/>
        <v>7</v>
      </c>
      <c r="C27" s="6" t="str">
        <f t="shared" si="5"/>
        <v>20</v>
      </c>
      <c r="D27" s="7" t="s">
        <v>34</v>
      </c>
      <c r="E27" s="5" t="s">
        <v>91</v>
      </c>
      <c r="F27" s="7" t="s">
        <v>93</v>
      </c>
      <c r="G27" s="5" t="s">
        <v>95</v>
      </c>
      <c r="H27" s="5" t="s">
        <v>96</v>
      </c>
      <c r="I27" s="8">
        <f t="shared" si="0"/>
        <v>1090</v>
      </c>
      <c r="J27" s="11">
        <v>1090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20200703</v>
      </c>
      <c r="Y27" s="12">
        <v>9</v>
      </c>
      <c r="Z27" s="6" t="s">
        <v>64</v>
      </c>
      <c r="AA27" s="12" t="str">
        <f t="shared" si="6"/>
        <v>하선동</v>
      </c>
      <c r="AB27" s="5" t="s">
        <v>83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4"/>
        <v>7</v>
      </c>
      <c r="C28" s="6" t="str">
        <f t="shared" si="5"/>
        <v>20</v>
      </c>
      <c r="D28" s="7" t="s">
        <v>34</v>
      </c>
      <c r="E28" s="7" t="s">
        <v>92</v>
      </c>
      <c r="F28" s="7" t="s">
        <v>94</v>
      </c>
      <c r="G28" s="5" t="s">
        <v>95</v>
      </c>
      <c r="H28" s="5" t="s">
        <v>96</v>
      </c>
      <c r="I28" s="8">
        <f t="shared" si="0"/>
        <v>711</v>
      </c>
      <c r="J28" s="16">
        <v>710</v>
      </c>
      <c r="K28" s="8">
        <f t="shared" si="1"/>
        <v>1</v>
      </c>
      <c r="L28" s="10">
        <f t="shared" si="2"/>
        <v>1.4064697609001407E-3</v>
      </c>
      <c r="M28" s="11"/>
      <c r="N28" s="11"/>
      <c r="O28" s="11"/>
      <c r="P28" s="11">
        <v>1</v>
      </c>
      <c r="Q28" s="11"/>
      <c r="R28" s="11"/>
      <c r="S28" s="11"/>
      <c r="T28" s="11"/>
      <c r="U28" s="11"/>
      <c r="V28" s="11"/>
      <c r="W28" s="11"/>
      <c r="X28" s="12">
        <v>20200703</v>
      </c>
      <c r="Y28" s="12">
        <v>9</v>
      </c>
      <c r="Z28" s="6" t="s">
        <v>64</v>
      </c>
      <c r="AA28" s="12" t="str">
        <f t="shared" si="6"/>
        <v>하선동</v>
      </c>
      <c r="AB28" s="5" t="s">
        <v>83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4"/>
        <v>7</v>
      </c>
      <c r="C29" s="6" t="str">
        <f t="shared" si="5"/>
        <v>20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6"/>
        <v/>
      </c>
      <c r="AB29" s="5"/>
      <c r="AC29" s="13"/>
    </row>
    <row r="30" spans="1:29" s="14" customFormat="1" ht="20.100000000000001" customHeight="1" x14ac:dyDescent="0.3">
      <c r="A30" s="5">
        <v>24</v>
      </c>
      <c r="B30" s="6" t="str">
        <f t="shared" si="4"/>
        <v>7</v>
      </c>
      <c r="C30" s="6" t="str">
        <f t="shared" si="5"/>
        <v>20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7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6"/>
        <v/>
      </c>
      <c r="AB30" s="5"/>
      <c r="AC30" s="13"/>
    </row>
    <row r="31" spans="1:29" s="14" customFormat="1" ht="20.100000000000001" hidden="1" customHeight="1" x14ac:dyDescent="0.3">
      <c r="A31" s="5">
        <v>25</v>
      </c>
      <c r="B31" s="6" t="str">
        <f t="shared" si="4"/>
        <v>7</v>
      </c>
      <c r="C31" s="6" t="str">
        <f t="shared" si="5"/>
        <v>20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7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6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4"/>
        <v>7</v>
      </c>
      <c r="C32" s="6" t="str">
        <f t="shared" si="5"/>
        <v>20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7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6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4"/>
        <v>7</v>
      </c>
      <c r="C33" s="6" t="str">
        <f t="shared" si="5"/>
        <v>20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7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6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4"/>
        <v>7</v>
      </c>
      <c r="C34" s="6" t="str">
        <f t="shared" si="5"/>
        <v>20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7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6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4"/>
        <v>7</v>
      </c>
      <c r="C35" s="6" t="str">
        <f t="shared" si="5"/>
        <v>20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7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6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4"/>
        <v>7</v>
      </c>
      <c r="C36" s="6" t="str">
        <f t="shared" si="5"/>
        <v>20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7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6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4"/>
        <v>7</v>
      </c>
      <c r="C37" s="6" t="str">
        <f t="shared" si="5"/>
        <v>20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7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6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4"/>
        <v>7</v>
      </c>
      <c r="C38" s="6" t="str">
        <f t="shared" si="5"/>
        <v>20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7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6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4"/>
        <v>7</v>
      </c>
      <c r="C39" s="6" t="str">
        <f t="shared" si="5"/>
        <v>20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7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6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4"/>
        <v>7</v>
      </c>
      <c r="C40" s="6" t="str">
        <f t="shared" si="5"/>
        <v>20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7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6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4"/>
        <v>7</v>
      </c>
      <c r="C41" s="6" t="str">
        <f t="shared" si="5"/>
        <v>20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7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6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4"/>
        <v>7</v>
      </c>
      <c r="C42" s="6" t="str">
        <f t="shared" si="5"/>
        <v>20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7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6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4"/>
        <v>7</v>
      </c>
      <c r="C43" s="6" t="str">
        <f t="shared" si="5"/>
        <v>20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7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6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4"/>
        <v>7</v>
      </c>
      <c r="C44" s="6" t="str">
        <f t="shared" si="5"/>
        <v>20</v>
      </c>
      <c r="D44" s="7"/>
      <c r="E44" s="7"/>
      <c r="F44" s="7"/>
      <c r="G44" s="5"/>
      <c r="H44" s="5"/>
      <c r="I44" s="8">
        <f t="shared" ref="I44:I46" si="8">J44+K44</f>
        <v>0</v>
      </c>
      <c r="J44" s="9"/>
      <c r="K44" s="8">
        <f t="shared" ref="K44:K46" si="9">SUM(M44:W44)</f>
        <v>0</v>
      </c>
      <c r="L44" s="10" t="e">
        <f t="shared" ref="L44:L46" si="10">K44/I44</f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6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4"/>
        <v>7</v>
      </c>
      <c r="C45" s="6" t="str">
        <f t="shared" si="5"/>
        <v>20</v>
      </c>
      <c r="D45" s="7"/>
      <c r="E45" s="7"/>
      <c r="F45" s="7"/>
      <c r="G45" s="5"/>
      <c r="H45" s="5"/>
      <c r="I45" s="8">
        <f t="shared" si="8"/>
        <v>0</v>
      </c>
      <c r="J45" s="9"/>
      <c r="K45" s="8">
        <f t="shared" si="9"/>
        <v>0</v>
      </c>
      <c r="L45" s="10" t="e">
        <f t="shared" si="10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6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4"/>
        <v>7</v>
      </c>
      <c r="C46" s="6" t="str">
        <f t="shared" si="5"/>
        <v>20</v>
      </c>
      <c r="D46" s="7"/>
      <c r="E46" s="7"/>
      <c r="F46" s="7"/>
      <c r="G46" s="5"/>
      <c r="H46" s="5"/>
      <c r="I46" s="8">
        <f t="shared" si="8"/>
        <v>0</v>
      </c>
      <c r="J46" s="9"/>
      <c r="K46" s="8">
        <f t="shared" si="9"/>
        <v>0</v>
      </c>
      <c r="L46" s="10" t="e">
        <f t="shared" si="10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6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11">SUM(I7:I46)</f>
        <v>127475</v>
      </c>
      <c r="J47" s="37">
        <f t="shared" si="11"/>
        <v>123535</v>
      </c>
      <c r="K47" s="37">
        <f t="shared" si="11"/>
        <v>3940</v>
      </c>
      <c r="L47" s="37" t="e">
        <f t="shared" si="11"/>
        <v>#DIV/0!</v>
      </c>
      <c r="M47" s="37">
        <f t="shared" si="11"/>
        <v>2618</v>
      </c>
      <c r="N47" s="37">
        <f t="shared" si="11"/>
        <v>390</v>
      </c>
      <c r="O47" s="37">
        <f t="shared" si="11"/>
        <v>0</v>
      </c>
      <c r="P47" s="37">
        <f t="shared" si="11"/>
        <v>173</v>
      </c>
      <c r="Q47" s="37">
        <f t="shared" si="11"/>
        <v>3</v>
      </c>
      <c r="R47" s="37">
        <f t="shared" si="11"/>
        <v>0</v>
      </c>
      <c r="S47" s="37">
        <f t="shared" si="11"/>
        <v>6</v>
      </c>
      <c r="T47" s="37">
        <f t="shared" si="11"/>
        <v>628</v>
      </c>
      <c r="U47" s="37">
        <f t="shared" si="11"/>
        <v>0</v>
      </c>
      <c r="V47" s="37">
        <f t="shared" si="11"/>
        <v>102</v>
      </c>
      <c r="W47" s="37">
        <f t="shared" si="11"/>
        <v>20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7</v>
      </c>
      <c r="C49" s="6" t="str">
        <f>MID($A$1,4,2)</f>
        <v>20</v>
      </c>
      <c r="D49" s="7" t="s">
        <v>32</v>
      </c>
      <c r="E49" s="7" t="s">
        <v>84</v>
      </c>
      <c r="F49" s="7" t="s">
        <v>87</v>
      </c>
      <c r="G49" s="5" t="s">
        <v>103</v>
      </c>
      <c r="H49" s="5" t="s">
        <v>104</v>
      </c>
      <c r="I49" s="8">
        <f t="shared" ref="I49" si="12">J49+K49</f>
        <v>20</v>
      </c>
      <c r="J49" s="9">
        <v>20</v>
      </c>
      <c r="K49" s="8">
        <f t="shared" ref="K49" si="13">SUM(M49:W49)</f>
        <v>0</v>
      </c>
      <c r="L49" s="10">
        <f t="shared" ref="L49" si="14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26">
        <v>20200720</v>
      </c>
      <c r="Y49" s="12">
        <v>1</v>
      </c>
      <c r="Z49" s="6" t="s">
        <v>63</v>
      </c>
      <c r="AA49" s="12" t="str">
        <f>IF($Z49="A","하선동",IF($Z49="B","이형준",""))</f>
        <v>하선동</v>
      </c>
      <c r="AB49" s="5" t="s">
        <v>82</v>
      </c>
      <c r="AC49" s="13"/>
    </row>
    <row r="50" spans="1:29" ht="20.100000000000001" customHeight="1" x14ac:dyDescent="0.3">
      <c r="A50" s="5">
        <v>2</v>
      </c>
      <c r="B50" s="6" t="str">
        <f t="shared" ref="B50:B63" si="15">LEFT($A$1,1)</f>
        <v>7</v>
      </c>
      <c r="C50" s="6" t="str">
        <f t="shared" ref="C50:C63" si="16">MID($A$1,4,2)</f>
        <v>20</v>
      </c>
      <c r="D50" s="7"/>
      <c r="E50" s="7"/>
      <c r="F50" s="7"/>
      <c r="G50" s="5"/>
      <c r="H50" s="5"/>
      <c r="I50" s="8">
        <f t="shared" ref="I50:I61" si="17">J50+K50</f>
        <v>0</v>
      </c>
      <c r="J50" s="9"/>
      <c r="K50" s="8">
        <f t="shared" ref="K50:K61" si="18">SUM(M50:W50)</f>
        <v>0</v>
      </c>
      <c r="L50" s="10" t="e">
        <f t="shared" ref="L50:L61" si="19">K50/I50</f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/>
      <c r="AB50" s="5"/>
      <c r="AC50" s="13"/>
    </row>
    <row r="51" spans="1:29" ht="20.100000000000001" customHeight="1" x14ac:dyDescent="0.3">
      <c r="A51" s="5">
        <v>3</v>
      </c>
      <c r="B51" s="6" t="str">
        <f t="shared" si="15"/>
        <v>7</v>
      </c>
      <c r="C51" s="6" t="str">
        <f t="shared" si="16"/>
        <v>20</v>
      </c>
      <c r="D51" s="7"/>
      <c r="E51" s="7"/>
      <c r="F51" s="7"/>
      <c r="G51" s="5"/>
      <c r="H51" s="5"/>
      <c r="I51" s="8">
        <f t="shared" si="17"/>
        <v>0</v>
      </c>
      <c r="J51" s="9"/>
      <c r="K51" s="8">
        <f t="shared" si="18"/>
        <v>0</v>
      </c>
      <c r="L51" s="10" t="e">
        <f t="shared" si="19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ref="AA51:AA63" si="20">IF($Z51="A","하선동",IF($Z51="B","이형준",""))</f>
        <v/>
      </c>
      <c r="AB51" s="5"/>
      <c r="AC51" s="13"/>
    </row>
    <row r="52" spans="1:29" ht="20.100000000000001" hidden="1" customHeight="1" x14ac:dyDescent="0.3">
      <c r="A52" s="5">
        <v>4</v>
      </c>
      <c r="B52" s="6" t="str">
        <f t="shared" si="15"/>
        <v>7</v>
      </c>
      <c r="C52" s="6" t="str">
        <f t="shared" si="16"/>
        <v>20</v>
      </c>
      <c r="D52" s="7"/>
      <c r="E52" s="7"/>
      <c r="F52" s="7"/>
      <c r="G52" s="5"/>
      <c r="H52" s="5"/>
      <c r="I52" s="8">
        <f t="shared" si="17"/>
        <v>0</v>
      </c>
      <c r="J52" s="9"/>
      <c r="K52" s="8">
        <f t="shared" si="18"/>
        <v>0</v>
      </c>
      <c r="L52" s="10" t="e">
        <f t="shared" si="19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20"/>
        <v/>
      </c>
      <c r="AB52" s="5"/>
      <c r="AC52" s="13"/>
    </row>
    <row r="53" spans="1:29" ht="20.100000000000001" hidden="1" customHeight="1" x14ac:dyDescent="0.3">
      <c r="A53" s="5">
        <v>5</v>
      </c>
      <c r="B53" s="6" t="str">
        <f t="shared" si="15"/>
        <v>7</v>
      </c>
      <c r="C53" s="6" t="str">
        <f t="shared" si="16"/>
        <v>20</v>
      </c>
      <c r="D53" s="7"/>
      <c r="E53" s="7"/>
      <c r="F53" s="7"/>
      <c r="G53" s="5"/>
      <c r="H53" s="5"/>
      <c r="I53" s="8">
        <f t="shared" si="17"/>
        <v>0</v>
      </c>
      <c r="J53" s="9"/>
      <c r="K53" s="8">
        <f t="shared" si="18"/>
        <v>0</v>
      </c>
      <c r="L53" s="10" t="e">
        <f t="shared" si="19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20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5"/>
        <v>7</v>
      </c>
      <c r="C54" s="6" t="str">
        <f t="shared" si="16"/>
        <v>20</v>
      </c>
      <c r="D54" s="7"/>
      <c r="E54" s="7"/>
      <c r="F54" s="7"/>
      <c r="G54" s="5"/>
      <c r="H54" s="5"/>
      <c r="I54" s="8">
        <f t="shared" si="17"/>
        <v>0</v>
      </c>
      <c r="J54" s="9"/>
      <c r="K54" s="8">
        <f t="shared" si="18"/>
        <v>0</v>
      </c>
      <c r="L54" s="10" t="e">
        <f t="shared" si="19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20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5"/>
        <v>7</v>
      </c>
      <c r="C55" s="6" t="str">
        <f t="shared" si="16"/>
        <v>20</v>
      </c>
      <c r="D55" s="7"/>
      <c r="E55" s="7"/>
      <c r="F55" s="7"/>
      <c r="G55" s="5"/>
      <c r="H55" s="5"/>
      <c r="I55" s="8">
        <f t="shared" si="17"/>
        <v>0</v>
      </c>
      <c r="J55" s="15"/>
      <c r="K55" s="8">
        <f t="shared" si="18"/>
        <v>0</v>
      </c>
      <c r="L55" s="10" t="e">
        <f t="shared" si="19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20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5"/>
        <v>7</v>
      </c>
      <c r="C56" s="6" t="str">
        <f t="shared" si="16"/>
        <v>20</v>
      </c>
      <c r="D56" s="7"/>
      <c r="E56" s="7"/>
      <c r="F56" s="7"/>
      <c r="G56" s="5"/>
      <c r="H56" s="5"/>
      <c r="I56" s="8">
        <f t="shared" si="17"/>
        <v>0</v>
      </c>
      <c r="J56" s="9"/>
      <c r="K56" s="8">
        <f t="shared" si="18"/>
        <v>0</v>
      </c>
      <c r="L56" s="10" t="e">
        <f t="shared" si="19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20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5"/>
        <v>7</v>
      </c>
      <c r="C57" s="6" t="str">
        <f t="shared" si="16"/>
        <v>20</v>
      </c>
      <c r="D57" s="7"/>
      <c r="E57" s="7"/>
      <c r="F57" s="7"/>
      <c r="G57" s="5"/>
      <c r="H57" s="5"/>
      <c r="I57" s="8">
        <f t="shared" si="17"/>
        <v>0</v>
      </c>
      <c r="J57" s="9"/>
      <c r="K57" s="8">
        <f t="shared" si="18"/>
        <v>0</v>
      </c>
      <c r="L57" s="10" t="e">
        <f t="shared" si="19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20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5"/>
        <v>7</v>
      </c>
      <c r="C58" s="6" t="str">
        <f t="shared" si="16"/>
        <v>20</v>
      </c>
      <c r="D58" s="7"/>
      <c r="E58" s="7"/>
      <c r="F58" s="7"/>
      <c r="G58" s="5"/>
      <c r="H58" s="5"/>
      <c r="I58" s="8">
        <f t="shared" si="17"/>
        <v>0</v>
      </c>
      <c r="J58" s="9"/>
      <c r="K58" s="8">
        <f t="shared" si="18"/>
        <v>0</v>
      </c>
      <c r="L58" s="10" t="e">
        <f t="shared" si="19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20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5"/>
        <v>7</v>
      </c>
      <c r="C59" s="6" t="str">
        <f t="shared" si="16"/>
        <v>20</v>
      </c>
      <c r="D59" s="7"/>
      <c r="E59" s="7"/>
      <c r="F59" s="7"/>
      <c r="G59" s="5"/>
      <c r="H59" s="5"/>
      <c r="I59" s="8">
        <f t="shared" si="17"/>
        <v>0</v>
      </c>
      <c r="J59" s="9"/>
      <c r="K59" s="8">
        <f t="shared" si="18"/>
        <v>0</v>
      </c>
      <c r="L59" s="10" t="e">
        <f t="shared" si="19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20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5"/>
        <v>7</v>
      </c>
      <c r="C60" s="6" t="str">
        <f t="shared" si="16"/>
        <v>20</v>
      </c>
      <c r="D60" s="7"/>
      <c r="E60" s="7"/>
      <c r="F60" s="7"/>
      <c r="G60" s="5"/>
      <c r="H60" s="5"/>
      <c r="I60" s="8">
        <f t="shared" si="17"/>
        <v>0</v>
      </c>
      <c r="J60" s="9"/>
      <c r="K60" s="8">
        <f t="shared" si="18"/>
        <v>0</v>
      </c>
      <c r="L60" s="10" t="e">
        <f t="shared" si="19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20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5"/>
        <v>7</v>
      </c>
      <c r="C61" s="6" t="str">
        <f t="shared" si="16"/>
        <v>20</v>
      </c>
      <c r="D61" s="7"/>
      <c r="E61" s="7"/>
      <c r="F61" s="7"/>
      <c r="G61" s="5"/>
      <c r="H61" s="5"/>
      <c r="I61" s="8">
        <f t="shared" si="17"/>
        <v>0</v>
      </c>
      <c r="J61" s="9"/>
      <c r="K61" s="8">
        <f t="shared" si="18"/>
        <v>0</v>
      </c>
      <c r="L61" s="10" t="e">
        <f t="shared" si="19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20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5"/>
        <v>7</v>
      </c>
      <c r="C62" s="6" t="str">
        <f t="shared" si="16"/>
        <v>20</v>
      </c>
      <c r="D62" s="7"/>
      <c r="E62" s="7"/>
      <c r="F62" s="7"/>
      <c r="G62" s="5"/>
      <c r="H62" s="5"/>
      <c r="I62" s="8">
        <f t="shared" ref="I62:I63" si="21">J62+K62</f>
        <v>0</v>
      </c>
      <c r="J62" s="9"/>
      <c r="K62" s="8">
        <f t="shared" ref="K62:K63" si="22">SUM(M62:W62)</f>
        <v>0</v>
      </c>
      <c r="L62" s="10" t="e">
        <f t="shared" ref="L62:L63" si="23">K62/I62</f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20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5"/>
        <v>7</v>
      </c>
      <c r="C63" s="6" t="str">
        <f t="shared" si="16"/>
        <v>20</v>
      </c>
      <c r="D63" s="7"/>
      <c r="E63" s="7"/>
      <c r="F63" s="7"/>
      <c r="G63" s="5"/>
      <c r="H63" s="5"/>
      <c r="I63" s="8">
        <f t="shared" si="21"/>
        <v>0</v>
      </c>
      <c r="J63" s="9"/>
      <c r="K63" s="8">
        <f t="shared" si="22"/>
        <v>0</v>
      </c>
      <c r="L63" s="10" t="e">
        <f t="shared" si="23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20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V47:V48"/>
    <mergeCell ref="W47:W48"/>
    <mergeCell ref="Q47:Q48"/>
    <mergeCell ref="R47:R48"/>
    <mergeCell ref="S47:S48"/>
    <mergeCell ref="T47:T48"/>
    <mergeCell ref="U47:U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X47:AC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M47:M48"/>
    <mergeCell ref="N47:N48"/>
    <mergeCell ref="O47:O48"/>
    <mergeCell ref="P47:P48"/>
  </mergeCells>
  <phoneticPr fontId="4" type="noConversion"/>
  <conditionalFormatting sqref="A7:AC46">
    <cfRule type="expression" dxfId="35" priority="25">
      <formula>$L7&gt;0.15</formula>
    </cfRule>
    <cfRule type="expression" dxfId="34" priority="26">
      <formula>AND($L7&gt;0.08,$L7&lt;0.15)</formula>
    </cfRule>
  </conditionalFormatting>
  <conditionalFormatting sqref="A49:AC63">
    <cfRule type="expression" dxfId="33" priority="19">
      <formula>$L49&gt;0.15</formula>
    </cfRule>
    <cfRule type="expression" dxfId="32" priority="20">
      <formula>AND($L49&gt;0.08,$L49&lt;0.15)</formula>
    </cfRule>
  </conditionalFormatting>
  <dataValidations disablePrompts="1" count="3">
    <dataValidation allowBlank="1" showInputMessage="1" showErrorMessage="1" prompt="수식 계산_x000a_수치 입력 금지" sqref="K49:K63 K7:K46" xr:uid="{CF5C437E-D9A2-4364-833D-42A8ACE41484}"/>
    <dataValidation type="whole" allowBlank="1" showInputMessage="1" showErrorMessage="1" errorTitle="입력값이 올바르지 않습니다." error="숫자만 쓰세요!" sqref="J29:J30 J25:J27 M7:W46 M49:W63" xr:uid="{8E8AC165-9D89-42D4-A4FB-7FC335979EE2}">
      <formula1>0</formula1>
      <formula2>20000</formula2>
    </dataValidation>
    <dataValidation type="list" allowBlank="1" showInputMessage="1" showErrorMessage="1" sqref="Z7:Z46 Z49:Z63" xr:uid="{5DDA849D-4144-4410-BD50-C7A577F390C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C9D1273-E41E-4EF2-9D46-A5F8E5FF2620}">
          <x14:formula1>
            <xm:f>데이터!$B$4:$B$17</xm:f>
          </x14:formula1>
          <xm:sqref>D49:D63 D7:D46</xm:sqref>
        </x14:dataValidation>
        <x14:dataValidation type="list" allowBlank="1" showInputMessage="1" showErrorMessage="1" xr:uid="{C167415D-AD38-4828-A962-4D29CCA6758D}">
          <x14:formula1>
            <xm:f>데이터!$C$4:$C$11</xm:f>
          </x14:formula1>
          <xm:sqref>AB7:AB46 AB49:AB63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0DFC-342D-4DE2-B875-BC5CC54A84D8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A7" sqref="A7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52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>LEFT($A$1,1)</f>
        <v>7</v>
      </c>
      <c r="C7" s="6" t="str">
        <f>MID($A$1,4,2)</f>
        <v>21</v>
      </c>
      <c r="D7" s="7" t="s">
        <v>107</v>
      </c>
      <c r="E7" s="7" t="s">
        <v>106</v>
      </c>
      <c r="F7" s="7" t="s">
        <v>105</v>
      </c>
      <c r="G7" s="5" t="s">
        <v>132</v>
      </c>
      <c r="H7" s="5" t="s">
        <v>108</v>
      </c>
      <c r="I7" s="8">
        <f t="shared" ref="I7:I46" si="0">J7+K7</f>
        <v>156</v>
      </c>
      <c r="J7" s="9">
        <v>140</v>
      </c>
      <c r="K7" s="8">
        <f t="shared" ref="K7:K29" si="1">SUM(M7:W7)</f>
        <v>16</v>
      </c>
      <c r="L7" s="10">
        <f t="shared" ref="L7:L46" si="2">K7/I7</f>
        <v>0.10256410256410256</v>
      </c>
      <c r="M7" s="11">
        <v>16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20200502</v>
      </c>
      <c r="Y7" s="12">
        <v>9</v>
      </c>
      <c r="Z7" s="6" t="s">
        <v>110</v>
      </c>
      <c r="AA7" s="12" t="str">
        <f>IF($Z7="A","하선동",IF($Z7="B","이형준",""))</f>
        <v>하선동</v>
      </c>
      <c r="AB7" s="5" t="s">
        <v>62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7</v>
      </c>
      <c r="C8" s="6" t="str">
        <f t="shared" ref="C8:C46" si="4">MID($A$1,4,2)</f>
        <v>21</v>
      </c>
      <c r="D8" s="7" t="s">
        <v>107</v>
      </c>
      <c r="E8" s="7" t="s">
        <v>106</v>
      </c>
      <c r="F8" s="7" t="s">
        <v>105</v>
      </c>
      <c r="G8" s="5" t="s">
        <v>132</v>
      </c>
      <c r="H8" s="5" t="s">
        <v>108</v>
      </c>
      <c r="I8" s="8">
        <f t="shared" si="0"/>
        <v>129</v>
      </c>
      <c r="J8" s="9">
        <v>120</v>
      </c>
      <c r="K8" s="8">
        <f t="shared" si="1"/>
        <v>9</v>
      </c>
      <c r="L8" s="10">
        <f t="shared" si="2"/>
        <v>6.9767441860465115E-2</v>
      </c>
      <c r="M8" s="11">
        <v>6</v>
      </c>
      <c r="N8" s="11"/>
      <c r="O8" s="11"/>
      <c r="P8" s="11"/>
      <c r="Q8" s="11"/>
      <c r="R8" s="11"/>
      <c r="S8" s="11"/>
      <c r="T8" s="11">
        <v>3</v>
      </c>
      <c r="U8" s="11"/>
      <c r="V8" s="11"/>
      <c r="W8" s="11"/>
      <c r="X8" s="12">
        <v>20200721</v>
      </c>
      <c r="Y8" s="12">
        <v>9</v>
      </c>
      <c r="Z8" s="6" t="s">
        <v>110</v>
      </c>
      <c r="AA8" s="12" t="str">
        <f t="shared" ref="AA8:AA46" si="5">IF($Z8="A","하선동",IF($Z8="B","이형준",""))</f>
        <v>하선동</v>
      </c>
      <c r="AB8" s="5" t="s">
        <v>134</v>
      </c>
      <c r="AC8" s="13" t="s">
        <v>109</v>
      </c>
    </row>
    <row r="9" spans="1:29" s="14" customFormat="1" ht="20.100000000000001" customHeight="1" x14ac:dyDescent="0.3">
      <c r="A9" s="5">
        <v>3</v>
      </c>
      <c r="B9" s="6" t="str">
        <f t="shared" si="3"/>
        <v>7</v>
      </c>
      <c r="C9" s="6" t="str">
        <f t="shared" si="4"/>
        <v>21</v>
      </c>
      <c r="D9" s="7" t="s">
        <v>124</v>
      </c>
      <c r="E9" s="7" t="s">
        <v>122</v>
      </c>
      <c r="F9" s="7" t="s">
        <v>120</v>
      </c>
      <c r="G9" s="5" t="s">
        <v>119</v>
      </c>
      <c r="H9" s="5" t="s">
        <v>108</v>
      </c>
      <c r="I9" s="8">
        <f t="shared" si="0"/>
        <v>12047</v>
      </c>
      <c r="J9" s="9">
        <v>12025</v>
      </c>
      <c r="K9" s="8">
        <f t="shared" si="1"/>
        <v>22</v>
      </c>
      <c r="L9" s="10">
        <f t="shared" si="2"/>
        <v>1.8261807918983979E-3</v>
      </c>
      <c r="M9" s="11">
        <v>22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20200721</v>
      </c>
      <c r="Y9" s="6">
        <v>3</v>
      </c>
      <c r="Z9" s="6" t="s">
        <v>125</v>
      </c>
      <c r="AA9" s="12" t="str">
        <f t="shared" si="5"/>
        <v>이형준</v>
      </c>
      <c r="AB9" s="5" t="s">
        <v>135</v>
      </c>
      <c r="AC9" s="13" t="s">
        <v>141</v>
      </c>
    </row>
    <row r="10" spans="1:29" s="14" customFormat="1" ht="20.100000000000001" customHeight="1" x14ac:dyDescent="0.3">
      <c r="A10" s="5">
        <v>4</v>
      </c>
      <c r="B10" s="6" t="str">
        <f t="shared" si="3"/>
        <v>7</v>
      </c>
      <c r="C10" s="6" t="str">
        <f t="shared" si="4"/>
        <v>21</v>
      </c>
      <c r="D10" s="7" t="s">
        <v>116</v>
      </c>
      <c r="E10" s="7" t="s">
        <v>123</v>
      </c>
      <c r="F10" s="7" t="s">
        <v>121</v>
      </c>
      <c r="G10" s="5" t="s">
        <v>131</v>
      </c>
      <c r="H10" s="5" t="s">
        <v>108</v>
      </c>
      <c r="I10" s="8">
        <f t="shared" si="0"/>
        <v>3428</v>
      </c>
      <c r="J10" s="9">
        <v>2941</v>
      </c>
      <c r="K10" s="8">
        <f t="shared" si="1"/>
        <v>487</v>
      </c>
      <c r="L10" s="10">
        <f t="shared" si="2"/>
        <v>0.14206534422403733</v>
      </c>
      <c r="M10" s="11">
        <v>451</v>
      </c>
      <c r="N10" s="11">
        <v>10</v>
      </c>
      <c r="O10" s="11"/>
      <c r="P10" s="11">
        <v>18</v>
      </c>
      <c r="Q10" s="11">
        <v>8</v>
      </c>
      <c r="R10" s="11"/>
      <c r="S10" s="11"/>
      <c r="T10" s="11"/>
      <c r="U10" s="11"/>
      <c r="V10" s="11"/>
      <c r="W10" s="11"/>
      <c r="X10" s="12">
        <v>20200721</v>
      </c>
      <c r="Y10" s="12">
        <v>4</v>
      </c>
      <c r="Z10" s="6" t="s">
        <v>125</v>
      </c>
      <c r="AA10" s="12" t="str">
        <f t="shared" si="5"/>
        <v>이형준</v>
      </c>
      <c r="AB10" s="5" t="s">
        <v>135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7</v>
      </c>
      <c r="C11" s="6" t="str">
        <f t="shared" si="4"/>
        <v>21</v>
      </c>
      <c r="D11" s="7" t="s">
        <v>124</v>
      </c>
      <c r="E11" s="7" t="s">
        <v>106</v>
      </c>
      <c r="F11" s="7" t="s">
        <v>133</v>
      </c>
      <c r="G11" s="5" t="s">
        <v>119</v>
      </c>
      <c r="H11" s="5" t="s">
        <v>108</v>
      </c>
      <c r="I11" s="8">
        <f t="shared" si="0"/>
        <v>1462</v>
      </c>
      <c r="J11" s="9">
        <v>1460</v>
      </c>
      <c r="K11" s="8">
        <f t="shared" si="1"/>
        <v>2</v>
      </c>
      <c r="L11" s="10">
        <f t="shared" si="2"/>
        <v>1.3679890560875513E-3</v>
      </c>
      <c r="M11" s="11"/>
      <c r="N11" s="11">
        <v>1</v>
      </c>
      <c r="O11" s="11"/>
      <c r="P11" s="11">
        <v>1</v>
      </c>
      <c r="Q11" s="11"/>
      <c r="R11" s="11"/>
      <c r="S11" s="11"/>
      <c r="T11" s="11"/>
      <c r="U11" s="11"/>
      <c r="V11" s="11"/>
      <c r="W11" s="11"/>
      <c r="X11" s="12">
        <v>20200721</v>
      </c>
      <c r="Y11" s="12">
        <v>8</v>
      </c>
      <c r="Z11" s="6" t="s">
        <v>110</v>
      </c>
      <c r="AA11" s="12" t="str">
        <f t="shared" si="5"/>
        <v>하선동</v>
      </c>
      <c r="AB11" s="5" t="s">
        <v>70</v>
      </c>
      <c r="AC11" s="13" t="s">
        <v>141</v>
      </c>
    </row>
    <row r="12" spans="1:29" s="14" customFormat="1" ht="20.100000000000001" customHeight="1" x14ac:dyDescent="0.3">
      <c r="A12" s="5">
        <v>6</v>
      </c>
      <c r="B12" s="6" t="str">
        <f t="shared" si="3"/>
        <v>7</v>
      </c>
      <c r="C12" s="6" t="str">
        <f t="shared" si="4"/>
        <v>21</v>
      </c>
      <c r="D12" s="7" t="s">
        <v>124</v>
      </c>
      <c r="E12" s="7" t="s">
        <v>106</v>
      </c>
      <c r="F12" s="7" t="s">
        <v>133</v>
      </c>
      <c r="G12" s="5" t="s">
        <v>119</v>
      </c>
      <c r="H12" s="5" t="s">
        <v>108</v>
      </c>
      <c r="I12" s="8">
        <f t="shared" si="0"/>
        <v>14191</v>
      </c>
      <c r="J12" s="9">
        <v>14160</v>
      </c>
      <c r="K12" s="8">
        <f t="shared" si="1"/>
        <v>31</v>
      </c>
      <c r="L12" s="10">
        <f t="shared" si="2"/>
        <v>2.1844831231061942E-3</v>
      </c>
      <c r="M12" s="11"/>
      <c r="N12" s="11">
        <v>9</v>
      </c>
      <c r="O12" s="11"/>
      <c r="P12" s="11">
        <v>22</v>
      </c>
      <c r="Q12" s="11"/>
      <c r="R12" s="11"/>
      <c r="S12" s="11"/>
      <c r="T12" s="11"/>
      <c r="U12" s="11"/>
      <c r="V12" s="11"/>
      <c r="W12" s="11"/>
      <c r="X12" s="12">
        <v>20200721</v>
      </c>
      <c r="Y12" s="12">
        <v>8</v>
      </c>
      <c r="Z12" s="6" t="s">
        <v>125</v>
      </c>
      <c r="AA12" s="12" t="str">
        <f t="shared" si="5"/>
        <v>이형준</v>
      </c>
      <c r="AB12" s="5" t="s">
        <v>136</v>
      </c>
      <c r="AC12" s="13" t="s">
        <v>141</v>
      </c>
    </row>
    <row r="13" spans="1:29" s="14" customFormat="1" ht="20.100000000000001" customHeight="1" x14ac:dyDescent="0.3">
      <c r="A13" s="5">
        <v>7</v>
      </c>
      <c r="B13" s="6" t="str">
        <f t="shared" si="3"/>
        <v>7</v>
      </c>
      <c r="C13" s="6" t="str">
        <f t="shared" si="4"/>
        <v>21</v>
      </c>
      <c r="D13" s="7" t="s">
        <v>124</v>
      </c>
      <c r="E13" s="7" t="s">
        <v>106</v>
      </c>
      <c r="F13" s="7" t="s">
        <v>133</v>
      </c>
      <c r="G13" s="5" t="s">
        <v>119</v>
      </c>
      <c r="H13" s="5" t="s">
        <v>108</v>
      </c>
      <c r="I13" s="8">
        <f t="shared" si="0"/>
        <v>13628</v>
      </c>
      <c r="J13" s="15">
        <v>13599</v>
      </c>
      <c r="K13" s="8">
        <f t="shared" si="1"/>
        <v>29</v>
      </c>
      <c r="L13" s="10">
        <f t="shared" si="2"/>
        <v>2.1279718227179335E-3</v>
      </c>
      <c r="M13" s="11"/>
      <c r="N13" s="11">
        <v>2</v>
      </c>
      <c r="O13" s="11">
        <v>25</v>
      </c>
      <c r="P13" s="11">
        <v>2</v>
      </c>
      <c r="Q13" s="11"/>
      <c r="R13" s="11"/>
      <c r="S13" s="11"/>
      <c r="T13" s="11"/>
      <c r="U13" s="11"/>
      <c r="V13" s="11"/>
      <c r="W13" s="11"/>
      <c r="X13" s="12">
        <v>20200721</v>
      </c>
      <c r="Y13" s="12">
        <v>8</v>
      </c>
      <c r="Z13" s="6" t="s">
        <v>110</v>
      </c>
      <c r="AA13" s="12" t="str">
        <f t="shared" si="5"/>
        <v>하선동</v>
      </c>
      <c r="AB13" s="5" t="s">
        <v>138</v>
      </c>
      <c r="AC13" s="13" t="s">
        <v>141</v>
      </c>
    </row>
    <row r="14" spans="1:29" s="14" customFormat="1" ht="20.100000000000001" customHeight="1" x14ac:dyDescent="0.3">
      <c r="A14" s="5">
        <v>8</v>
      </c>
      <c r="B14" s="6" t="str">
        <f t="shared" si="3"/>
        <v>7</v>
      </c>
      <c r="C14" s="6" t="str">
        <f t="shared" si="4"/>
        <v>21</v>
      </c>
      <c r="D14" s="7" t="s">
        <v>124</v>
      </c>
      <c r="E14" s="7" t="s">
        <v>115</v>
      </c>
      <c r="F14" s="7" t="s">
        <v>137</v>
      </c>
      <c r="G14" s="5" t="s">
        <v>119</v>
      </c>
      <c r="H14" s="5" t="s">
        <v>108</v>
      </c>
      <c r="I14" s="8">
        <f t="shared" si="0"/>
        <v>13018</v>
      </c>
      <c r="J14" s="9">
        <v>13018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20200721</v>
      </c>
      <c r="Y14" s="12">
        <v>5</v>
      </c>
      <c r="Z14" s="6" t="s">
        <v>110</v>
      </c>
      <c r="AA14" s="12" t="str">
        <f t="shared" si="5"/>
        <v>하선동</v>
      </c>
      <c r="AB14" s="5" t="s">
        <v>138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7</v>
      </c>
      <c r="C15" s="6" t="str">
        <f t="shared" si="4"/>
        <v>21</v>
      </c>
      <c r="D15" s="7" t="s">
        <v>124</v>
      </c>
      <c r="E15" s="7" t="s">
        <v>106</v>
      </c>
      <c r="F15" s="7" t="s">
        <v>133</v>
      </c>
      <c r="G15" s="5" t="s">
        <v>119</v>
      </c>
      <c r="H15" s="5" t="s">
        <v>108</v>
      </c>
      <c r="I15" s="8">
        <f t="shared" si="0"/>
        <v>8417</v>
      </c>
      <c r="J15" s="9">
        <v>8000</v>
      </c>
      <c r="K15" s="8">
        <f t="shared" si="1"/>
        <v>417</v>
      </c>
      <c r="L15" s="10">
        <f t="shared" si="2"/>
        <v>4.9542592372579304E-2</v>
      </c>
      <c r="M15" s="11">
        <v>370</v>
      </c>
      <c r="N15" s="11"/>
      <c r="O15" s="11"/>
      <c r="P15" s="11">
        <v>47</v>
      </c>
      <c r="Q15" s="11"/>
      <c r="R15" s="11"/>
      <c r="S15" s="11"/>
      <c r="T15" s="11"/>
      <c r="U15" s="11"/>
      <c r="V15" s="11"/>
      <c r="W15" s="11"/>
      <c r="X15" s="12">
        <v>20200721</v>
      </c>
      <c r="Y15" s="12">
        <v>7</v>
      </c>
      <c r="Z15" s="6" t="s">
        <v>110</v>
      </c>
      <c r="AA15" s="12" t="str">
        <f t="shared" si="5"/>
        <v>하선동</v>
      </c>
      <c r="AB15" s="5" t="s">
        <v>143</v>
      </c>
      <c r="AC15" s="13" t="s">
        <v>144</v>
      </c>
    </row>
    <row r="16" spans="1:29" s="14" customFormat="1" ht="20.100000000000001" customHeight="1" x14ac:dyDescent="0.3">
      <c r="A16" s="5">
        <v>10</v>
      </c>
      <c r="B16" s="6" t="str">
        <f t="shared" si="3"/>
        <v>7</v>
      </c>
      <c r="C16" s="6" t="str">
        <f t="shared" si="4"/>
        <v>21</v>
      </c>
      <c r="D16" s="7" t="s">
        <v>124</v>
      </c>
      <c r="E16" s="7" t="s">
        <v>139</v>
      </c>
      <c r="F16" s="7" t="s">
        <v>140</v>
      </c>
      <c r="G16" s="5" t="s">
        <v>119</v>
      </c>
      <c r="H16" s="5" t="s">
        <v>108</v>
      </c>
      <c r="I16" s="8">
        <f t="shared" si="0"/>
        <v>1030</v>
      </c>
      <c r="J16" s="9">
        <v>1030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20200703</v>
      </c>
      <c r="Y16" s="12">
        <v>9</v>
      </c>
      <c r="Z16" s="6" t="s">
        <v>110</v>
      </c>
      <c r="AA16" s="12" t="str">
        <f t="shared" si="5"/>
        <v>하선동</v>
      </c>
      <c r="AB16" s="5" t="s">
        <v>143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7</v>
      </c>
      <c r="C17" s="6" t="str">
        <f t="shared" si="4"/>
        <v>21</v>
      </c>
      <c r="D17" s="7" t="s">
        <v>116</v>
      </c>
      <c r="E17" s="7" t="s">
        <v>106</v>
      </c>
      <c r="F17" s="7" t="s">
        <v>142</v>
      </c>
      <c r="G17" s="5">
        <v>7301</v>
      </c>
      <c r="H17" s="5" t="s">
        <v>108</v>
      </c>
      <c r="I17" s="8">
        <f t="shared" si="0"/>
        <v>1203</v>
      </c>
      <c r="J17" s="9">
        <v>1050</v>
      </c>
      <c r="K17" s="8">
        <f t="shared" si="1"/>
        <v>153</v>
      </c>
      <c r="L17" s="10">
        <f t="shared" si="2"/>
        <v>0.12718204488778054</v>
      </c>
      <c r="M17" s="11"/>
      <c r="N17" s="11"/>
      <c r="O17" s="11">
        <v>153</v>
      </c>
      <c r="P17" s="11"/>
      <c r="Q17" s="11"/>
      <c r="R17" s="11"/>
      <c r="S17" s="11"/>
      <c r="T17" s="11"/>
      <c r="U17" s="11"/>
      <c r="V17" s="11"/>
      <c r="W17" s="11"/>
      <c r="X17" s="12">
        <v>20200721</v>
      </c>
      <c r="Y17" s="12">
        <v>13</v>
      </c>
      <c r="Z17" s="6" t="s">
        <v>110</v>
      </c>
      <c r="AA17" s="12" t="str">
        <f t="shared" si="5"/>
        <v>하선동</v>
      </c>
      <c r="AB17" s="5" t="s">
        <v>143</v>
      </c>
      <c r="AC17" s="13" t="s">
        <v>145</v>
      </c>
    </row>
    <row r="18" spans="1:29" s="14" customFormat="1" ht="20.100000000000001" customHeight="1" x14ac:dyDescent="0.3">
      <c r="A18" s="5">
        <v>12</v>
      </c>
      <c r="B18" s="6" t="str">
        <f t="shared" si="3"/>
        <v>7</v>
      </c>
      <c r="C18" s="6" t="str">
        <f t="shared" si="4"/>
        <v>21</v>
      </c>
      <c r="D18" s="7" t="s">
        <v>124</v>
      </c>
      <c r="E18" s="7" t="s">
        <v>106</v>
      </c>
      <c r="F18" s="7" t="s">
        <v>133</v>
      </c>
      <c r="G18" s="5" t="s">
        <v>119</v>
      </c>
      <c r="H18" s="5" t="s">
        <v>108</v>
      </c>
      <c r="I18" s="8">
        <f t="shared" si="0"/>
        <v>12529</v>
      </c>
      <c r="J18" s="9">
        <v>12515</v>
      </c>
      <c r="K18" s="8">
        <f t="shared" si="1"/>
        <v>14</v>
      </c>
      <c r="L18" s="10">
        <f t="shared" si="2"/>
        <v>1.1174076143347434E-3</v>
      </c>
      <c r="M18" s="11"/>
      <c r="N18" s="11">
        <v>5</v>
      </c>
      <c r="O18" s="11"/>
      <c r="P18" s="11">
        <v>9</v>
      </c>
      <c r="Q18" s="11"/>
      <c r="R18" s="11"/>
      <c r="S18" s="11"/>
      <c r="T18" s="11"/>
      <c r="U18" s="11"/>
      <c r="V18" s="11"/>
      <c r="W18" s="11"/>
      <c r="X18" s="12">
        <v>20200721</v>
      </c>
      <c r="Y18" s="12">
        <v>7</v>
      </c>
      <c r="Z18" s="6" t="s">
        <v>125</v>
      </c>
      <c r="AA18" s="12" t="str">
        <f t="shared" si="5"/>
        <v>이형준</v>
      </c>
      <c r="AB18" s="5" t="s">
        <v>146</v>
      </c>
      <c r="AC18" s="13" t="s">
        <v>144</v>
      </c>
    </row>
    <row r="19" spans="1:29" s="14" customFormat="1" ht="20.100000000000001" customHeight="1" x14ac:dyDescent="0.3">
      <c r="A19" s="5">
        <v>13</v>
      </c>
      <c r="B19" s="6" t="str">
        <f t="shared" si="3"/>
        <v>7</v>
      </c>
      <c r="C19" s="6" t="str">
        <f t="shared" si="4"/>
        <v>21</v>
      </c>
      <c r="D19" s="7" t="s">
        <v>124</v>
      </c>
      <c r="E19" s="7" t="s">
        <v>115</v>
      </c>
      <c r="F19" s="7" t="s">
        <v>137</v>
      </c>
      <c r="G19" s="5" t="s">
        <v>119</v>
      </c>
      <c r="H19" s="5" t="s">
        <v>108</v>
      </c>
      <c r="I19" s="8">
        <f t="shared" si="0"/>
        <v>12000</v>
      </c>
      <c r="J19" s="9">
        <v>12000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20200721</v>
      </c>
      <c r="Y19" s="12">
        <v>5</v>
      </c>
      <c r="Z19" s="6" t="s">
        <v>125</v>
      </c>
      <c r="AA19" s="12" t="str">
        <f t="shared" si="5"/>
        <v>이형준</v>
      </c>
      <c r="AB19" s="5" t="s">
        <v>146</v>
      </c>
      <c r="AC19" s="13" t="s">
        <v>141</v>
      </c>
    </row>
    <row r="20" spans="1:29" s="14" customFormat="1" ht="20.100000000000001" customHeight="1" x14ac:dyDescent="0.3">
      <c r="A20" s="5">
        <v>14</v>
      </c>
      <c r="B20" s="6" t="str">
        <f t="shared" si="3"/>
        <v>7</v>
      </c>
      <c r="C20" s="6" t="str">
        <f t="shared" si="4"/>
        <v>21</v>
      </c>
      <c r="D20" s="7" t="s">
        <v>116</v>
      </c>
      <c r="E20" s="7" t="s">
        <v>148</v>
      </c>
      <c r="F20" s="7" t="s">
        <v>147</v>
      </c>
      <c r="G20" s="5" t="s">
        <v>149</v>
      </c>
      <c r="H20" s="5" t="s">
        <v>150</v>
      </c>
      <c r="I20" s="8">
        <f t="shared" si="0"/>
        <v>799</v>
      </c>
      <c r="J20" s="9">
        <v>600</v>
      </c>
      <c r="K20" s="8">
        <f t="shared" si="1"/>
        <v>199</v>
      </c>
      <c r="L20" s="10">
        <f t="shared" si="2"/>
        <v>0.2490613266583229</v>
      </c>
      <c r="M20" s="11">
        <v>147</v>
      </c>
      <c r="N20" s="11"/>
      <c r="O20" s="11"/>
      <c r="P20" s="11">
        <v>15</v>
      </c>
      <c r="Q20" s="11">
        <v>32</v>
      </c>
      <c r="R20" s="11"/>
      <c r="S20" s="11">
        <v>5</v>
      </c>
      <c r="T20" s="11"/>
      <c r="U20" s="11"/>
      <c r="V20" s="11"/>
      <c r="W20" s="11"/>
      <c r="X20" s="12">
        <v>20200720</v>
      </c>
      <c r="Y20" s="12">
        <v>1</v>
      </c>
      <c r="Z20" s="6" t="s">
        <v>125</v>
      </c>
      <c r="AA20" s="12" t="str">
        <f t="shared" si="5"/>
        <v>이형준</v>
      </c>
      <c r="AB20" s="5" t="s">
        <v>151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7</v>
      </c>
      <c r="C21" s="6" t="str">
        <f t="shared" si="4"/>
        <v>21</v>
      </c>
      <c r="D21" s="7" t="s">
        <v>116</v>
      </c>
      <c r="E21" s="7" t="s">
        <v>148</v>
      </c>
      <c r="F21" s="7" t="s">
        <v>147</v>
      </c>
      <c r="G21" s="5" t="s">
        <v>149</v>
      </c>
      <c r="H21" s="5" t="s">
        <v>150</v>
      </c>
      <c r="I21" s="8">
        <f t="shared" si="0"/>
        <v>1939</v>
      </c>
      <c r="J21" s="9">
        <v>1695</v>
      </c>
      <c r="K21" s="8">
        <f t="shared" si="1"/>
        <v>244</v>
      </c>
      <c r="L21" s="10">
        <f t="shared" si="2"/>
        <v>0.12583806085611141</v>
      </c>
      <c r="M21" s="11">
        <v>184</v>
      </c>
      <c r="N21" s="11"/>
      <c r="O21" s="11"/>
      <c r="P21" s="11">
        <v>35</v>
      </c>
      <c r="Q21" s="11"/>
      <c r="R21" s="11"/>
      <c r="S21" s="11">
        <v>25</v>
      </c>
      <c r="T21" s="11"/>
      <c r="U21" s="11"/>
      <c r="V21" s="11"/>
      <c r="W21" s="11"/>
      <c r="X21" s="12">
        <v>20200721</v>
      </c>
      <c r="Y21" s="12">
        <v>1</v>
      </c>
      <c r="Z21" s="6" t="s">
        <v>110</v>
      </c>
      <c r="AA21" s="12" t="str">
        <f t="shared" si="5"/>
        <v>하선동</v>
      </c>
      <c r="AB21" s="5" t="s">
        <v>151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7</v>
      </c>
      <c r="C22" s="6" t="str">
        <f t="shared" si="4"/>
        <v>21</v>
      </c>
      <c r="D22" s="7" t="s">
        <v>116</v>
      </c>
      <c r="E22" s="7" t="s">
        <v>123</v>
      </c>
      <c r="F22" s="7" t="s">
        <v>121</v>
      </c>
      <c r="G22" s="5" t="s">
        <v>131</v>
      </c>
      <c r="H22" s="5" t="s">
        <v>108</v>
      </c>
      <c r="I22" s="8">
        <f t="shared" si="0"/>
        <v>783</v>
      </c>
      <c r="J22" s="9">
        <v>775</v>
      </c>
      <c r="K22" s="8">
        <f t="shared" si="1"/>
        <v>8</v>
      </c>
      <c r="L22" s="10">
        <f t="shared" si="2"/>
        <v>1.0217113665389528E-2</v>
      </c>
      <c r="M22" s="11"/>
      <c r="N22" s="11"/>
      <c r="O22" s="11"/>
      <c r="P22" s="11">
        <v>1</v>
      </c>
      <c r="Q22" s="11"/>
      <c r="R22" s="11">
        <v>7</v>
      </c>
      <c r="S22" s="11"/>
      <c r="T22" s="11"/>
      <c r="U22" s="11"/>
      <c r="V22" s="11"/>
      <c r="W22" s="11"/>
      <c r="X22" s="12">
        <v>20200721</v>
      </c>
      <c r="Y22" s="12">
        <v>4</v>
      </c>
      <c r="Z22" s="6" t="s">
        <v>110</v>
      </c>
      <c r="AA22" s="12" t="str">
        <f t="shared" si="5"/>
        <v>하선동</v>
      </c>
      <c r="AB22" s="5" t="s">
        <v>151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7</v>
      </c>
      <c r="C23" s="6" t="str">
        <f t="shared" si="4"/>
        <v>21</v>
      </c>
      <c r="D23" s="7"/>
      <c r="E23" s="7"/>
      <c r="F23" s="7"/>
      <c r="G23" s="5"/>
      <c r="H23" s="5"/>
      <c r="I23" s="8">
        <f t="shared" si="0"/>
        <v>0</v>
      </c>
      <c r="J23" s="9"/>
      <c r="K23" s="8">
        <f t="shared" si="1"/>
        <v>0</v>
      </c>
      <c r="L23" s="10" t="e">
        <f t="shared" si="2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  <c r="Y23" s="12"/>
      <c r="Z23" s="6"/>
      <c r="AA23" s="12" t="str">
        <f t="shared" si="5"/>
        <v/>
      </c>
      <c r="AB23" s="5"/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7</v>
      </c>
      <c r="C24" s="6" t="str">
        <f t="shared" si="4"/>
        <v>21</v>
      </c>
      <c r="D24" s="7"/>
      <c r="E24" s="7"/>
      <c r="F24" s="7"/>
      <c r="G24" s="5"/>
      <c r="H24" s="5"/>
      <c r="I24" s="8">
        <f t="shared" si="0"/>
        <v>0</v>
      </c>
      <c r="J24" s="9"/>
      <c r="K24" s="8">
        <f t="shared" si="1"/>
        <v>0</v>
      </c>
      <c r="L24" s="10" t="e">
        <f t="shared" si="2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  <c r="Y24" s="12"/>
      <c r="Z24" s="6"/>
      <c r="AA24" s="12" t="str">
        <f t="shared" si="5"/>
        <v/>
      </c>
      <c r="AB24" s="5"/>
      <c r="AC24" s="13"/>
    </row>
    <row r="25" spans="1:29" s="14" customFormat="1" ht="20.100000000000001" hidden="1" customHeight="1" x14ac:dyDescent="0.3">
      <c r="A25" s="5">
        <v>19</v>
      </c>
      <c r="B25" s="6" t="str">
        <f t="shared" si="3"/>
        <v>7</v>
      </c>
      <c r="C25" s="6" t="str">
        <f t="shared" si="4"/>
        <v>21</v>
      </c>
      <c r="D25" s="7"/>
      <c r="E25" s="7"/>
      <c r="F25" s="7"/>
      <c r="G25" s="5"/>
      <c r="H25" s="5"/>
      <c r="I25" s="8">
        <f t="shared" si="0"/>
        <v>0</v>
      </c>
      <c r="J25" s="11"/>
      <c r="K25" s="8">
        <f t="shared" si="1"/>
        <v>0</v>
      </c>
      <c r="L25" s="10" t="e">
        <f t="shared" si="2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  <c r="Y25" s="12"/>
      <c r="Z25" s="6"/>
      <c r="AA25" s="12" t="str">
        <f t="shared" si="5"/>
        <v/>
      </c>
      <c r="AB25" s="5"/>
      <c r="AC25" s="13"/>
    </row>
    <row r="26" spans="1:29" s="14" customFormat="1" ht="20.100000000000001" hidden="1" customHeight="1" x14ac:dyDescent="0.3">
      <c r="A26" s="5">
        <v>20</v>
      </c>
      <c r="B26" s="6" t="str">
        <f t="shared" si="3"/>
        <v>7</v>
      </c>
      <c r="C26" s="6" t="str">
        <f t="shared" si="4"/>
        <v>21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6"/>
      <c r="AA26" s="12" t="str">
        <f t="shared" si="5"/>
        <v/>
      </c>
      <c r="AB26" s="5"/>
      <c r="AC26" s="13"/>
    </row>
    <row r="27" spans="1:29" s="14" customFormat="1" ht="20.100000000000001" hidden="1" customHeight="1" x14ac:dyDescent="0.3">
      <c r="A27" s="5">
        <v>21</v>
      </c>
      <c r="B27" s="6" t="str">
        <f t="shared" si="3"/>
        <v>7</v>
      </c>
      <c r="C27" s="6" t="str">
        <f t="shared" si="4"/>
        <v>21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/>
      <c r="AC27" s="13"/>
    </row>
    <row r="28" spans="1:29" s="14" customFormat="1" ht="20.100000000000001" hidden="1" customHeight="1" x14ac:dyDescent="0.3">
      <c r="A28" s="5">
        <v>22</v>
      </c>
      <c r="B28" s="6" t="str">
        <f t="shared" si="3"/>
        <v>7</v>
      </c>
      <c r="C28" s="6" t="str">
        <f t="shared" si="4"/>
        <v>21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20.100000000000001" hidden="1" customHeight="1" x14ac:dyDescent="0.3">
      <c r="A29" s="5">
        <v>23</v>
      </c>
      <c r="B29" s="6" t="str">
        <f t="shared" si="3"/>
        <v>7</v>
      </c>
      <c r="C29" s="6" t="str">
        <f t="shared" si="4"/>
        <v>21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hidden="1" customHeight="1" x14ac:dyDescent="0.3">
      <c r="A30" s="5">
        <v>24</v>
      </c>
      <c r="B30" s="6" t="str">
        <f t="shared" si="3"/>
        <v>7</v>
      </c>
      <c r="C30" s="6" t="str">
        <f t="shared" si="4"/>
        <v>21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hidden="1" customHeight="1" x14ac:dyDescent="0.3">
      <c r="A31" s="5">
        <v>25</v>
      </c>
      <c r="B31" s="6" t="str">
        <f t="shared" si="3"/>
        <v>7</v>
      </c>
      <c r="C31" s="6" t="str">
        <f t="shared" si="4"/>
        <v>21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3"/>
        <v>7</v>
      </c>
      <c r="C32" s="6" t="str">
        <f t="shared" si="4"/>
        <v>21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7</v>
      </c>
      <c r="C33" s="6" t="str">
        <f t="shared" si="4"/>
        <v>21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7</v>
      </c>
      <c r="C34" s="6" t="str">
        <f t="shared" si="4"/>
        <v>21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7</v>
      </c>
      <c r="C35" s="6" t="str">
        <f t="shared" si="4"/>
        <v>21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7</v>
      </c>
      <c r="C36" s="6" t="str">
        <f t="shared" si="4"/>
        <v>21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7</v>
      </c>
      <c r="C37" s="6" t="str">
        <f t="shared" si="4"/>
        <v>21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7</v>
      </c>
      <c r="C38" s="6" t="str">
        <f t="shared" si="4"/>
        <v>21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7</v>
      </c>
      <c r="C39" s="6" t="str">
        <f t="shared" si="4"/>
        <v>21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7</v>
      </c>
      <c r="C40" s="6" t="str">
        <f t="shared" si="4"/>
        <v>21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7</v>
      </c>
      <c r="C41" s="6" t="str">
        <f t="shared" si="4"/>
        <v>21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7</v>
      </c>
      <c r="C42" s="6" t="str">
        <f t="shared" si="4"/>
        <v>21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7</v>
      </c>
      <c r="C43" s="6" t="str">
        <f t="shared" si="4"/>
        <v>21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7</v>
      </c>
      <c r="C44" s="6" t="str">
        <f t="shared" si="4"/>
        <v>21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7</v>
      </c>
      <c r="C45" s="6" t="str">
        <f t="shared" si="4"/>
        <v>21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7</v>
      </c>
      <c r="C46" s="6" t="str">
        <f t="shared" si="4"/>
        <v>21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8">SUM(I7:I46)</f>
        <v>96759</v>
      </c>
      <c r="J47" s="37">
        <f t="shared" si="8"/>
        <v>95128</v>
      </c>
      <c r="K47" s="37">
        <f t="shared" si="8"/>
        <v>1631</v>
      </c>
      <c r="L47" s="37" t="e">
        <f t="shared" si="8"/>
        <v>#DIV/0!</v>
      </c>
      <c r="M47" s="37">
        <f t="shared" si="8"/>
        <v>1196</v>
      </c>
      <c r="N47" s="37">
        <f t="shared" si="8"/>
        <v>27</v>
      </c>
      <c r="O47" s="37">
        <f t="shared" si="8"/>
        <v>178</v>
      </c>
      <c r="P47" s="37">
        <f t="shared" si="8"/>
        <v>150</v>
      </c>
      <c r="Q47" s="37">
        <f t="shared" si="8"/>
        <v>40</v>
      </c>
      <c r="R47" s="37">
        <f t="shared" si="8"/>
        <v>7</v>
      </c>
      <c r="S47" s="37">
        <f t="shared" si="8"/>
        <v>30</v>
      </c>
      <c r="T47" s="37">
        <f t="shared" si="8"/>
        <v>3</v>
      </c>
      <c r="U47" s="37">
        <f t="shared" si="8"/>
        <v>0</v>
      </c>
      <c r="V47" s="37">
        <f t="shared" si="8"/>
        <v>0</v>
      </c>
      <c r="W47" s="37">
        <f t="shared" si="8"/>
        <v>0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7</v>
      </c>
      <c r="C49" s="6" t="str">
        <f>MID($A$1,4,2)</f>
        <v>21</v>
      </c>
      <c r="D49" s="7" t="s">
        <v>116</v>
      </c>
      <c r="E49" s="7" t="s">
        <v>114</v>
      </c>
      <c r="F49" s="7" t="s">
        <v>111</v>
      </c>
      <c r="G49" s="5" t="s">
        <v>118</v>
      </c>
      <c r="H49" s="5" t="s">
        <v>108</v>
      </c>
      <c r="I49" s="8">
        <f t="shared" ref="I49:I63" si="9">J49+K49</f>
        <v>260</v>
      </c>
      <c r="J49" s="9">
        <v>260</v>
      </c>
      <c r="K49" s="8">
        <f t="shared" ref="K49:K63" si="10">SUM(M49:W49)</f>
        <v>0</v>
      </c>
      <c r="L49" s="10">
        <f t="shared" ref="L49:L63" si="11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20200721</v>
      </c>
      <c r="Y49" s="12">
        <v>2</v>
      </c>
      <c r="Z49" s="6"/>
      <c r="AA49" s="12" t="str">
        <f>IF($Z49="A","하선동",IF($Z49="B","이형준",""))</f>
        <v/>
      </c>
      <c r="AB49" s="5" t="s">
        <v>134</v>
      </c>
      <c r="AC49" s="13" t="s">
        <v>117</v>
      </c>
    </row>
    <row r="50" spans="1:29" ht="20.100000000000001" customHeight="1" x14ac:dyDescent="0.3">
      <c r="A50" s="5">
        <v>2</v>
      </c>
      <c r="B50" s="6" t="str">
        <f t="shared" ref="B50:B63" si="12">LEFT($A$1,1)</f>
        <v>7</v>
      </c>
      <c r="C50" s="6" t="str">
        <f t="shared" ref="C50:C63" si="13">MID($A$1,4,2)</f>
        <v>21</v>
      </c>
      <c r="D50" s="7" t="s">
        <v>116</v>
      </c>
      <c r="E50" s="7" t="s">
        <v>106</v>
      </c>
      <c r="F50" s="7" t="s">
        <v>112</v>
      </c>
      <c r="G50" s="5">
        <v>7301</v>
      </c>
      <c r="H50" s="5" t="s">
        <v>108</v>
      </c>
      <c r="I50" s="8">
        <f t="shared" si="9"/>
        <v>50</v>
      </c>
      <c r="J50" s="9">
        <v>50</v>
      </c>
      <c r="K50" s="8">
        <f t="shared" si="10"/>
        <v>0</v>
      </c>
      <c r="L50" s="10">
        <f t="shared" si="11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20200721</v>
      </c>
      <c r="Y50" s="12">
        <v>6</v>
      </c>
      <c r="Z50" s="6"/>
      <c r="AA50" s="12" t="str">
        <f t="shared" ref="AA50:AA63" si="14">IF($Z50="A","하선동",IF($Z50="B","이형준",""))</f>
        <v/>
      </c>
      <c r="AB50" s="5" t="s">
        <v>134</v>
      </c>
      <c r="AC50" s="13" t="s">
        <v>117</v>
      </c>
    </row>
    <row r="51" spans="1:29" ht="20.100000000000001" customHeight="1" x14ac:dyDescent="0.3">
      <c r="A51" s="5">
        <v>3</v>
      </c>
      <c r="B51" s="6" t="str">
        <f t="shared" si="12"/>
        <v>7</v>
      </c>
      <c r="C51" s="6" t="str">
        <f t="shared" si="13"/>
        <v>21</v>
      </c>
      <c r="D51" s="7" t="s">
        <v>34</v>
      </c>
      <c r="E51" s="7" t="s">
        <v>115</v>
      </c>
      <c r="F51" s="7" t="s">
        <v>152</v>
      </c>
      <c r="G51" s="5" t="s">
        <v>119</v>
      </c>
      <c r="H51" s="5" t="s">
        <v>108</v>
      </c>
      <c r="I51" s="8">
        <f t="shared" si="9"/>
        <v>200</v>
      </c>
      <c r="J51" s="9">
        <v>200</v>
      </c>
      <c r="K51" s="8">
        <f t="shared" si="10"/>
        <v>0</v>
      </c>
      <c r="L51" s="10">
        <f t="shared" si="11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>
        <v>20200721</v>
      </c>
      <c r="Y51" s="6">
        <v>6</v>
      </c>
      <c r="Z51" s="6"/>
      <c r="AA51" s="12" t="str">
        <f t="shared" si="14"/>
        <v/>
      </c>
      <c r="AB51" s="5" t="s">
        <v>134</v>
      </c>
      <c r="AC51" s="13" t="s">
        <v>117</v>
      </c>
    </row>
    <row r="52" spans="1:29" ht="20.100000000000001" customHeight="1" x14ac:dyDescent="0.3">
      <c r="A52" s="5">
        <v>4</v>
      </c>
      <c r="B52" s="6" t="str">
        <f t="shared" si="12"/>
        <v>7</v>
      </c>
      <c r="C52" s="6" t="str">
        <f t="shared" si="13"/>
        <v>21</v>
      </c>
      <c r="D52" s="7" t="s">
        <v>116</v>
      </c>
      <c r="E52" s="7" t="s">
        <v>106</v>
      </c>
      <c r="F52" s="7" t="s">
        <v>113</v>
      </c>
      <c r="G52" s="5" t="s">
        <v>118</v>
      </c>
      <c r="H52" s="5" t="s">
        <v>108</v>
      </c>
      <c r="I52" s="8">
        <f t="shared" si="9"/>
        <v>220</v>
      </c>
      <c r="J52" s="9">
        <v>220</v>
      </c>
      <c r="K52" s="8">
        <f t="shared" si="10"/>
        <v>0</v>
      </c>
      <c r="L52" s="10">
        <f t="shared" si="11"/>
        <v>0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>
        <v>20200721</v>
      </c>
      <c r="Y52" s="12">
        <v>14</v>
      </c>
      <c r="Z52" s="6"/>
      <c r="AA52" s="12" t="str">
        <f t="shared" si="14"/>
        <v/>
      </c>
      <c r="AB52" s="5" t="s">
        <v>134</v>
      </c>
      <c r="AC52" s="13" t="s">
        <v>117</v>
      </c>
    </row>
    <row r="53" spans="1:29" ht="20.100000000000001" customHeight="1" x14ac:dyDescent="0.3">
      <c r="A53" s="5">
        <v>5</v>
      </c>
      <c r="B53" s="6" t="str">
        <f t="shared" si="12"/>
        <v>7</v>
      </c>
      <c r="C53" s="6" t="str">
        <f t="shared" si="13"/>
        <v>21</v>
      </c>
      <c r="D53" s="7" t="s">
        <v>126</v>
      </c>
      <c r="E53" s="7"/>
      <c r="F53" s="7" t="s">
        <v>127</v>
      </c>
      <c r="G53" s="5"/>
      <c r="H53" s="5" t="s">
        <v>128</v>
      </c>
      <c r="I53" s="8">
        <f t="shared" si="9"/>
        <v>1049</v>
      </c>
      <c r="J53" s="9">
        <v>562</v>
      </c>
      <c r="K53" s="8">
        <f t="shared" si="10"/>
        <v>487</v>
      </c>
      <c r="L53" s="10">
        <f t="shared" si="11"/>
        <v>0.46425166825548142</v>
      </c>
      <c r="M53" s="11">
        <v>451</v>
      </c>
      <c r="N53" s="11">
        <v>10</v>
      </c>
      <c r="O53" s="11"/>
      <c r="P53" s="11">
        <v>18</v>
      </c>
      <c r="Q53" s="11">
        <v>8</v>
      </c>
      <c r="R53" s="11"/>
      <c r="S53" s="11"/>
      <c r="T53" s="11"/>
      <c r="U53" s="11"/>
      <c r="V53" s="11"/>
      <c r="W53" s="11"/>
      <c r="X53" s="12">
        <v>20200720</v>
      </c>
      <c r="Y53" s="12" t="s">
        <v>130</v>
      </c>
      <c r="Z53" s="6"/>
      <c r="AA53" s="12" t="str">
        <f t="shared" si="14"/>
        <v/>
      </c>
      <c r="AB53" s="5" t="s">
        <v>135</v>
      </c>
      <c r="AC53" s="13" t="s">
        <v>129</v>
      </c>
    </row>
    <row r="54" spans="1:29" ht="20.100000000000001" customHeight="1" x14ac:dyDescent="0.3">
      <c r="A54" s="5">
        <v>6</v>
      </c>
      <c r="B54" s="6" t="str">
        <f t="shared" si="12"/>
        <v>7</v>
      </c>
      <c r="C54" s="6" t="str">
        <f t="shared" si="13"/>
        <v>21</v>
      </c>
      <c r="D54" s="7" t="s">
        <v>126</v>
      </c>
      <c r="E54" s="7"/>
      <c r="F54" s="7" t="s">
        <v>127</v>
      </c>
      <c r="G54" s="5"/>
      <c r="H54" s="5" t="s">
        <v>128</v>
      </c>
      <c r="I54" s="8">
        <f t="shared" si="9"/>
        <v>958</v>
      </c>
      <c r="J54" s="9">
        <v>577</v>
      </c>
      <c r="K54" s="8">
        <f t="shared" si="10"/>
        <v>381</v>
      </c>
      <c r="L54" s="10">
        <f t="shared" si="11"/>
        <v>0.39770354906054278</v>
      </c>
      <c r="M54" s="11">
        <v>308</v>
      </c>
      <c r="N54" s="11">
        <v>5</v>
      </c>
      <c r="O54" s="11"/>
      <c r="P54" s="11">
        <v>50</v>
      </c>
      <c r="Q54" s="11">
        <v>16</v>
      </c>
      <c r="R54" s="11"/>
      <c r="S54" s="11"/>
      <c r="T54" s="11"/>
      <c r="U54" s="11"/>
      <c r="V54" s="11"/>
      <c r="W54" s="11">
        <v>2</v>
      </c>
      <c r="X54" s="12">
        <v>20200720</v>
      </c>
      <c r="Y54" s="12" t="s">
        <v>130</v>
      </c>
      <c r="Z54" s="6"/>
      <c r="AA54" s="12" t="str">
        <f t="shared" si="14"/>
        <v/>
      </c>
      <c r="AB54" s="5" t="s">
        <v>146</v>
      </c>
      <c r="AC54" s="13" t="s">
        <v>153</v>
      </c>
    </row>
    <row r="55" spans="1:29" ht="20.100000000000001" customHeight="1" x14ac:dyDescent="0.3">
      <c r="A55" s="5">
        <v>7</v>
      </c>
      <c r="B55" s="6" t="str">
        <f t="shared" si="12"/>
        <v>7</v>
      </c>
      <c r="C55" s="6" t="str">
        <f t="shared" si="13"/>
        <v>21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customHeight="1" x14ac:dyDescent="0.3">
      <c r="A56" s="5">
        <v>8</v>
      </c>
      <c r="B56" s="6" t="str">
        <f t="shared" si="12"/>
        <v>7</v>
      </c>
      <c r="C56" s="6" t="str">
        <f t="shared" si="13"/>
        <v>21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7</v>
      </c>
      <c r="C57" s="6" t="str">
        <f t="shared" si="13"/>
        <v>21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7</v>
      </c>
      <c r="C58" s="6" t="str">
        <f t="shared" si="13"/>
        <v>21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7</v>
      </c>
      <c r="C59" s="6" t="str">
        <f t="shared" si="13"/>
        <v>21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7</v>
      </c>
      <c r="C60" s="6" t="str">
        <f t="shared" si="13"/>
        <v>21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7</v>
      </c>
      <c r="C61" s="6" t="str">
        <f t="shared" si="13"/>
        <v>21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7</v>
      </c>
      <c r="C62" s="6" t="str">
        <f t="shared" si="13"/>
        <v>21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7</v>
      </c>
      <c r="C63" s="6" t="str">
        <f t="shared" si="13"/>
        <v>21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46">
    <cfRule type="expression" dxfId="31" priority="3">
      <formula>$L7&gt;0.15</formula>
    </cfRule>
    <cfRule type="expression" dxfId="30" priority="4">
      <formula>AND($L7&gt;0.08,$L7&lt;0.15)</formula>
    </cfRule>
  </conditionalFormatting>
  <conditionalFormatting sqref="A49:AC63">
    <cfRule type="expression" dxfId="29" priority="1">
      <formula>$L49&gt;0.15</formula>
    </cfRule>
    <cfRule type="expression" dxfId="28" priority="2">
      <formula>AND($L49&gt;0.08,$L49&lt;0.15)</formula>
    </cfRule>
  </conditionalFormatting>
  <dataValidations count="3">
    <dataValidation type="list" allowBlank="1" showInputMessage="1" showErrorMessage="1" sqref="Z49:Z63 Z7:Z46" xr:uid="{704573A2-B15D-406C-9958-A8E83D68F658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15A6F26C-3D37-44EA-A4E5-90930C74A1DB}">
      <formula1>0</formula1>
      <formula2>20000</formula2>
    </dataValidation>
    <dataValidation allowBlank="1" showInputMessage="1" showErrorMessage="1" prompt="수식 계산_x000a_수치 입력 금지" sqref="K49:K63 K7:K46" xr:uid="{4308E011-0D96-4DFB-996F-BBD5639D1326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1A6E6F-D7CC-442E-B9B0-4C02E7E0EBC4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04F75045-BB2E-4D44-860D-7C3A4FC62D6A}">
          <x14:formula1>
            <xm:f>데이터!$B$4:$B$17</xm:f>
          </x14:formula1>
          <xm:sqref>D7:D46 D49:D63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35D6-7393-4FB6-935B-B6E6C509B47F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AC5" sqref="AC5:AC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53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>LEFT($A$1,1)</f>
        <v>7</v>
      </c>
      <c r="C7" s="6" t="str">
        <f>MID($A$1,4,2)</f>
        <v>22</v>
      </c>
      <c r="D7" s="7" t="s">
        <v>90</v>
      </c>
      <c r="E7" s="7" t="s">
        <v>159</v>
      </c>
      <c r="F7" s="7" t="s">
        <v>105</v>
      </c>
      <c r="G7" s="5" t="s">
        <v>179</v>
      </c>
      <c r="H7" s="5" t="s">
        <v>180</v>
      </c>
      <c r="I7" s="8">
        <f t="shared" ref="I7:I46" si="0">J7+K7</f>
        <v>251</v>
      </c>
      <c r="J7" s="9">
        <v>190</v>
      </c>
      <c r="K7" s="8">
        <f t="shared" ref="K7:K29" si="1">SUM(M7:W7)</f>
        <v>61</v>
      </c>
      <c r="L7" s="10">
        <f t="shared" ref="L7:L46" si="2">K7/I7</f>
        <v>0.24302788844621515</v>
      </c>
      <c r="M7" s="11">
        <v>20</v>
      </c>
      <c r="N7" s="11"/>
      <c r="O7" s="11"/>
      <c r="P7" s="11"/>
      <c r="Q7" s="11"/>
      <c r="R7" s="11"/>
      <c r="S7" s="11"/>
      <c r="T7" s="11">
        <v>41</v>
      </c>
      <c r="U7" s="11"/>
      <c r="V7" s="11"/>
      <c r="W7" s="11"/>
      <c r="X7" s="12">
        <v>20200721</v>
      </c>
      <c r="Y7" s="12">
        <v>9</v>
      </c>
      <c r="Z7" s="6" t="s">
        <v>161</v>
      </c>
      <c r="AA7" s="12" t="str">
        <f>IF($Z7="A","하선동",IF($Z7="B","이형준",""))</f>
        <v>하선동</v>
      </c>
      <c r="AB7" s="5" t="s">
        <v>62</v>
      </c>
      <c r="AC7" s="13" t="s">
        <v>200</v>
      </c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7</v>
      </c>
      <c r="C8" s="6" t="str">
        <f t="shared" ref="C8:C46" si="4">MID($A$1,4,2)</f>
        <v>22</v>
      </c>
      <c r="D8" s="7" t="s">
        <v>36</v>
      </c>
      <c r="E8" s="7" t="s">
        <v>160</v>
      </c>
      <c r="F8" s="7" t="s">
        <v>156</v>
      </c>
      <c r="G8" s="5" t="s">
        <v>181</v>
      </c>
      <c r="H8" s="5" t="s">
        <v>182</v>
      </c>
      <c r="I8" s="8">
        <f t="shared" si="0"/>
        <v>273</v>
      </c>
      <c r="J8" s="9">
        <v>260</v>
      </c>
      <c r="K8" s="8">
        <f t="shared" si="1"/>
        <v>13</v>
      </c>
      <c r="L8" s="10">
        <f t="shared" si="2"/>
        <v>4.7619047619047616E-2</v>
      </c>
      <c r="M8" s="11"/>
      <c r="N8" s="11">
        <v>10</v>
      </c>
      <c r="O8" s="11"/>
      <c r="P8" s="11">
        <v>3</v>
      </c>
      <c r="Q8" s="11"/>
      <c r="R8" s="11"/>
      <c r="S8" s="11"/>
      <c r="T8" s="11"/>
      <c r="U8" s="11"/>
      <c r="V8" s="11"/>
      <c r="W8" s="11"/>
      <c r="X8" s="12">
        <v>20200722</v>
      </c>
      <c r="Y8" s="12">
        <v>13</v>
      </c>
      <c r="Z8" s="6" t="s">
        <v>161</v>
      </c>
      <c r="AA8" s="12" t="str">
        <f t="shared" ref="AA8:AA46" si="5">IF($Z8="A","하선동",IF($Z8="B","이형준",""))</f>
        <v>하선동</v>
      </c>
      <c r="AB8" s="5" t="s">
        <v>62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7</v>
      </c>
      <c r="C9" s="6" t="str">
        <f t="shared" si="4"/>
        <v>22</v>
      </c>
      <c r="D9" s="7" t="s">
        <v>34</v>
      </c>
      <c r="E9" s="7" t="s">
        <v>162</v>
      </c>
      <c r="F9" s="7" t="s">
        <v>163</v>
      </c>
      <c r="G9" s="5" t="s">
        <v>181</v>
      </c>
      <c r="H9" s="5" t="s">
        <v>180</v>
      </c>
      <c r="I9" s="8">
        <f t="shared" si="0"/>
        <v>3452</v>
      </c>
      <c r="J9" s="9">
        <v>3450</v>
      </c>
      <c r="K9" s="8">
        <f t="shared" si="1"/>
        <v>2</v>
      </c>
      <c r="L9" s="10">
        <f t="shared" si="2"/>
        <v>5.7937427578215526E-4</v>
      </c>
      <c r="M9" s="11"/>
      <c r="N9" s="11"/>
      <c r="O9" s="11"/>
      <c r="P9" s="11">
        <v>2</v>
      </c>
      <c r="Q9" s="11"/>
      <c r="R9" s="11"/>
      <c r="S9" s="11"/>
      <c r="T9" s="11"/>
      <c r="U9" s="11"/>
      <c r="V9" s="11"/>
      <c r="W9" s="11"/>
      <c r="X9" s="12">
        <v>20200722</v>
      </c>
      <c r="Y9" s="6">
        <v>8</v>
      </c>
      <c r="Z9" s="6" t="s">
        <v>161</v>
      </c>
      <c r="AA9" s="12" t="str">
        <f t="shared" si="5"/>
        <v>하선동</v>
      </c>
      <c r="AB9" s="5" t="s">
        <v>70</v>
      </c>
      <c r="AC9" s="13" t="s">
        <v>177</v>
      </c>
    </row>
    <row r="10" spans="1:29" s="14" customFormat="1" ht="20.100000000000001" customHeight="1" x14ac:dyDescent="0.3">
      <c r="A10" s="5">
        <v>4</v>
      </c>
      <c r="B10" s="6" t="str">
        <f t="shared" si="3"/>
        <v>7</v>
      </c>
      <c r="C10" s="6" t="str">
        <f t="shared" si="4"/>
        <v>22</v>
      </c>
      <c r="D10" s="7" t="s">
        <v>34</v>
      </c>
      <c r="E10" s="7" t="s">
        <v>162</v>
      </c>
      <c r="F10" s="7" t="s">
        <v>163</v>
      </c>
      <c r="G10" s="5" t="s">
        <v>181</v>
      </c>
      <c r="H10" s="5" t="s">
        <v>180</v>
      </c>
      <c r="I10" s="8">
        <f t="shared" si="0"/>
        <v>13069</v>
      </c>
      <c r="J10" s="9">
        <v>13050</v>
      </c>
      <c r="K10" s="8">
        <f t="shared" si="1"/>
        <v>19</v>
      </c>
      <c r="L10" s="10">
        <f t="shared" si="2"/>
        <v>1.4538220215777795E-3</v>
      </c>
      <c r="M10" s="11"/>
      <c r="N10" s="11">
        <v>8</v>
      </c>
      <c r="O10" s="11"/>
      <c r="P10" s="11">
        <v>11</v>
      </c>
      <c r="Q10" s="11"/>
      <c r="R10" s="11"/>
      <c r="S10" s="11"/>
      <c r="T10" s="11"/>
      <c r="U10" s="11"/>
      <c r="V10" s="11"/>
      <c r="W10" s="11"/>
      <c r="X10" s="12">
        <v>20200722</v>
      </c>
      <c r="Y10" s="12">
        <v>8</v>
      </c>
      <c r="Z10" s="6" t="s">
        <v>165</v>
      </c>
      <c r="AA10" s="12" t="str">
        <f t="shared" si="5"/>
        <v>이형준</v>
      </c>
      <c r="AB10" s="5" t="s">
        <v>70</v>
      </c>
      <c r="AC10" s="13" t="s">
        <v>177</v>
      </c>
    </row>
    <row r="11" spans="1:29" s="14" customFormat="1" ht="20.100000000000001" customHeight="1" x14ac:dyDescent="0.3">
      <c r="A11" s="5">
        <v>5</v>
      </c>
      <c r="B11" s="6" t="str">
        <f t="shared" si="3"/>
        <v>7</v>
      </c>
      <c r="C11" s="6" t="str">
        <f t="shared" si="4"/>
        <v>22</v>
      </c>
      <c r="D11" s="7" t="s">
        <v>44</v>
      </c>
      <c r="E11" s="7" t="s">
        <v>162</v>
      </c>
      <c r="F11" s="7" t="s">
        <v>164</v>
      </c>
      <c r="G11" s="5" t="s">
        <v>179</v>
      </c>
      <c r="H11" s="5" t="s">
        <v>180</v>
      </c>
      <c r="I11" s="8">
        <f t="shared" si="0"/>
        <v>1000</v>
      </c>
      <c r="J11" s="9">
        <v>918</v>
      </c>
      <c r="K11" s="8">
        <f t="shared" si="1"/>
        <v>82</v>
      </c>
      <c r="L11" s="10">
        <f t="shared" si="2"/>
        <v>8.2000000000000003E-2</v>
      </c>
      <c r="M11" s="11"/>
      <c r="N11" s="11">
        <v>69</v>
      </c>
      <c r="O11" s="11"/>
      <c r="P11" s="11">
        <v>13</v>
      </c>
      <c r="Q11" s="11"/>
      <c r="R11" s="11"/>
      <c r="S11" s="11"/>
      <c r="T11" s="11"/>
      <c r="U11" s="11"/>
      <c r="V11" s="11"/>
      <c r="W11" s="11"/>
      <c r="X11" s="12">
        <v>20200722</v>
      </c>
      <c r="Y11" s="12">
        <v>13</v>
      </c>
      <c r="Z11" s="6" t="s">
        <v>161</v>
      </c>
      <c r="AA11" s="12" t="str">
        <f t="shared" si="5"/>
        <v>하선동</v>
      </c>
      <c r="AB11" s="5" t="s">
        <v>70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7</v>
      </c>
      <c r="C12" s="6" t="str">
        <f t="shared" si="4"/>
        <v>22</v>
      </c>
      <c r="D12" s="7" t="s">
        <v>36</v>
      </c>
      <c r="E12" s="7" t="s">
        <v>67</v>
      </c>
      <c r="F12" s="7" t="s">
        <v>127</v>
      </c>
      <c r="G12" s="5" t="s">
        <v>181</v>
      </c>
      <c r="H12" s="5" t="s">
        <v>182</v>
      </c>
      <c r="I12" s="8">
        <f t="shared" si="0"/>
        <v>124</v>
      </c>
      <c r="J12" s="9">
        <v>104</v>
      </c>
      <c r="K12" s="8">
        <f t="shared" si="1"/>
        <v>20</v>
      </c>
      <c r="L12" s="10">
        <f t="shared" si="2"/>
        <v>0.16129032258064516</v>
      </c>
      <c r="M12" s="11">
        <v>12</v>
      </c>
      <c r="N12" s="11"/>
      <c r="O12" s="11"/>
      <c r="P12" s="11">
        <v>8</v>
      </c>
      <c r="Q12" s="11"/>
      <c r="R12" s="11"/>
      <c r="S12" s="11"/>
      <c r="T12" s="11"/>
      <c r="U12" s="11"/>
      <c r="V12" s="11"/>
      <c r="W12" s="11"/>
      <c r="X12" s="12">
        <v>20200722</v>
      </c>
      <c r="Y12" s="12">
        <v>2</v>
      </c>
      <c r="Z12" s="6" t="s">
        <v>165</v>
      </c>
      <c r="AA12" s="12" t="str">
        <f t="shared" si="5"/>
        <v>이형준</v>
      </c>
      <c r="AB12" s="5" t="s">
        <v>70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7</v>
      </c>
      <c r="C13" s="6" t="str">
        <f t="shared" si="4"/>
        <v>22</v>
      </c>
      <c r="D13" s="7" t="s">
        <v>34</v>
      </c>
      <c r="E13" s="7" t="s">
        <v>166</v>
      </c>
      <c r="F13" s="7" t="s">
        <v>167</v>
      </c>
      <c r="G13" s="5" t="s">
        <v>181</v>
      </c>
      <c r="H13" s="5" t="s">
        <v>180</v>
      </c>
      <c r="I13" s="8">
        <f t="shared" si="0"/>
        <v>11687</v>
      </c>
      <c r="J13" s="15">
        <v>11686</v>
      </c>
      <c r="K13" s="8">
        <f t="shared" si="1"/>
        <v>1</v>
      </c>
      <c r="L13" s="10">
        <f t="shared" si="2"/>
        <v>8.5565157867716266E-5</v>
      </c>
      <c r="M13" s="11">
        <v>1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20200722</v>
      </c>
      <c r="Y13" s="12">
        <v>3</v>
      </c>
      <c r="Z13" s="6" t="s">
        <v>165</v>
      </c>
      <c r="AA13" s="12" t="str">
        <f t="shared" si="5"/>
        <v>이형준</v>
      </c>
      <c r="AB13" s="5" t="s">
        <v>75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7</v>
      </c>
      <c r="C14" s="6" t="str">
        <f t="shared" si="4"/>
        <v>22</v>
      </c>
      <c r="D14" s="7" t="s">
        <v>32</v>
      </c>
      <c r="E14" s="7" t="s">
        <v>84</v>
      </c>
      <c r="F14" s="7" t="s">
        <v>168</v>
      </c>
      <c r="G14" s="5" t="s">
        <v>183</v>
      </c>
      <c r="H14" s="5" t="s">
        <v>180</v>
      </c>
      <c r="I14" s="8">
        <f t="shared" si="0"/>
        <v>2234</v>
      </c>
      <c r="J14" s="9">
        <v>1881</v>
      </c>
      <c r="K14" s="8">
        <f t="shared" si="1"/>
        <v>353</v>
      </c>
      <c r="L14" s="10">
        <f t="shared" si="2"/>
        <v>0.15801253357206804</v>
      </c>
      <c r="M14" s="11">
        <v>353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20200722</v>
      </c>
      <c r="Y14" s="12">
        <v>4</v>
      </c>
      <c r="Z14" s="6" t="s">
        <v>165</v>
      </c>
      <c r="AA14" s="12" t="str">
        <f t="shared" si="5"/>
        <v>이형준</v>
      </c>
      <c r="AB14" s="5" t="s">
        <v>75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7</v>
      </c>
      <c r="C15" s="6" t="str">
        <f t="shared" si="4"/>
        <v>22</v>
      </c>
      <c r="D15" s="7" t="s">
        <v>36</v>
      </c>
      <c r="E15" s="7" t="s">
        <v>169</v>
      </c>
      <c r="F15" s="7" t="s">
        <v>170</v>
      </c>
      <c r="G15" s="5" t="s">
        <v>181</v>
      </c>
      <c r="H15" s="5" t="s">
        <v>182</v>
      </c>
      <c r="I15" s="8">
        <f t="shared" si="0"/>
        <v>289</v>
      </c>
      <c r="J15" s="9">
        <v>215</v>
      </c>
      <c r="K15" s="8">
        <f t="shared" si="1"/>
        <v>74</v>
      </c>
      <c r="L15" s="10">
        <f t="shared" si="2"/>
        <v>0.25605536332179929</v>
      </c>
      <c r="M15" s="11">
        <v>61</v>
      </c>
      <c r="N15" s="11"/>
      <c r="O15" s="11"/>
      <c r="P15" s="11">
        <v>13</v>
      </c>
      <c r="Q15" s="11"/>
      <c r="R15" s="11"/>
      <c r="S15" s="11"/>
      <c r="T15" s="11"/>
      <c r="U15" s="11"/>
      <c r="V15" s="11"/>
      <c r="W15" s="11"/>
      <c r="X15" s="12">
        <v>20200722</v>
      </c>
      <c r="Y15" s="12">
        <v>2</v>
      </c>
      <c r="Z15" s="6" t="s">
        <v>165</v>
      </c>
      <c r="AA15" s="12" t="str">
        <f t="shared" si="5"/>
        <v>이형준</v>
      </c>
      <c r="AB15" s="5" t="s">
        <v>75</v>
      </c>
      <c r="AC15" s="13" t="s">
        <v>171</v>
      </c>
    </row>
    <row r="16" spans="1:29" s="14" customFormat="1" ht="20.100000000000001" customHeight="1" x14ac:dyDescent="0.3">
      <c r="A16" s="5">
        <v>10</v>
      </c>
      <c r="B16" s="6" t="str">
        <f t="shared" si="3"/>
        <v>7</v>
      </c>
      <c r="C16" s="6" t="str">
        <f t="shared" si="4"/>
        <v>22</v>
      </c>
      <c r="D16" s="7" t="s">
        <v>34</v>
      </c>
      <c r="E16" s="7" t="s">
        <v>173</v>
      </c>
      <c r="F16" s="7" t="s">
        <v>174</v>
      </c>
      <c r="G16" s="5" t="s">
        <v>181</v>
      </c>
      <c r="H16" s="5" t="s">
        <v>180</v>
      </c>
      <c r="I16" s="8">
        <f t="shared" si="0"/>
        <v>9054</v>
      </c>
      <c r="J16" s="9">
        <v>9054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20200722</v>
      </c>
      <c r="Y16" s="12">
        <v>5</v>
      </c>
      <c r="Z16" s="6" t="s">
        <v>161</v>
      </c>
      <c r="AA16" s="12" t="str">
        <f t="shared" si="5"/>
        <v>하선동</v>
      </c>
      <c r="AB16" s="5" t="s">
        <v>78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7</v>
      </c>
      <c r="C17" s="6" t="str">
        <f t="shared" si="4"/>
        <v>22</v>
      </c>
      <c r="D17" s="7" t="s">
        <v>32</v>
      </c>
      <c r="E17" s="7" t="s">
        <v>162</v>
      </c>
      <c r="F17" s="7" t="s">
        <v>175</v>
      </c>
      <c r="G17" s="5">
        <v>7301</v>
      </c>
      <c r="H17" s="5" t="s">
        <v>180</v>
      </c>
      <c r="I17" s="8">
        <f t="shared" si="0"/>
        <v>1926</v>
      </c>
      <c r="J17" s="9">
        <v>1924</v>
      </c>
      <c r="K17" s="8">
        <f t="shared" si="1"/>
        <v>2</v>
      </c>
      <c r="L17" s="10">
        <f t="shared" si="2"/>
        <v>1.0384215991692627E-3</v>
      </c>
      <c r="M17" s="11">
        <v>2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20200722</v>
      </c>
      <c r="Y17" s="12">
        <v>15</v>
      </c>
      <c r="Z17" s="6" t="s">
        <v>161</v>
      </c>
      <c r="AA17" s="12" t="str">
        <f t="shared" si="5"/>
        <v>하선동</v>
      </c>
      <c r="AB17" s="5" t="s">
        <v>78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7</v>
      </c>
      <c r="C18" s="6" t="str">
        <f t="shared" si="4"/>
        <v>22</v>
      </c>
      <c r="D18" s="7" t="s">
        <v>34</v>
      </c>
      <c r="E18" s="7" t="s">
        <v>162</v>
      </c>
      <c r="F18" s="7" t="s">
        <v>163</v>
      </c>
      <c r="G18" s="5" t="s">
        <v>181</v>
      </c>
      <c r="H18" s="5" t="s">
        <v>180</v>
      </c>
      <c r="I18" s="8">
        <f t="shared" si="0"/>
        <v>9783</v>
      </c>
      <c r="J18" s="9">
        <v>9782</v>
      </c>
      <c r="K18" s="8">
        <f t="shared" si="1"/>
        <v>1</v>
      </c>
      <c r="L18" s="10">
        <f t="shared" si="2"/>
        <v>1.0221813349688235E-4</v>
      </c>
      <c r="M18" s="11"/>
      <c r="N18" s="11">
        <v>1</v>
      </c>
      <c r="O18" s="11"/>
      <c r="P18" s="11"/>
      <c r="Q18" s="11"/>
      <c r="R18" s="11"/>
      <c r="S18" s="11"/>
      <c r="T18" s="11"/>
      <c r="U18" s="11"/>
      <c r="V18" s="11"/>
      <c r="W18" s="11"/>
      <c r="X18" s="12">
        <v>20200722</v>
      </c>
      <c r="Y18" s="12">
        <v>8</v>
      </c>
      <c r="Z18" s="6" t="s">
        <v>161</v>
      </c>
      <c r="AA18" s="12" t="str">
        <f t="shared" si="5"/>
        <v>하선동</v>
      </c>
      <c r="AB18" s="5" t="s">
        <v>78</v>
      </c>
      <c r="AC18" s="13" t="s">
        <v>177</v>
      </c>
    </row>
    <row r="19" spans="1:29" s="14" customFormat="1" ht="20.100000000000001" customHeight="1" x14ac:dyDescent="0.3">
      <c r="A19" s="5">
        <v>13</v>
      </c>
      <c r="B19" s="6" t="str">
        <f t="shared" si="3"/>
        <v>7</v>
      </c>
      <c r="C19" s="6" t="str">
        <f t="shared" si="4"/>
        <v>22</v>
      </c>
      <c r="D19" s="7" t="s">
        <v>34</v>
      </c>
      <c r="E19" s="7" t="s">
        <v>162</v>
      </c>
      <c r="F19" s="7" t="s">
        <v>163</v>
      </c>
      <c r="G19" s="5" t="s">
        <v>181</v>
      </c>
      <c r="H19" s="5" t="s">
        <v>180</v>
      </c>
      <c r="I19" s="8">
        <f t="shared" si="0"/>
        <v>2734</v>
      </c>
      <c r="J19" s="9">
        <v>2700</v>
      </c>
      <c r="K19" s="8">
        <f t="shared" si="1"/>
        <v>34</v>
      </c>
      <c r="L19" s="10">
        <f t="shared" si="2"/>
        <v>1.2435991221653255E-2</v>
      </c>
      <c r="M19" s="11"/>
      <c r="N19" s="11">
        <v>1</v>
      </c>
      <c r="O19" s="11"/>
      <c r="P19" s="11">
        <v>3</v>
      </c>
      <c r="Q19" s="11"/>
      <c r="R19" s="11"/>
      <c r="S19" s="11"/>
      <c r="T19" s="11"/>
      <c r="U19" s="11">
        <v>30</v>
      </c>
      <c r="V19" s="11"/>
      <c r="W19" s="11"/>
      <c r="X19" s="12">
        <v>20200722</v>
      </c>
      <c r="Y19" s="12">
        <v>7</v>
      </c>
      <c r="Z19" s="6" t="s">
        <v>161</v>
      </c>
      <c r="AA19" s="12" t="str">
        <f t="shared" si="5"/>
        <v>하선동</v>
      </c>
      <c r="AB19" s="5" t="s">
        <v>81</v>
      </c>
      <c r="AC19" s="13" t="s">
        <v>178</v>
      </c>
    </row>
    <row r="20" spans="1:29" s="14" customFormat="1" ht="20.100000000000001" customHeight="1" x14ac:dyDescent="0.3">
      <c r="A20" s="5">
        <v>14</v>
      </c>
      <c r="B20" s="6" t="str">
        <f t="shared" si="3"/>
        <v>7</v>
      </c>
      <c r="C20" s="6" t="str">
        <f t="shared" si="4"/>
        <v>22</v>
      </c>
      <c r="D20" s="7" t="s">
        <v>34</v>
      </c>
      <c r="E20" s="7" t="s">
        <v>162</v>
      </c>
      <c r="F20" s="7" t="s">
        <v>163</v>
      </c>
      <c r="G20" s="5" t="s">
        <v>181</v>
      </c>
      <c r="H20" s="5" t="s">
        <v>180</v>
      </c>
      <c r="I20" s="8">
        <f t="shared" si="0"/>
        <v>12050</v>
      </c>
      <c r="J20" s="9">
        <v>12000</v>
      </c>
      <c r="K20" s="8">
        <f t="shared" si="1"/>
        <v>50</v>
      </c>
      <c r="L20" s="10">
        <f t="shared" si="2"/>
        <v>4.1493775933609959E-3</v>
      </c>
      <c r="M20" s="11"/>
      <c r="N20" s="11">
        <v>36</v>
      </c>
      <c r="O20" s="11"/>
      <c r="P20" s="11">
        <v>12</v>
      </c>
      <c r="Q20" s="11"/>
      <c r="R20" s="11"/>
      <c r="S20" s="11"/>
      <c r="T20" s="11"/>
      <c r="U20" s="11"/>
      <c r="V20" s="11">
        <v>2</v>
      </c>
      <c r="W20" s="11"/>
      <c r="X20" s="12">
        <v>20200722</v>
      </c>
      <c r="Y20" s="12">
        <v>7</v>
      </c>
      <c r="Z20" s="6" t="s">
        <v>165</v>
      </c>
      <c r="AA20" s="12" t="str">
        <f t="shared" si="5"/>
        <v>이형준</v>
      </c>
      <c r="AB20" s="5" t="s">
        <v>81</v>
      </c>
      <c r="AC20" s="13" t="s">
        <v>178</v>
      </c>
    </row>
    <row r="21" spans="1:29" s="14" customFormat="1" ht="20.100000000000001" customHeight="1" x14ac:dyDescent="0.3">
      <c r="A21" s="5">
        <v>15</v>
      </c>
      <c r="B21" s="6" t="str">
        <f t="shared" si="3"/>
        <v>7</v>
      </c>
      <c r="C21" s="6" t="str">
        <f t="shared" si="4"/>
        <v>22</v>
      </c>
      <c r="D21" s="7" t="s">
        <v>34</v>
      </c>
      <c r="E21" s="7" t="s">
        <v>173</v>
      </c>
      <c r="F21" s="7" t="s">
        <v>174</v>
      </c>
      <c r="G21" s="5" t="s">
        <v>181</v>
      </c>
      <c r="H21" s="5" t="s">
        <v>180</v>
      </c>
      <c r="I21" s="8">
        <f t="shared" si="0"/>
        <v>15000</v>
      </c>
      <c r="J21" s="9">
        <v>15000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20200722</v>
      </c>
      <c r="Y21" s="12">
        <v>5</v>
      </c>
      <c r="Z21" s="6" t="s">
        <v>165</v>
      </c>
      <c r="AA21" s="12" t="str">
        <f t="shared" si="5"/>
        <v>이형준</v>
      </c>
      <c r="AB21" s="5" t="s">
        <v>81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7</v>
      </c>
      <c r="C22" s="6" t="str">
        <f t="shared" si="4"/>
        <v>22</v>
      </c>
      <c r="D22" s="7" t="s">
        <v>36</v>
      </c>
      <c r="E22" s="7" t="s">
        <v>169</v>
      </c>
      <c r="F22" s="7" t="s">
        <v>170</v>
      </c>
      <c r="G22" s="5" t="s">
        <v>181</v>
      </c>
      <c r="H22" s="5" t="s">
        <v>182</v>
      </c>
      <c r="I22" s="8">
        <f t="shared" si="0"/>
        <v>1756</v>
      </c>
      <c r="J22" s="9">
        <v>1350</v>
      </c>
      <c r="K22" s="8">
        <f t="shared" si="1"/>
        <v>406</v>
      </c>
      <c r="L22" s="10">
        <f t="shared" si="2"/>
        <v>0.23120728929384965</v>
      </c>
      <c r="M22" s="11">
        <v>219</v>
      </c>
      <c r="N22" s="11">
        <v>22</v>
      </c>
      <c r="O22" s="11">
        <v>29</v>
      </c>
      <c r="P22" s="11">
        <v>77</v>
      </c>
      <c r="Q22" s="11">
        <v>34</v>
      </c>
      <c r="R22" s="11"/>
      <c r="S22" s="11">
        <v>25</v>
      </c>
      <c r="T22" s="11"/>
      <c r="U22" s="11"/>
      <c r="V22" s="11"/>
      <c r="W22" s="11"/>
      <c r="X22" s="12">
        <v>20200722</v>
      </c>
      <c r="Y22" s="12">
        <v>2</v>
      </c>
      <c r="Z22" s="6" t="s">
        <v>165</v>
      </c>
      <c r="AA22" s="12" t="str">
        <f t="shared" si="5"/>
        <v>이형준</v>
      </c>
      <c r="AB22" s="5" t="s">
        <v>81</v>
      </c>
      <c r="AC22" s="13" t="s">
        <v>176</v>
      </c>
    </row>
    <row r="23" spans="1:29" s="14" customFormat="1" ht="20.100000000000001" customHeight="1" x14ac:dyDescent="0.3">
      <c r="A23" s="5">
        <v>17</v>
      </c>
      <c r="B23" s="6" t="str">
        <f t="shared" si="3"/>
        <v>7</v>
      </c>
      <c r="C23" s="6" t="str">
        <f t="shared" si="4"/>
        <v>22</v>
      </c>
      <c r="D23" s="7" t="s">
        <v>32</v>
      </c>
      <c r="E23" s="7" t="s">
        <v>84</v>
      </c>
      <c r="F23" s="7" t="s">
        <v>168</v>
      </c>
      <c r="G23" s="5" t="s">
        <v>183</v>
      </c>
      <c r="H23" s="5" t="s">
        <v>180</v>
      </c>
      <c r="I23" s="8">
        <f t="shared" si="0"/>
        <v>448</v>
      </c>
      <c r="J23" s="9">
        <v>375</v>
      </c>
      <c r="K23" s="8">
        <f t="shared" si="1"/>
        <v>73</v>
      </c>
      <c r="L23" s="10">
        <f t="shared" si="2"/>
        <v>0.16294642857142858</v>
      </c>
      <c r="M23" s="11"/>
      <c r="N23" s="11"/>
      <c r="O23" s="11">
        <v>73</v>
      </c>
      <c r="P23" s="11"/>
      <c r="Q23" s="11"/>
      <c r="R23" s="11"/>
      <c r="S23" s="11"/>
      <c r="T23" s="11"/>
      <c r="U23" s="11"/>
      <c r="V23" s="11"/>
      <c r="W23" s="11"/>
      <c r="X23" s="12">
        <v>20200721</v>
      </c>
      <c r="Y23" s="12">
        <v>4</v>
      </c>
      <c r="Z23" s="6" t="s">
        <v>63</v>
      </c>
      <c r="AA23" s="12" t="str">
        <f t="shared" si="5"/>
        <v>하선동</v>
      </c>
      <c r="AB23" s="5" t="s">
        <v>82</v>
      </c>
      <c r="AC23" s="13" t="s">
        <v>176</v>
      </c>
    </row>
    <row r="24" spans="1:29" s="14" customFormat="1" ht="20.100000000000001" customHeight="1" x14ac:dyDescent="0.3">
      <c r="A24" s="5">
        <v>18</v>
      </c>
      <c r="B24" s="6" t="str">
        <f t="shared" si="3"/>
        <v>7</v>
      </c>
      <c r="C24" s="6" t="str">
        <f t="shared" si="4"/>
        <v>22</v>
      </c>
      <c r="D24" s="7" t="s">
        <v>32</v>
      </c>
      <c r="E24" s="7" t="s">
        <v>84</v>
      </c>
      <c r="F24" s="7" t="s">
        <v>168</v>
      </c>
      <c r="G24" s="5" t="s">
        <v>183</v>
      </c>
      <c r="H24" s="5" t="s">
        <v>180</v>
      </c>
      <c r="I24" s="8">
        <f t="shared" si="0"/>
        <v>448</v>
      </c>
      <c r="J24" s="9">
        <v>420</v>
      </c>
      <c r="K24" s="8">
        <f t="shared" si="1"/>
        <v>28</v>
      </c>
      <c r="L24" s="10">
        <f t="shared" si="2"/>
        <v>6.25E-2</v>
      </c>
      <c r="M24" s="11">
        <v>25</v>
      </c>
      <c r="N24" s="11"/>
      <c r="O24" s="11"/>
      <c r="P24" s="11">
        <v>3</v>
      </c>
      <c r="Q24" s="11"/>
      <c r="R24" s="11"/>
      <c r="S24" s="11"/>
      <c r="T24" s="11"/>
      <c r="U24" s="11"/>
      <c r="V24" s="11"/>
      <c r="W24" s="11"/>
      <c r="X24" s="12">
        <v>20200721</v>
      </c>
      <c r="Y24" s="12">
        <v>4</v>
      </c>
      <c r="Z24" s="6" t="s">
        <v>165</v>
      </c>
      <c r="AA24" s="12" t="str">
        <f t="shared" si="5"/>
        <v>이형준</v>
      </c>
      <c r="AB24" s="5" t="s">
        <v>82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7</v>
      </c>
      <c r="C25" s="6" t="str">
        <f t="shared" si="4"/>
        <v>22</v>
      </c>
      <c r="D25" s="7" t="s">
        <v>32</v>
      </c>
      <c r="E25" s="7" t="s">
        <v>84</v>
      </c>
      <c r="F25" s="7" t="s">
        <v>168</v>
      </c>
      <c r="G25" s="5" t="s">
        <v>183</v>
      </c>
      <c r="H25" s="5" t="s">
        <v>180</v>
      </c>
      <c r="I25" s="8">
        <f t="shared" si="0"/>
        <v>2218</v>
      </c>
      <c r="J25" s="11">
        <v>2040</v>
      </c>
      <c r="K25" s="8">
        <f t="shared" si="1"/>
        <v>178</v>
      </c>
      <c r="L25" s="10">
        <f t="shared" si="2"/>
        <v>8.025247971145176E-2</v>
      </c>
      <c r="M25" s="11">
        <v>168</v>
      </c>
      <c r="N25" s="11"/>
      <c r="O25" s="11"/>
      <c r="P25" s="11">
        <v>10</v>
      </c>
      <c r="Q25" s="11"/>
      <c r="R25" s="11"/>
      <c r="S25" s="11"/>
      <c r="T25" s="11"/>
      <c r="U25" s="11"/>
      <c r="V25" s="11"/>
      <c r="W25" s="11"/>
      <c r="X25" s="12">
        <v>20200722</v>
      </c>
      <c r="Y25" s="12">
        <v>4</v>
      </c>
      <c r="Z25" s="6" t="s">
        <v>161</v>
      </c>
      <c r="AA25" s="12" t="str">
        <f t="shared" si="5"/>
        <v>하선동</v>
      </c>
      <c r="AB25" s="5" t="s">
        <v>82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7</v>
      </c>
      <c r="C26" s="6" t="str">
        <f t="shared" si="4"/>
        <v>22</v>
      </c>
      <c r="D26" s="7" t="s">
        <v>34</v>
      </c>
      <c r="E26" s="7" t="s">
        <v>166</v>
      </c>
      <c r="F26" s="7" t="s">
        <v>167</v>
      </c>
      <c r="G26" s="5" t="s">
        <v>181</v>
      </c>
      <c r="H26" s="5" t="s">
        <v>180</v>
      </c>
      <c r="I26" s="8">
        <f t="shared" si="0"/>
        <v>11000</v>
      </c>
      <c r="J26" s="11">
        <v>11000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20200722</v>
      </c>
      <c r="Y26" s="12">
        <v>3</v>
      </c>
      <c r="Z26" s="6" t="s">
        <v>161</v>
      </c>
      <c r="AA26" s="12" t="str">
        <f t="shared" si="5"/>
        <v>하선동</v>
      </c>
      <c r="AB26" s="5" t="s">
        <v>82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7</v>
      </c>
      <c r="C27" s="6" t="str">
        <f t="shared" si="4"/>
        <v>22</v>
      </c>
      <c r="D27" s="7" t="s">
        <v>34</v>
      </c>
      <c r="E27" s="7" t="s">
        <v>162</v>
      </c>
      <c r="F27" s="7" t="s">
        <v>163</v>
      </c>
      <c r="G27" s="5" t="s">
        <v>181</v>
      </c>
      <c r="H27" s="5" t="s">
        <v>180</v>
      </c>
      <c r="I27" s="8">
        <f t="shared" si="0"/>
        <v>12298</v>
      </c>
      <c r="J27" s="11">
        <v>11950</v>
      </c>
      <c r="K27" s="8">
        <f t="shared" si="1"/>
        <v>348</v>
      </c>
      <c r="L27" s="10">
        <f t="shared" si="2"/>
        <v>2.8297284111237598E-2</v>
      </c>
      <c r="M27" s="11">
        <v>17</v>
      </c>
      <c r="N27" s="11"/>
      <c r="O27" s="11"/>
      <c r="P27" s="11">
        <v>49</v>
      </c>
      <c r="Q27" s="11"/>
      <c r="R27" s="11"/>
      <c r="S27" s="11"/>
      <c r="T27" s="11"/>
      <c r="U27" s="11">
        <v>282</v>
      </c>
      <c r="V27" s="11"/>
      <c r="W27" s="11"/>
      <c r="X27" s="12">
        <v>20200722</v>
      </c>
      <c r="Y27" s="12">
        <v>7</v>
      </c>
      <c r="Z27" s="6" t="s">
        <v>63</v>
      </c>
      <c r="AA27" s="12" t="str">
        <f t="shared" si="5"/>
        <v>하선동</v>
      </c>
      <c r="AB27" s="5" t="s">
        <v>83</v>
      </c>
      <c r="AC27" s="13" t="s">
        <v>178</v>
      </c>
    </row>
    <row r="28" spans="1:29" s="14" customFormat="1" ht="20.100000000000001" customHeight="1" x14ac:dyDescent="0.3">
      <c r="A28" s="5">
        <v>22</v>
      </c>
      <c r="B28" s="6" t="str">
        <f t="shared" si="3"/>
        <v>7</v>
      </c>
      <c r="C28" s="6" t="str">
        <f t="shared" si="4"/>
        <v>22</v>
      </c>
      <c r="D28" s="7" t="s">
        <v>44</v>
      </c>
      <c r="E28" s="7" t="s">
        <v>162</v>
      </c>
      <c r="F28" s="7" t="s">
        <v>164</v>
      </c>
      <c r="G28" s="5" t="s">
        <v>179</v>
      </c>
      <c r="H28" s="5" t="s">
        <v>180</v>
      </c>
      <c r="I28" s="8">
        <f t="shared" si="0"/>
        <v>187</v>
      </c>
      <c r="J28" s="16">
        <v>180</v>
      </c>
      <c r="K28" s="8">
        <f t="shared" si="1"/>
        <v>7</v>
      </c>
      <c r="L28" s="10">
        <f t="shared" si="2"/>
        <v>3.7433155080213901E-2</v>
      </c>
      <c r="M28" s="11"/>
      <c r="N28" s="11"/>
      <c r="O28" s="11"/>
      <c r="P28" s="11">
        <v>7</v>
      </c>
      <c r="Q28" s="11"/>
      <c r="R28" s="11"/>
      <c r="S28" s="11"/>
      <c r="T28" s="11"/>
      <c r="U28" s="11"/>
      <c r="V28" s="11"/>
      <c r="W28" s="11"/>
      <c r="X28" s="12">
        <v>20200722</v>
      </c>
      <c r="Y28" s="12">
        <v>13</v>
      </c>
      <c r="Z28" s="6" t="s">
        <v>161</v>
      </c>
      <c r="AA28" s="12" t="str">
        <f t="shared" si="5"/>
        <v>하선동</v>
      </c>
      <c r="AB28" s="5" t="s">
        <v>83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7</v>
      </c>
      <c r="C29" s="6" t="str">
        <f t="shared" si="4"/>
        <v>22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7</v>
      </c>
      <c r="C30" s="6" t="str">
        <f t="shared" si="4"/>
        <v>22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hidden="1" customHeight="1" x14ac:dyDescent="0.3">
      <c r="A31" s="5">
        <v>25</v>
      </c>
      <c r="B31" s="6" t="str">
        <f t="shared" si="3"/>
        <v>7</v>
      </c>
      <c r="C31" s="6" t="str">
        <f t="shared" si="4"/>
        <v>22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3"/>
        <v>7</v>
      </c>
      <c r="C32" s="6" t="str">
        <f t="shared" si="4"/>
        <v>22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7</v>
      </c>
      <c r="C33" s="6" t="str">
        <f t="shared" si="4"/>
        <v>22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7</v>
      </c>
      <c r="C34" s="6" t="str">
        <f t="shared" si="4"/>
        <v>22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7</v>
      </c>
      <c r="C35" s="6" t="str">
        <f t="shared" si="4"/>
        <v>22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7</v>
      </c>
      <c r="C36" s="6" t="str">
        <f t="shared" si="4"/>
        <v>22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7</v>
      </c>
      <c r="C37" s="6" t="str">
        <f t="shared" si="4"/>
        <v>22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7</v>
      </c>
      <c r="C38" s="6" t="str">
        <f t="shared" si="4"/>
        <v>22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7</v>
      </c>
      <c r="C39" s="6" t="str">
        <f t="shared" si="4"/>
        <v>22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7</v>
      </c>
      <c r="C40" s="6" t="str">
        <f t="shared" si="4"/>
        <v>22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7</v>
      </c>
      <c r="C41" s="6" t="str">
        <f t="shared" si="4"/>
        <v>22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7</v>
      </c>
      <c r="C42" s="6" t="str">
        <f t="shared" si="4"/>
        <v>22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7</v>
      </c>
      <c r="C43" s="6" t="str">
        <f t="shared" si="4"/>
        <v>22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7</v>
      </c>
      <c r="C44" s="6" t="str">
        <f t="shared" si="4"/>
        <v>22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7</v>
      </c>
      <c r="C45" s="6" t="str">
        <f t="shared" si="4"/>
        <v>22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7</v>
      </c>
      <c r="C46" s="6" t="str">
        <f t="shared" si="4"/>
        <v>22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8">SUM(I7:I46)</f>
        <v>111281</v>
      </c>
      <c r="J47" s="37">
        <f t="shared" si="8"/>
        <v>109529</v>
      </c>
      <c r="K47" s="37">
        <f t="shared" si="8"/>
        <v>1752</v>
      </c>
      <c r="L47" s="37" t="e">
        <f t="shared" si="8"/>
        <v>#DIV/0!</v>
      </c>
      <c r="M47" s="37">
        <f t="shared" si="8"/>
        <v>878</v>
      </c>
      <c r="N47" s="37">
        <f t="shared" si="8"/>
        <v>147</v>
      </c>
      <c r="O47" s="37">
        <f t="shared" si="8"/>
        <v>102</v>
      </c>
      <c r="P47" s="37">
        <f t="shared" si="8"/>
        <v>211</v>
      </c>
      <c r="Q47" s="37">
        <f t="shared" si="8"/>
        <v>34</v>
      </c>
      <c r="R47" s="37">
        <f t="shared" si="8"/>
        <v>0</v>
      </c>
      <c r="S47" s="37">
        <f t="shared" si="8"/>
        <v>25</v>
      </c>
      <c r="T47" s="37">
        <f t="shared" si="8"/>
        <v>41</v>
      </c>
      <c r="U47" s="37">
        <f t="shared" si="8"/>
        <v>312</v>
      </c>
      <c r="V47" s="37">
        <f t="shared" si="8"/>
        <v>2</v>
      </c>
      <c r="W47" s="37">
        <f t="shared" si="8"/>
        <v>0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7</v>
      </c>
      <c r="C49" s="6" t="str">
        <f>MID($A$1,4,2)</f>
        <v>22</v>
      </c>
      <c r="D49" s="7" t="s">
        <v>36</v>
      </c>
      <c r="E49" s="7"/>
      <c r="F49" s="7" t="s">
        <v>156</v>
      </c>
      <c r="G49" s="5"/>
      <c r="H49" s="5" t="s">
        <v>158</v>
      </c>
      <c r="I49" s="8">
        <f t="shared" ref="I49:I63" si="9">J49+K49</f>
        <v>694</v>
      </c>
      <c r="J49" s="9">
        <v>530</v>
      </c>
      <c r="K49" s="8">
        <f t="shared" ref="K49:K63" si="10">SUM(M49:W49)</f>
        <v>164</v>
      </c>
      <c r="L49" s="10">
        <f t="shared" ref="L49:L63" si="11">K49/I49</f>
        <v>0.23631123919308358</v>
      </c>
      <c r="M49" s="11">
        <v>61</v>
      </c>
      <c r="N49" s="11">
        <v>43</v>
      </c>
      <c r="O49" s="11"/>
      <c r="P49" s="11">
        <v>39</v>
      </c>
      <c r="Q49" s="11">
        <v>21</v>
      </c>
      <c r="R49" s="11"/>
      <c r="S49" s="11"/>
      <c r="T49" s="11"/>
      <c r="U49" s="11"/>
      <c r="V49" s="11"/>
      <c r="W49" s="11"/>
      <c r="X49" s="12">
        <v>20200720</v>
      </c>
      <c r="Y49" s="12" t="s">
        <v>157</v>
      </c>
      <c r="Z49" s="6"/>
      <c r="AA49" s="12" t="str">
        <f>IF($Z49="A","하선동",IF($Z49="B","이형준",""))</f>
        <v/>
      </c>
      <c r="AB49" s="5" t="s">
        <v>62</v>
      </c>
      <c r="AC49" s="13" t="s">
        <v>172</v>
      </c>
    </row>
    <row r="50" spans="1:29" ht="20.100000000000001" customHeight="1" x14ac:dyDescent="0.3">
      <c r="A50" s="5">
        <v>2</v>
      </c>
      <c r="B50" s="6" t="str">
        <f t="shared" ref="B50:B63" si="12">LEFT($A$1,1)</f>
        <v>7</v>
      </c>
      <c r="C50" s="6" t="str">
        <f t="shared" ref="C50:C63" si="13">MID($A$1,4,2)</f>
        <v>22</v>
      </c>
      <c r="D50" s="7" t="s">
        <v>36</v>
      </c>
      <c r="E50" s="7"/>
      <c r="F50" s="7" t="s">
        <v>127</v>
      </c>
      <c r="G50" s="5"/>
      <c r="H50" s="5" t="s">
        <v>104</v>
      </c>
      <c r="I50" s="8">
        <f t="shared" si="9"/>
        <v>1290</v>
      </c>
      <c r="J50" s="15">
        <v>381</v>
      </c>
      <c r="K50" s="8">
        <f t="shared" si="10"/>
        <v>909</v>
      </c>
      <c r="L50" s="10">
        <f t="shared" si="11"/>
        <v>0.70465116279069773</v>
      </c>
      <c r="M50" s="11">
        <v>869</v>
      </c>
      <c r="N50" s="11">
        <v>16</v>
      </c>
      <c r="O50" s="11"/>
      <c r="P50" s="11">
        <v>22</v>
      </c>
      <c r="Q50" s="11">
        <v>2</v>
      </c>
      <c r="R50" s="11"/>
      <c r="S50" s="11"/>
      <c r="T50" s="11"/>
      <c r="U50" s="11"/>
      <c r="V50" s="11"/>
      <c r="W50" s="11"/>
      <c r="X50" s="12">
        <v>20200721</v>
      </c>
      <c r="Y50" s="12" t="s">
        <v>157</v>
      </c>
      <c r="Z50" s="6"/>
      <c r="AA50" s="12" t="str">
        <f t="shared" ref="AA50:AA63" si="14">IF($Z50="A","하선동",IF($Z50="B","이형준",""))</f>
        <v/>
      </c>
      <c r="AB50" s="5" t="s">
        <v>75</v>
      </c>
      <c r="AC50" s="13" t="s">
        <v>172</v>
      </c>
    </row>
    <row r="51" spans="1:29" ht="20.100000000000001" customHeight="1" x14ac:dyDescent="0.3">
      <c r="A51" s="5">
        <v>3</v>
      </c>
      <c r="B51" s="6" t="str">
        <f t="shared" si="12"/>
        <v>7</v>
      </c>
      <c r="C51" s="6" t="str">
        <f t="shared" si="13"/>
        <v>22</v>
      </c>
      <c r="D51" s="7" t="s">
        <v>36</v>
      </c>
      <c r="E51" s="7"/>
      <c r="F51" s="7" t="s">
        <v>127</v>
      </c>
      <c r="G51" s="5"/>
      <c r="H51" s="5" t="s">
        <v>104</v>
      </c>
      <c r="I51" s="8">
        <f t="shared" si="9"/>
        <v>632</v>
      </c>
      <c r="J51" s="9">
        <v>360</v>
      </c>
      <c r="K51" s="8">
        <f t="shared" si="10"/>
        <v>272</v>
      </c>
      <c r="L51" s="10">
        <f t="shared" si="11"/>
        <v>0.43037974683544306</v>
      </c>
      <c r="M51" s="11">
        <v>224</v>
      </c>
      <c r="N51" s="11">
        <v>17</v>
      </c>
      <c r="O51" s="11"/>
      <c r="P51" s="11">
        <v>31</v>
      </c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4"/>
        <v/>
      </c>
      <c r="AB51" s="5" t="s">
        <v>78</v>
      </c>
      <c r="AC51" s="13" t="s">
        <v>172</v>
      </c>
    </row>
    <row r="52" spans="1:29" ht="20.100000000000001" customHeight="1" x14ac:dyDescent="0.3">
      <c r="A52" s="5">
        <v>4</v>
      </c>
      <c r="B52" s="6" t="str">
        <f t="shared" si="12"/>
        <v>7</v>
      </c>
      <c r="C52" s="6" t="str">
        <f t="shared" si="13"/>
        <v>22</v>
      </c>
      <c r="D52" s="7" t="s">
        <v>36</v>
      </c>
      <c r="E52" s="7"/>
      <c r="F52" s="7" t="s">
        <v>127</v>
      </c>
      <c r="G52" s="5"/>
      <c r="H52" s="5" t="s">
        <v>104</v>
      </c>
      <c r="I52" s="8">
        <f t="shared" si="9"/>
        <v>506</v>
      </c>
      <c r="J52" s="9">
        <v>410</v>
      </c>
      <c r="K52" s="8">
        <f t="shared" si="10"/>
        <v>96</v>
      </c>
      <c r="L52" s="10">
        <f t="shared" si="11"/>
        <v>0.18972332015810275</v>
      </c>
      <c r="M52" s="11">
        <v>20</v>
      </c>
      <c r="N52" s="11">
        <v>60</v>
      </c>
      <c r="O52" s="11"/>
      <c r="P52" s="11">
        <v>8</v>
      </c>
      <c r="Q52" s="11">
        <v>5</v>
      </c>
      <c r="R52" s="11"/>
      <c r="S52" s="11">
        <v>3</v>
      </c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 t="s">
        <v>82</v>
      </c>
      <c r="AC52" s="13" t="s">
        <v>172</v>
      </c>
    </row>
    <row r="53" spans="1:29" ht="20.100000000000001" customHeight="1" x14ac:dyDescent="0.3">
      <c r="A53" s="5">
        <v>5</v>
      </c>
      <c r="B53" s="6" t="str">
        <f t="shared" si="12"/>
        <v>7</v>
      </c>
      <c r="C53" s="6" t="str">
        <f t="shared" si="13"/>
        <v>22</v>
      </c>
      <c r="D53" s="7" t="s">
        <v>36</v>
      </c>
      <c r="E53" s="7"/>
      <c r="F53" s="7" t="s">
        <v>127</v>
      </c>
      <c r="G53" s="5"/>
      <c r="H53" s="5" t="s">
        <v>104</v>
      </c>
      <c r="I53" s="8">
        <f t="shared" si="9"/>
        <v>551</v>
      </c>
      <c r="J53" s="9">
        <v>390</v>
      </c>
      <c r="K53" s="8">
        <f t="shared" si="10"/>
        <v>161</v>
      </c>
      <c r="L53" s="10">
        <f t="shared" si="11"/>
        <v>0.29219600725952816</v>
      </c>
      <c r="M53" s="11">
        <v>40</v>
      </c>
      <c r="N53" s="11">
        <v>80</v>
      </c>
      <c r="O53" s="11"/>
      <c r="P53" s="11">
        <v>41</v>
      </c>
      <c r="Q53" s="11"/>
      <c r="R53" s="11"/>
      <c r="S53" s="11"/>
      <c r="T53" s="11"/>
      <c r="U53" s="11"/>
      <c r="V53" s="11"/>
      <c r="W53" s="11"/>
      <c r="X53" s="12">
        <v>20200720</v>
      </c>
      <c r="Y53" s="12" t="s">
        <v>157</v>
      </c>
      <c r="Z53" s="6"/>
      <c r="AA53" s="12" t="str">
        <f t="shared" si="14"/>
        <v/>
      </c>
      <c r="AB53" s="5" t="s">
        <v>83</v>
      </c>
      <c r="AC53" s="13" t="s">
        <v>172</v>
      </c>
    </row>
    <row r="54" spans="1:29" ht="20.100000000000001" customHeight="1" x14ac:dyDescent="0.3">
      <c r="A54" s="5">
        <v>6</v>
      </c>
      <c r="B54" s="6" t="str">
        <f t="shared" si="12"/>
        <v>7</v>
      </c>
      <c r="C54" s="6" t="str">
        <f t="shared" si="13"/>
        <v>22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customHeight="1" x14ac:dyDescent="0.3">
      <c r="A55" s="5">
        <v>7</v>
      </c>
      <c r="B55" s="6" t="str">
        <f t="shared" si="12"/>
        <v>7</v>
      </c>
      <c r="C55" s="6" t="str">
        <f t="shared" si="13"/>
        <v>22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2"/>
        <v>7</v>
      </c>
      <c r="C56" s="6" t="str">
        <f t="shared" si="13"/>
        <v>22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7</v>
      </c>
      <c r="C57" s="6" t="str">
        <f t="shared" si="13"/>
        <v>22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7</v>
      </c>
      <c r="C58" s="6" t="str">
        <f t="shared" si="13"/>
        <v>22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7</v>
      </c>
      <c r="C59" s="6" t="str">
        <f t="shared" si="13"/>
        <v>22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7</v>
      </c>
      <c r="C60" s="6" t="str">
        <f t="shared" si="13"/>
        <v>22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7</v>
      </c>
      <c r="C61" s="6" t="str">
        <f t="shared" si="13"/>
        <v>22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7</v>
      </c>
      <c r="C62" s="6" t="str">
        <f t="shared" si="13"/>
        <v>22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7</v>
      </c>
      <c r="C63" s="6" t="str">
        <f t="shared" si="13"/>
        <v>22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46">
    <cfRule type="expression" dxfId="27" priority="9">
      <formula>$L7&gt;0.15</formula>
    </cfRule>
    <cfRule type="expression" dxfId="26" priority="10">
      <formula>AND($L7&gt;0.08,$L7&lt;0.15)</formula>
    </cfRule>
  </conditionalFormatting>
  <conditionalFormatting sqref="A49:AC49 A54:AC63 A50:C53 E50:AC53">
    <cfRule type="expression" dxfId="25" priority="7">
      <formula>$L49&gt;0.15</formula>
    </cfRule>
    <cfRule type="expression" dxfId="24" priority="8">
      <formula>AND($L49&gt;0.08,$L49&lt;0.15)</formula>
    </cfRule>
  </conditionalFormatting>
  <conditionalFormatting sqref="D50:D53">
    <cfRule type="expression" dxfId="23" priority="1">
      <formula>$L50&gt;0.15</formula>
    </cfRule>
    <cfRule type="expression" dxfId="22" priority="2">
      <formula>AND($L50&gt;0.08,$L50&lt;0.15)</formula>
    </cfRule>
  </conditionalFormatting>
  <dataValidations count="3">
    <dataValidation type="list" allowBlank="1" showInputMessage="1" showErrorMessage="1" sqref="Z49:Z63 Z7:Z46" xr:uid="{E5426D3B-83FA-4B44-A7D7-A5588146C37B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C5C26A94-145C-41A8-B16E-EA6C36C0D480}">
      <formula1>0</formula1>
      <formula2>20000</formula2>
    </dataValidation>
    <dataValidation allowBlank="1" showInputMessage="1" showErrorMessage="1" prompt="수식 계산_x000a_수치 입력 금지" sqref="K49:K63 K7:K46" xr:uid="{9336E749-7564-48B0-9844-E1E0D91EE2AE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586C6B8-E16F-4019-9E1A-B7FD8EF28494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F9143E90-A1A9-4C79-8045-EBAD99C613F4}">
          <x14:formula1>
            <xm:f>데이터!$B$4:$B$17</xm:f>
          </x14:formula1>
          <xm:sqref>D49:D63 D7:D46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EA7A-4803-4AD9-BA2D-1953974A75B4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A7" sqref="A7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54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>LEFT($A$1,1)</f>
        <v>7</v>
      </c>
      <c r="C7" s="6" t="str">
        <f>MID($A$1,4,2)</f>
        <v>23</v>
      </c>
      <c r="D7" s="7" t="s">
        <v>36</v>
      </c>
      <c r="E7" s="7" t="s">
        <v>184</v>
      </c>
      <c r="F7" s="7" t="s">
        <v>185</v>
      </c>
      <c r="G7" s="5" t="s">
        <v>208</v>
      </c>
      <c r="H7" s="5" t="s">
        <v>209</v>
      </c>
      <c r="I7" s="8">
        <f t="shared" ref="I7:I46" si="0">J7+K7</f>
        <v>344</v>
      </c>
      <c r="J7" s="9">
        <v>220</v>
      </c>
      <c r="K7" s="8">
        <f t="shared" ref="K7:K29" si="1">SUM(M7:W7)</f>
        <v>124</v>
      </c>
      <c r="L7" s="10">
        <f t="shared" ref="L7:L46" si="2">K7/I7</f>
        <v>0.36046511627906974</v>
      </c>
      <c r="M7" s="11">
        <v>39</v>
      </c>
      <c r="N7" s="11">
        <v>41</v>
      </c>
      <c r="O7" s="11"/>
      <c r="P7" s="11">
        <v>38</v>
      </c>
      <c r="Q7" s="11">
        <v>6</v>
      </c>
      <c r="R7" s="11"/>
      <c r="S7" s="11"/>
      <c r="T7" s="11"/>
      <c r="U7" s="11"/>
      <c r="V7" s="11"/>
      <c r="W7" s="11"/>
      <c r="X7" s="12">
        <v>20200723</v>
      </c>
      <c r="Y7" s="12">
        <v>2</v>
      </c>
      <c r="Z7" s="6" t="s">
        <v>186</v>
      </c>
      <c r="AA7" s="12" t="str">
        <f>IF($Z7="A","하선동",IF($Z7="B","이형준",""))</f>
        <v>하선동</v>
      </c>
      <c r="AB7" s="5" t="s">
        <v>62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7</v>
      </c>
      <c r="C8" s="6" t="str">
        <f t="shared" ref="C8:C46" si="4">MID($A$1,4,2)</f>
        <v>23</v>
      </c>
      <c r="D8" s="7" t="s">
        <v>32</v>
      </c>
      <c r="E8" s="7" t="s">
        <v>187</v>
      </c>
      <c r="F8" s="7" t="s">
        <v>192</v>
      </c>
      <c r="G8" s="5">
        <v>7301</v>
      </c>
      <c r="H8" s="5" t="s">
        <v>210</v>
      </c>
      <c r="I8" s="8">
        <f t="shared" si="0"/>
        <v>412</v>
      </c>
      <c r="J8" s="9">
        <v>360</v>
      </c>
      <c r="K8" s="8">
        <f t="shared" si="1"/>
        <v>52</v>
      </c>
      <c r="L8" s="10">
        <f t="shared" si="2"/>
        <v>0.12621359223300971</v>
      </c>
      <c r="M8" s="11"/>
      <c r="N8" s="11"/>
      <c r="O8" s="11"/>
      <c r="P8" s="11"/>
      <c r="Q8" s="11"/>
      <c r="R8" s="11"/>
      <c r="S8" s="11"/>
      <c r="T8" s="11">
        <v>52</v>
      </c>
      <c r="U8" s="11"/>
      <c r="V8" s="11"/>
      <c r="W8" s="11"/>
      <c r="X8" s="12">
        <v>20200722</v>
      </c>
      <c r="Y8" s="12">
        <v>15</v>
      </c>
      <c r="Z8" s="6" t="s">
        <v>194</v>
      </c>
      <c r="AA8" s="12" t="str">
        <f t="shared" ref="AA8:AA46" si="5">IF($Z8="A","하선동",IF($Z8="B","이형준",""))</f>
        <v>이형준</v>
      </c>
      <c r="AB8" s="5" t="s">
        <v>70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7</v>
      </c>
      <c r="C9" s="6" t="str">
        <f t="shared" si="4"/>
        <v>23</v>
      </c>
      <c r="D9" s="7" t="s">
        <v>32</v>
      </c>
      <c r="E9" s="7" t="s">
        <v>187</v>
      </c>
      <c r="F9" s="7" t="s">
        <v>192</v>
      </c>
      <c r="G9" s="5">
        <v>7301</v>
      </c>
      <c r="H9" s="5" t="s">
        <v>210</v>
      </c>
      <c r="I9" s="8">
        <f t="shared" si="0"/>
        <v>874</v>
      </c>
      <c r="J9" s="9">
        <v>248</v>
      </c>
      <c r="K9" s="8">
        <f t="shared" si="1"/>
        <v>626</v>
      </c>
      <c r="L9" s="10">
        <f t="shared" si="2"/>
        <v>0.71624713958810071</v>
      </c>
      <c r="M9" s="11">
        <v>312</v>
      </c>
      <c r="N9" s="11">
        <v>275</v>
      </c>
      <c r="O9" s="11"/>
      <c r="P9" s="11"/>
      <c r="Q9" s="11"/>
      <c r="R9" s="11"/>
      <c r="S9" s="11"/>
      <c r="T9" s="11">
        <v>39</v>
      </c>
      <c r="U9" s="11"/>
      <c r="V9" s="11"/>
      <c r="W9" s="11"/>
      <c r="X9" s="12">
        <v>20200721</v>
      </c>
      <c r="Y9" s="6">
        <v>15</v>
      </c>
      <c r="Z9" s="6" t="s">
        <v>194</v>
      </c>
      <c r="AA9" s="12" t="str">
        <f t="shared" si="5"/>
        <v>이형준</v>
      </c>
      <c r="AB9" s="5" t="s">
        <v>70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7</v>
      </c>
      <c r="C10" s="6" t="str">
        <f t="shared" si="4"/>
        <v>23</v>
      </c>
      <c r="D10" s="7" t="s">
        <v>32</v>
      </c>
      <c r="E10" s="7" t="s">
        <v>187</v>
      </c>
      <c r="F10" s="7" t="s">
        <v>192</v>
      </c>
      <c r="G10" s="5">
        <v>7301</v>
      </c>
      <c r="H10" s="5" t="s">
        <v>210</v>
      </c>
      <c r="I10" s="8">
        <f t="shared" si="0"/>
        <v>830</v>
      </c>
      <c r="J10" s="9">
        <v>830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20200723</v>
      </c>
      <c r="Y10" s="12">
        <v>15</v>
      </c>
      <c r="Z10" s="6" t="s">
        <v>186</v>
      </c>
      <c r="AA10" s="12" t="str">
        <f t="shared" si="5"/>
        <v>하선동</v>
      </c>
      <c r="AB10" s="5" t="s">
        <v>70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7</v>
      </c>
      <c r="C11" s="6" t="str">
        <f t="shared" si="4"/>
        <v>23</v>
      </c>
      <c r="D11" s="7" t="s">
        <v>32</v>
      </c>
      <c r="E11" s="7" t="s">
        <v>187</v>
      </c>
      <c r="F11" s="7" t="s">
        <v>192</v>
      </c>
      <c r="G11" s="5">
        <v>7301</v>
      </c>
      <c r="H11" s="5" t="s">
        <v>210</v>
      </c>
      <c r="I11" s="8">
        <f t="shared" si="0"/>
        <v>1640</v>
      </c>
      <c r="J11" s="9">
        <v>1634</v>
      </c>
      <c r="K11" s="8">
        <f t="shared" si="1"/>
        <v>6</v>
      </c>
      <c r="L11" s="10">
        <f t="shared" si="2"/>
        <v>3.6585365853658539E-3</v>
      </c>
      <c r="M11" s="11">
        <v>6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20200723</v>
      </c>
      <c r="Y11" s="12">
        <v>5</v>
      </c>
      <c r="Z11" s="6" t="s">
        <v>194</v>
      </c>
      <c r="AA11" s="12" t="str">
        <f t="shared" si="5"/>
        <v>이형준</v>
      </c>
      <c r="AB11" s="5" t="s">
        <v>70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7</v>
      </c>
      <c r="C12" s="6" t="str">
        <f t="shared" si="4"/>
        <v>23</v>
      </c>
      <c r="D12" s="7" t="s">
        <v>34</v>
      </c>
      <c r="E12" s="7" t="s">
        <v>187</v>
      </c>
      <c r="F12" s="7" t="s">
        <v>193</v>
      </c>
      <c r="G12" s="5" t="s">
        <v>208</v>
      </c>
      <c r="H12" s="5" t="s">
        <v>210</v>
      </c>
      <c r="I12" s="8">
        <f t="shared" si="0"/>
        <v>3730</v>
      </c>
      <c r="J12" s="9">
        <v>3600</v>
      </c>
      <c r="K12" s="8">
        <f t="shared" si="1"/>
        <v>130</v>
      </c>
      <c r="L12" s="10">
        <f t="shared" si="2"/>
        <v>3.4852546916890083E-2</v>
      </c>
      <c r="M12" s="11">
        <v>122</v>
      </c>
      <c r="N12" s="11">
        <v>6</v>
      </c>
      <c r="O12" s="11"/>
      <c r="P12" s="11">
        <v>2</v>
      </c>
      <c r="Q12" s="11"/>
      <c r="R12" s="11"/>
      <c r="S12" s="11"/>
      <c r="T12" s="11"/>
      <c r="U12" s="11"/>
      <c r="V12" s="11"/>
      <c r="W12" s="11"/>
      <c r="X12" s="12">
        <v>20200723</v>
      </c>
      <c r="Y12" s="12">
        <v>8</v>
      </c>
      <c r="Z12" s="6" t="s">
        <v>186</v>
      </c>
      <c r="AA12" s="12" t="str">
        <f t="shared" si="5"/>
        <v>하선동</v>
      </c>
      <c r="AB12" s="5" t="s">
        <v>70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7</v>
      </c>
      <c r="C13" s="6" t="str">
        <f t="shared" si="4"/>
        <v>23</v>
      </c>
      <c r="D13" s="7" t="s">
        <v>34</v>
      </c>
      <c r="E13" s="7" t="s">
        <v>187</v>
      </c>
      <c r="F13" s="7" t="s">
        <v>193</v>
      </c>
      <c r="G13" s="5" t="s">
        <v>208</v>
      </c>
      <c r="H13" s="5" t="s">
        <v>210</v>
      </c>
      <c r="I13" s="8">
        <f t="shared" si="0"/>
        <v>13432</v>
      </c>
      <c r="J13" s="15">
        <v>13400</v>
      </c>
      <c r="K13" s="8">
        <f t="shared" si="1"/>
        <v>32</v>
      </c>
      <c r="L13" s="10">
        <f t="shared" si="2"/>
        <v>2.3823704586063135E-3</v>
      </c>
      <c r="M13" s="11">
        <v>17</v>
      </c>
      <c r="N13" s="11">
        <v>4</v>
      </c>
      <c r="O13" s="11"/>
      <c r="P13" s="11">
        <v>11</v>
      </c>
      <c r="Q13" s="11"/>
      <c r="R13" s="11"/>
      <c r="S13" s="11"/>
      <c r="T13" s="11"/>
      <c r="U13" s="11"/>
      <c r="V13" s="11"/>
      <c r="W13" s="11"/>
      <c r="X13" s="12">
        <v>20200723</v>
      </c>
      <c r="Y13" s="12">
        <v>8</v>
      </c>
      <c r="Z13" s="6" t="s">
        <v>194</v>
      </c>
      <c r="AA13" s="12" t="str">
        <f t="shared" si="5"/>
        <v>이형준</v>
      </c>
      <c r="AB13" s="5" t="s">
        <v>70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7</v>
      </c>
      <c r="C14" s="6" t="str">
        <f t="shared" si="4"/>
        <v>23</v>
      </c>
      <c r="D14" s="7" t="s">
        <v>36</v>
      </c>
      <c r="E14" s="7" t="s">
        <v>187</v>
      </c>
      <c r="F14" s="7" t="s">
        <v>197</v>
      </c>
      <c r="G14" s="5" t="s">
        <v>211</v>
      </c>
      <c r="H14" s="5" t="s">
        <v>210</v>
      </c>
      <c r="I14" s="8">
        <f t="shared" si="0"/>
        <v>1074</v>
      </c>
      <c r="J14" s="9">
        <v>1074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20200723</v>
      </c>
      <c r="Y14" s="12">
        <v>13</v>
      </c>
      <c r="Z14" s="6" t="s">
        <v>186</v>
      </c>
      <c r="AA14" s="12" t="str">
        <f t="shared" si="5"/>
        <v>하선동</v>
      </c>
      <c r="AB14" s="5" t="s">
        <v>75</v>
      </c>
      <c r="AC14" s="13" t="s">
        <v>201</v>
      </c>
    </row>
    <row r="15" spans="1:29" s="14" customFormat="1" ht="20.100000000000001" customHeight="1" x14ac:dyDescent="0.3">
      <c r="A15" s="5">
        <v>9</v>
      </c>
      <c r="B15" s="6" t="str">
        <f t="shared" si="3"/>
        <v>7</v>
      </c>
      <c r="C15" s="6" t="str">
        <f t="shared" si="4"/>
        <v>23</v>
      </c>
      <c r="D15" s="7" t="s">
        <v>36</v>
      </c>
      <c r="E15" s="7" t="s">
        <v>187</v>
      </c>
      <c r="F15" s="7" t="s">
        <v>197</v>
      </c>
      <c r="G15" s="5" t="s">
        <v>211</v>
      </c>
      <c r="H15" s="5" t="s">
        <v>210</v>
      </c>
      <c r="I15" s="8">
        <f t="shared" si="0"/>
        <v>2557</v>
      </c>
      <c r="J15" s="9">
        <v>2557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20200723</v>
      </c>
      <c r="Y15" s="12">
        <v>13</v>
      </c>
      <c r="Z15" s="6" t="s">
        <v>194</v>
      </c>
      <c r="AA15" s="12" t="str">
        <f t="shared" si="5"/>
        <v>이형준</v>
      </c>
      <c r="AB15" s="5" t="s">
        <v>75</v>
      </c>
      <c r="AC15" s="13" t="s">
        <v>201</v>
      </c>
    </row>
    <row r="16" spans="1:29" s="14" customFormat="1" ht="20.100000000000001" customHeight="1" x14ac:dyDescent="0.3">
      <c r="A16" s="5">
        <v>10</v>
      </c>
      <c r="B16" s="6" t="str">
        <f t="shared" si="3"/>
        <v>7</v>
      </c>
      <c r="C16" s="6" t="str">
        <f t="shared" si="4"/>
        <v>23</v>
      </c>
      <c r="D16" s="7" t="s">
        <v>32</v>
      </c>
      <c r="E16" s="7" t="s">
        <v>195</v>
      </c>
      <c r="F16" s="7" t="s">
        <v>198</v>
      </c>
      <c r="G16" s="5" t="s">
        <v>212</v>
      </c>
      <c r="H16" s="5" t="s">
        <v>210</v>
      </c>
      <c r="I16" s="8">
        <f t="shared" si="0"/>
        <v>4225</v>
      </c>
      <c r="J16" s="9">
        <v>3850</v>
      </c>
      <c r="K16" s="8">
        <f t="shared" si="1"/>
        <v>375</v>
      </c>
      <c r="L16" s="10">
        <f t="shared" si="2"/>
        <v>8.8757396449704137E-2</v>
      </c>
      <c r="M16" s="11">
        <v>375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20200723</v>
      </c>
      <c r="Y16" s="12">
        <v>6</v>
      </c>
      <c r="Z16" s="6" t="s">
        <v>194</v>
      </c>
      <c r="AA16" s="12" t="str">
        <f t="shared" si="5"/>
        <v>이형준</v>
      </c>
      <c r="AB16" s="5" t="s">
        <v>75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7</v>
      </c>
      <c r="C17" s="6" t="str">
        <f t="shared" si="4"/>
        <v>23</v>
      </c>
      <c r="D17" s="7" t="s">
        <v>34</v>
      </c>
      <c r="E17" s="7" t="s">
        <v>196</v>
      </c>
      <c r="F17" s="7" t="s">
        <v>199</v>
      </c>
      <c r="G17" s="5" t="s">
        <v>208</v>
      </c>
      <c r="H17" s="5" t="s">
        <v>210</v>
      </c>
      <c r="I17" s="8">
        <f t="shared" si="0"/>
        <v>3000</v>
      </c>
      <c r="J17" s="9">
        <v>3000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20200723</v>
      </c>
      <c r="Y17" s="12">
        <v>3</v>
      </c>
      <c r="Z17" s="6" t="s">
        <v>186</v>
      </c>
      <c r="AA17" s="12" t="str">
        <f t="shared" si="5"/>
        <v>하선동</v>
      </c>
      <c r="AB17" s="5" t="s">
        <v>75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7</v>
      </c>
      <c r="C18" s="6" t="str">
        <f t="shared" si="4"/>
        <v>23</v>
      </c>
      <c r="D18" s="7" t="s">
        <v>34</v>
      </c>
      <c r="E18" s="7" t="s">
        <v>196</v>
      </c>
      <c r="F18" s="7" t="s">
        <v>199</v>
      </c>
      <c r="G18" s="5" t="s">
        <v>208</v>
      </c>
      <c r="H18" s="5" t="s">
        <v>210</v>
      </c>
      <c r="I18" s="8">
        <f t="shared" si="0"/>
        <v>12581</v>
      </c>
      <c r="J18" s="9">
        <v>12581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20200723</v>
      </c>
      <c r="Y18" s="12">
        <v>3</v>
      </c>
      <c r="Z18" s="6" t="s">
        <v>194</v>
      </c>
      <c r="AA18" s="12" t="str">
        <f t="shared" si="5"/>
        <v>이형준</v>
      </c>
      <c r="AB18" s="5" t="s">
        <v>75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7</v>
      </c>
      <c r="C19" s="6" t="str">
        <f t="shared" si="4"/>
        <v>23</v>
      </c>
      <c r="D19" s="7" t="s">
        <v>34</v>
      </c>
      <c r="E19" s="7" t="s">
        <v>187</v>
      </c>
      <c r="F19" s="7" t="s">
        <v>193</v>
      </c>
      <c r="G19" s="5" t="s">
        <v>208</v>
      </c>
      <c r="H19" s="5" t="s">
        <v>210</v>
      </c>
      <c r="I19" s="8">
        <f t="shared" si="0"/>
        <v>11885</v>
      </c>
      <c r="J19" s="9">
        <v>11881</v>
      </c>
      <c r="K19" s="8">
        <f t="shared" si="1"/>
        <v>4</v>
      </c>
      <c r="L19" s="10">
        <f t="shared" si="2"/>
        <v>3.3655868742111904E-4</v>
      </c>
      <c r="M19" s="11"/>
      <c r="N19" s="11"/>
      <c r="O19" s="11"/>
      <c r="P19" s="11">
        <v>4</v>
      </c>
      <c r="Q19" s="11"/>
      <c r="R19" s="11"/>
      <c r="S19" s="11"/>
      <c r="T19" s="11"/>
      <c r="U19" s="11"/>
      <c r="V19" s="11"/>
      <c r="W19" s="11"/>
      <c r="X19" s="12">
        <v>20200723</v>
      </c>
      <c r="Y19" s="12">
        <v>8</v>
      </c>
      <c r="Z19" s="6" t="s">
        <v>186</v>
      </c>
      <c r="AA19" s="12" t="str">
        <f t="shared" si="5"/>
        <v>하선동</v>
      </c>
      <c r="AB19" s="5" t="s">
        <v>78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7</v>
      </c>
      <c r="C20" s="6" t="str">
        <f t="shared" si="4"/>
        <v>23</v>
      </c>
      <c r="D20" s="7" t="s">
        <v>34</v>
      </c>
      <c r="E20" s="7" t="s">
        <v>202</v>
      </c>
      <c r="F20" s="7" t="s">
        <v>203</v>
      </c>
      <c r="G20" s="5" t="s">
        <v>208</v>
      </c>
      <c r="H20" s="5" t="s">
        <v>210</v>
      </c>
      <c r="I20" s="8">
        <f t="shared" si="0"/>
        <v>9054</v>
      </c>
      <c r="J20" s="9">
        <v>9054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20200723</v>
      </c>
      <c r="Y20" s="12">
        <v>5</v>
      </c>
      <c r="Z20" s="6" t="s">
        <v>186</v>
      </c>
      <c r="AA20" s="12" t="str">
        <f t="shared" si="5"/>
        <v>하선동</v>
      </c>
      <c r="AB20" s="5" t="s">
        <v>78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7</v>
      </c>
      <c r="C21" s="6" t="str">
        <f t="shared" si="4"/>
        <v>23</v>
      </c>
      <c r="D21" s="7" t="s">
        <v>32</v>
      </c>
      <c r="E21" s="7" t="s">
        <v>195</v>
      </c>
      <c r="F21" s="7" t="s">
        <v>198</v>
      </c>
      <c r="G21" s="5" t="s">
        <v>212</v>
      </c>
      <c r="H21" s="5" t="s">
        <v>210</v>
      </c>
      <c r="I21" s="8">
        <f t="shared" si="0"/>
        <v>9251</v>
      </c>
      <c r="J21" s="9">
        <v>9200</v>
      </c>
      <c r="K21" s="8">
        <f t="shared" si="1"/>
        <v>51</v>
      </c>
      <c r="L21" s="10">
        <f t="shared" si="2"/>
        <v>5.5129175224300072E-3</v>
      </c>
      <c r="M21" s="11">
        <v>47</v>
      </c>
      <c r="N21" s="11"/>
      <c r="O21" s="11"/>
      <c r="P21" s="11"/>
      <c r="Q21" s="11"/>
      <c r="R21" s="11"/>
      <c r="S21" s="11"/>
      <c r="T21" s="11"/>
      <c r="U21" s="11"/>
      <c r="V21" s="11">
        <v>4</v>
      </c>
      <c r="W21" s="11"/>
      <c r="X21" s="12">
        <v>20200716</v>
      </c>
      <c r="Y21" s="12">
        <v>4</v>
      </c>
      <c r="Z21" s="6" t="s">
        <v>194</v>
      </c>
      <c r="AA21" s="12" t="str">
        <f t="shared" si="5"/>
        <v>이형준</v>
      </c>
      <c r="AB21" s="5" t="s">
        <v>78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7</v>
      </c>
      <c r="C22" s="6" t="str">
        <f t="shared" si="4"/>
        <v>23</v>
      </c>
      <c r="D22" s="7" t="s">
        <v>32</v>
      </c>
      <c r="E22" s="7" t="s">
        <v>187</v>
      </c>
      <c r="F22" s="7" t="s">
        <v>192</v>
      </c>
      <c r="G22" s="5">
        <v>7301</v>
      </c>
      <c r="H22" s="5" t="s">
        <v>210</v>
      </c>
      <c r="I22" s="8">
        <f t="shared" si="0"/>
        <v>1048</v>
      </c>
      <c r="J22" s="9">
        <v>1047</v>
      </c>
      <c r="K22" s="8">
        <f t="shared" si="1"/>
        <v>1</v>
      </c>
      <c r="L22" s="10">
        <f t="shared" si="2"/>
        <v>9.5419847328244271E-4</v>
      </c>
      <c r="M22" s="11"/>
      <c r="N22" s="11"/>
      <c r="O22" s="11"/>
      <c r="P22" s="11"/>
      <c r="Q22" s="11">
        <v>1</v>
      </c>
      <c r="R22" s="11"/>
      <c r="S22" s="11"/>
      <c r="T22" s="11"/>
      <c r="U22" s="11"/>
      <c r="V22" s="11"/>
      <c r="W22" s="11"/>
      <c r="X22" s="12">
        <v>20200723</v>
      </c>
      <c r="Y22" s="12">
        <v>15</v>
      </c>
      <c r="Z22" s="6" t="s">
        <v>186</v>
      </c>
      <c r="AA22" s="12" t="str">
        <f t="shared" si="5"/>
        <v>하선동</v>
      </c>
      <c r="AB22" s="5" t="s">
        <v>78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7</v>
      </c>
      <c r="C23" s="6" t="str">
        <f t="shared" si="4"/>
        <v>23</v>
      </c>
      <c r="D23" s="7" t="s">
        <v>34</v>
      </c>
      <c r="E23" s="7" t="s">
        <v>187</v>
      </c>
      <c r="F23" s="7" t="s">
        <v>193</v>
      </c>
      <c r="G23" s="5" t="s">
        <v>208</v>
      </c>
      <c r="H23" s="5" t="s">
        <v>210</v>
      </c>
      <c r="I23" s="8">
        <f t="shared" si="0"/>
        <v>1707</v>
      </c>
      <c r="J23" s="9">
        <v>1700</v>
      </c>
      <c r="K23" s="8">
        <f t="shared" si="1"/>
        <v>7</v>
      </c>
      <c r="L23" s="10">
        <f t="shared" si="2"/>
        <v>4.1007615700058581E-3</v>
      </c>
      <c r="M23" s="11"/>
      <c r="N23" s="11">
        <v>3</v>
      </c>
      <c r="O23" s="11"/>
      <c r="P23" s="11">
        <v>4</v>
      </c>
      <c r="Q23" s="11"/>
      <c r="R23" s="11"/>
      <c r="S23" s="11"/>
      <c r="T23" s="11"/>
      <c r="U23" s="11"/>
      <c r="V23" s="11"/>
      <c r="W23" s="11"/>
      <c r="X23" s="12">
        <v>20200723</v>
      </c>
      <c r="Y23" s="12">
        <v>7</v>
      </c>
      <c r="Z23" s="6" t="s">
        <v>186</v>
      </c>
      <c r="AA23" s="12" t="str">
        <f t="shared" si="5"/>
        <v>하선동</v>
      </c>
      <c r="AB23" s="5" t="s">
        <v>81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7</v>
      </c>
      <c r="C24" s="6" t="str">
        <f t="shared" si="4"/>
        <v>23</v>
      </c>
      <c r="D24" s="7" t="s">
        <v>34</v>
      </c>
      <c r="E24" s="7" t="s">
        <v>187</v>
      </c>
      <c r="F24" s="7" t="s">
        <v>193</v>
      </c>
      <c r="G24" s="5" t="s">
        <v>208</v>
      </c>
      <c r="H24" s="5" t="s">
        <v>210</v>
      </c>
      <c r="I24" s="8">
        <f t="shared" si="0"/>
        <v>13182</v>
      </c>
      <c r="J24" s="9">
        <v>13083</v>
      </c>
      <c r="K24" s="8">
        <f t="shared" si="1"/>
        <v>99</v>
      </c>
      <c r="L24" s="10">
        <f t="shared" si="2"/>
        <v>7.5102412380518889E-3</v>
      </c>
      <c r="M24" s="11"/>
      <c r="N24" s="11">
        <v>30</v>
      </c>
      <c r="O24" s="11"/>
      <c r="P24" s="11">
        <v>69</v>
      </c>
      <c r="Q24" s="11"/>
      <c r="R24" s="11"/>
      <c r="S24" s="11"/>
      <c r="T24" s="11"/>
      <c r="U24" s="11"/>
      <c r="V24" s="11"/>
      <c r="W24" s="11"/>
      <c r="X24" s="12">
        <v>20200723</v>
      </c>
      <c r="Y24" s="12">
        <v>7</v>
      </c>
      <c r="Z24" s="6" t="s">
        <v>194</v>
      </c>
      <c r="AA24" s="12" t="str">
        <f t="shared" si="5"/>
        <v>이형준</v>
      </c>
      <c r="AB24" s="5" t="s">
        <v>81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7</v>
      </c>
      <c r="C25" s="6" t="str">
        <f t="shared" si="4"/>
        <v>23</v>
      </c>
      <c r="D25" s="7" t="s">
        <v>34</v>
      </c>
      <c r="E25" s="7" t="s">
        <v>202</v>
      </c>
      <c r="F25" s="7" t="s">
        <v>203</v>
      </c>
      <c r="G25" s="5" t="s">
        <v>208</v>
      </c>
      <c r="H25" s="5" t="s">
        <v>210</v>
      </c>
      <c r="I25" s="8">
        <f t="shared" si="0"/>
        <v>4900</v>
      </c>
      <c r="J25" s="11">
        <v>4900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20200723</v>
      </c>
      <c r="Y25" s="12">
        <v>5</v>
      </c>
      <c r="Z25" s="6" t="s">
        <v>186</v>
      </c>
      <c r="AA25" s="12" t="str">
        <f t="shared" si="5"/>
        <v>하선동</v>
      </c>
      <c r="AB25" s="5" t="s">
        <v>81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7</v>
      </c>
      <c r="C26" s="6" t="str">
        <f t="shared" si="4"/>
        <v>23</v>
      </c>
      <c r="D26" s="7" t="s">
        <v>34</v>
      </c>
      <c r="E26" s="7" t="s">
        <v>202</v>
      </c>
      <c r="F26" s="7" t="s">
        <v>203</v>
      </c>
      <c r="G26" s="5" t="s">
        <v>208</v>
      </c>
      <c r="H26" s="5" t="s">
        <v>210</v>
      </c>
      <c r="I26" s="8">
        <f t="shared" si="0"/>
        <v>11100</v>
      </c>
      <c r="J26" s="11">
        <v>11100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20200723</v>
      </c>
      <c r="Y26" s="12">
        <v>5</v>
      </c>
      <c r="Z26" s="6" t="s">
        <v>194</v>
      </c>
      <c r="AA26" s="12" t="str">
        <f t="shared" si="5"/>
        <v>이형준</v>
      </c>
      <c r="AB26" s="5" t="s">
        <v>81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7</v>
      </c>
      <c r="C27" s="6" t="str">
        <f t="shared" si="4"/>
        <v>23</v>
      </c>
      <c r="D27" s="7" t="s">
        <v>32</v>
      </c>
      <c r="E27" s="7" t="s">
        <v>195</v>
      </c>
      <c r="F27" s="7" t="s">
        <v>198</v>
      </c>
      <c r="G27" s="5" t="s">
        <v>212</v>
      </c>
      <c r="H27" s="5" t="s">
        <v>210</v>
      </c>
      <c r="I27" s="8">
        <f t="shared" si="0"/>
        <v>21448</v>
      </c>
      <c r="J27" s="11">
        <v>20000</v>
      </c>
      <c r="K27" s="8">
        <f t="shared" si="1"/>
        <v>1448</v>
      </c>
      <c r="L27" s="10">
        <f t="shared" si="2"/>
        <v>6.7512122342409553E-2</v>
      </c>
      <c r="M27" s="11">
        <v>1428</v>
      </c>
      <c r="N27" s="11">
        <v>20</v>
      </c>
      <c r="O27" s="11"/>
      <c r="P27" s="11"/>
      <c r="Q27" s="11"/>
      <c r="R27" s="11"/>
      <c r="S27" s="11"/>
      <c r="T27" s="11"/>
      <c r="U27" s="11"/>
      <c r="V27" s="11"/>
      <c r="W27" s="11"/>
      <c r="X27" s="12">
        <v>20200723</v>
      </c>
      <c r="Y27" s="12">
        <v>6</v>
      </c>
      <c r="Z27" s="6" t="s">
        <v>186</v>
      </c>
      <c r="AA27" s="12" t="str">
        <f t="shared" si="5"/>
        <v>하선동</v>
      </c>
      <c r="AB27" s="5" t="s">
        <v>81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7</v>
      </c>
      <c r="C28" s="6" t="str">
        <f t="shared" si="4"/>
        <v>23</v>
      </c>
      <c r="D28" s="7" t="s">
        <v>32</v>
      </c>
      <c r="E28" s="7" t="s">
        <v>204</v>
      </c>
      <c r="F28" s="7" t="s">
        <v>205</v>
      </c>
      <c r="G28" s="5" t="s">
        <v>213</v>
      </c>
      <c r="H28" s="5" t="s">
        <v>210</v>
      </c>
      <c r="I28" s="8">
        <f t="shared" si="0"/>
        <v>500</v>
      </c>
      <c r="J28" s="16">
        <v>300</v>
      </c>
      <c r="K28" s="8">
        <f t="shared" si="1"/>
        <v>200</v>
      </c>
      <c r="L28" s="10">
        <f t="shared" si="2"/>
        <v>0.4</v>
      </c>
      <c r="M28" s="11">
        <v>200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20200722</v>
      </c>
      <c r="Y28" s="12">
        <v>4</v>
      </c>
      <c r="Z28" s="6" t="s">
        <v>194</v>
      </c>
      <c r="AA28" s="12" t="str">
        <f t="shared" si="5"/>
        <v>이형준</v>
      </c>
      <c r="AB28" s="5" t="s">
        <v>82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7</v>
      </c>
      <c r="C29" s="6" t="str">
        <f t="shared" si="4"/>
        <v>23</v>
      </c>
      <c r="D29" s="7" t="s">
        <v>36</v>
      </c>
      <c r="E29" s="7" t="s">
        <v>184</v>
      </c>
      <c r="F29" s="7" t="s">
        <v>185</v>
      </c>
      <c r="G29" s="5" t="s">
        <v>208</v>
      </c>
      <c r="H29" s="5" t="s">
        <v>209</v>
      </c>
      <c r="I29" s="8">
        <f t="shared" si="0"/>
        <v>909</v>
      </c>
      <c r="J29" s="11">
        <v>450</v>
      </c>
      <c r="K29" s="8">
        <f t="shared" si="1"/>
        <v>459</v>
      </c>
      <c r="L29" s="10">
        <f t="shared" si="2"/>
        <v>0.50495049504950495</v>
      </c>
      <c r="M29" s="11">
        <v>10</v>
      </c>
      <c r="N29" s="11">
        <v>98</v>
      </c>
      <c r="O29" s="11"/>
      <c r="P29" s="11">
        <v>22</v>
      </c>
      <c r="Q29" s="11">
        <v>14</v>
      </c>
      <c r="R29" s="11"/>
      <c r="S29" s="11">
        <v>11</v>
      </c>
      <c r="T29" s="11">
        <v>304</v>
      </c>
      <c r="U29" s="11"/>
      <c r="V29" s="11"/>
      <c r="W29" s="11"/>
      <c r="X29" s="12">
        <v>20200723</v>
      </c>
      <c r="Y29" s="12">
        <v>2</v>
      </c>
      <c r="Z29" s="6" t="s">
        <v>186</v>
      </c>
      <c r="AA29" s="12" t="str">
        <f t="shared" si="5"/>
        <v>하선동</v>
      </c>
      <c r="AB29" s="5" t="s">
        <v>82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7</v>
      </c>
      <c r="C30" s="6" t="str">
        <f t="shared" si="4"/>
        <v>23</v>
      </c>
      <c r="D30" s="7" t="s">
        <v>34</v>
      </c>
      <c r="E30" s="7" t="s">
        <v>196</v>
      </c>
      <c r="F30" s="7" t="s">
        <v>199</v>
      </c>
      <c r="G30" s="5" t="s">
        <v>208</v>
      </c>
      <c r="H30" s="5" t="s">
        <v>210</v>
      </c>
      <c r="I30" s="8">
        <f t="shared" si="0"/>
        <v>10000</v>
      </c>
      <c r="J30" s="11">
        <v>10000</v>
      </c>
      <c r="K30" s="8">
        <f t="shared" ref="K30:K43" si="6">SUM(M30:W30)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20200723</v>
      </c>
      <c r="Y30" s="12">
        <v>3</v>
      </c>
      <c r="Z30" s="6" t="s">
        <v>186</v>
      </c>
      <c r="AA30" s="12" t="str">
        <f t="shared" si="5"/>
        <v>하선동</v>
      </c>
      <c r="AB30" s="5" t="s">
        <v>82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7</v>
      </c>
      <c r="C31" s="6" t="str">
        <f t="shared" si="4"/>
        <v>23</v>
      </c>
      <c r="D31" s="7" t="s">
        <v>36</v>
      </c>
      <c r="E31" s="7" t="s">
        <v>187</v>
      </c>
      <c r="F31" s="7" t="s">
        <v>197</v>
      </c>
      <c r="G31" s="5" t="s">
        <v>211</v>
      </c>
      <c r="H31" s="5" t="s">
        <v>210</v>
      </c>
      <c r="I31" s="8">
        <f t="shared" si="0"/>
        <v>1315</v>
      </c>
      <c r="J31" s="9">
        <v>1200</v>
      </c>
      <c r="K31" s="8">
        <f t="shared" si="6"/>
        <v>115</v>
      </c>
      <c r="L31" s="10">
        <f t="shared" si="2"/>
        <v>8.7452471482889732E-2</v>
      </c>
      <c r="M31" s="11">
        <v>42</v>
      </c>
      <c r="N31" s="11"/>
      <c r="O31" s="11"/>
      <c r="P31" s="11">
        <v>67</v>
      </c>
      <c r="Q31" s="11"/>
      <c r="R31" s="11"/>
      <c r="S31" s="11"/>
      <c r="T31" s="11"/>
      <c r="U31" s="11">
        <v>6</v>
      </c>
      <c r="V31" s="11"/>
      <c r="W31" s="11"/>
      <c r="X31" s="12">
        <v>20200723</v>
      </c>
      <c r="Y31" s="12">
        <v>13</v>
      </c>
      <c r="Z31" s="6" t="s">
        <v>186</v>
      </c>
      <c r="AA31" s="12" t="str">
        <f t="shared" si="5"/>
        <v>하선동</v>
      </c>
      <c r="AB31" s="5" t="s">
        <v>82</v>
      </c>
      <c r="AC31" s="17" t="s">
        <v>206</v>
      </c>
    </row>
    <row r="32" spans="1:29" s="14" customFormat="1" ht="20.100000000000001" customHeight="1" x14ac:dyDescent="0.3">
      <c r="A32" s="5">
        <v>26</v>
      </c>
      <c r="B32" s="6" t="str">
        <f t="shared" si="3"/>
        <v>7</v>
      </c>
      <c r="C32" s="6" t="str">
        <f t="shared" si="4"/>
        <v>23</v>
      </c>
      <c r="D32" s="7" t="s">
        <v>32</v>
      </c>
      <c r="E32" s="7" t="s">
        <v>195</v>
      </c>
      <c r="F32" s="7" t="s">
        <v>198</v>
      </c>
      <c r="G32" s="5" t="s">
        <v>212</v>
      </c>
      <c r="H32" s="5" t="s">
        <v>210</v>
      </c>
      <c r="I32" s="8">
        <f t="shared" si="0"/>
        <v>8090</v>
      </c>
      <c r="J32" s="9">
        <v>7900</v>
      </c>
      <c r="K32" s="8">
        <f t="shared" si="6"/>
        <v>190</v>
      </c>
      <c r="L32" s="10">
        <f t="shared" si="2"/>
        <v>2.3485784919653894E-2</v>
      </c>
      <c r="M32" s="11">
        <v>130</v>
      </c>
      <c r="N32" s="11"/>
      <c r="O32" s="11"/>
      <c r="P32" s="11"/>
      <c r="Q32" s="11"/>
      <c r="R32" s="11">
        <v>60</v>
      </c>
      <c r="S32" s="11"/>
      <c r="T32" s="11"/>
      <c r="U32" s="11"/>
      <c r="V32" s="11"/>
      <c r="W32" s="11"/>
      <c r="X32" s="12">
        <v>20200716</v>
      </c>
      <c r="Y32" s="12">
        <v>4</v>
      </c>
      <c r="Z32" s="6" t="s">
        <v>194</v>
      </c>
      <c r="AA32" s="12" t="str">
        <f t="shared" si="5"/>
        <v>이형준</v>
      </c>
      <c r="AB32" s="5" t="s">
        <v>82</v>
      </c>
      <c r="AC32" s="13" t="s">
        <v>207</v>
      </c>
    </row>
    <row r="33" spans="1:29" s="14" customFormat="1" ht="20.100000000000001" customHeight="1" x14ac:dyDescent="0.3">
      <c r="A33" s="5">
        <v>27</v>
      </c>
      <c r="B33" s="6" t="str">
        <f t="shared" si="3"/>
        <v>7</v>
      </c>
      <c r="C33" s="6" t="str">
        <f t="shared" si="4"/>
        <v>23</v>
      </c>
      <c r="D33" s="7" t="s">
        <v>34</v>
      </c>
      <c r="E33" s="7" t="s">
        <v>187</v>
      </c>
      <c r="F33" s="7" t="s">
        <v>193</v>
      </c>
      <c r="G33" s="5" t="s">
        <v>208</v>
      </c>
      <c r="H33" s="5" t="s">
        <v>210</v>
      </c>
      <c r="I33" s="8">
        <f t="shared" si="0"/>
        <v>12157</v>
      </c>
      <c r="J33" s="9">
        <v>12020</v>
      </c>
      <c r="K33" s="8">
        <f t="shared" si="6"/>
        <v>137</v>
      </c>
      <c r="L33" s="10">
        <f t="shared" si="2"/>
        <v>1.1269227605494777E-2</v>
      </c>
      <c r="M33" s="11">
        <v>37</v>
      </c>
      <c r="N33" s="11"/>
      <c r="O33" s="11"/>
      <c r="P33" s="11"/>
      <c r="Q33" s="11"/>
      <c r="R33" s="11"/>
      <c r="S33" s="11"/>
      <c r="T33" s="11"/>
      <c r="U33" s="11">
        <v>100</v>
      </c>
      <c r="V33" s="11"/>
      <c r="W33" s="11"/>
      <c r="X33" s="12">
        <v>20200723</v>
      </c>
      <c r="Y33" s="12">
        <v>7</v>
      </c>
      <c r="Z33" s="6" t="s">
        <v>186</v>
      </c>
      <c r="AA33" s="12" t="str">
        <f t="shared" si="5"/>
        <v>하선동</v>
      </c>
      <c r="AB33" s="5" t="s">
        <v>83</v>
      </c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7</v>
      </c>
      <c r="C34" s="6" t="str">
        <f t="shared" si="4"/>
        <v>23</v>
      </c>
      <c r="D34" s="7" t="s">
        <v>34</v>
      </c>
      <c r="E34" s="7" t="s">
        <v>92</v>
      </c>
      <c r="F34" s="7" t="s">
        <v>94</v>
      </c>
      <c r="G34" s="5" t="s">
        <v>95</v>
      </c>
      <c r="H34" s="5" t="s">
        <v>96</v>
      </c>
      <c r="I34" s="8">
        <f t="shared" si="0"/>
        <v>1120</v>
      </c>
      <c r="J34" s="9">
        <v>1120</v>
      </c>
      <c r="K34" s="8">
        <f t="shared" si="6"/>
        <v>0</v>
      </c>
      <c r="L34" s="10">
        <f t="shared" si="2"/>
        <v>0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>
        <v>20200703</v>
      </c>
      <c r="Y34" s="12">
        <v>9</v>
      </c>
      <c r="Z34" s="6" t="s">
        <v>186</v>
      </c>
      <c r="AA34" s="12" t="str">
        <f t="shared" si="5"/>
        <v>하선동</v>
      </c>
      <c r="AB34" s="5" t="s">
        <v>83</v>
      </c>
      <c r="AC34" s="13"/>
    </row>
    <row r="35" spans="1:29" s="14" customFormat="1" ht="20.100000000000001" customHeight="1" x14ac:dyDescent="0.3">
      <c r="A35" s="5">
        <v>29</v>
      </c>
      <c r="B35" s="6" t="str">
        <f t="shared" si="3"/>
        <v>7</v>
      </c>
      <c r="C35" s="6" t="str">
        <f t="shared" si="4"/>
        <v>23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customHeight="1" x14ac:dyDescent="0.3">
      <c r="A36" s="5">
        <v>30</v>
      </c>
      <c r="B36" s="6" t="str">
        <f t="shared" si="3"/>
        <v>7</v>
      </c>
      <c r="C36" s="6" t="str">
        <f t="shared" si="4"/>
        <v>23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7</v>
      </c>
      <c r="C37" s="6" t="str">
        <f t="shared" si="4"/>
        <v>23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7</v>
      </c>
      <c r="C38" s="6" t="str">
        <f t="shared" si="4"/>
        <v>23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7</v>
      </c>
      <c r="C39" s="6" t="str">
        <f t="shared" si="4"/>
        <v>23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7</v>
      </c>
      <c r="C40" s="6" t="str">
        <f t="shared" si="4"/>
        <v>23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7</v>
      </c>
      <c r="C41" s="6" t="str">
        <f t="shared" si="4"/>
        <v>23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7</v>
      </c>
      <c r="C42" s="6" t="str">
        <f t="shared" si="4"/>
        <v>23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7</v>
      </c>
      <c r="C43" s="6" t="str">
        <f t="shared" si="4"/>
        <v>23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7</v>
      </c>
      <c r="C44" s="6" t="str">
        <f t="shared" si="4"/>
        <v>23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7</v>
      </c>
      <c r="C45" s="6" t="str">
        <f t="shared" si="4"/>
        <v>23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7</v>
      </c>
      <c r="C46" s="6" t="str">
        <f t="shared" si="4"/>
        <v>23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8">SUM(I7:I46)</f>
        <v>162365</v>
      </c>
      <c r="J47" s="37">
        <f t="shared" si="8"/>
        <v>158309</v>
      </c>
      <c r="K47" s="37">
        <f t="shared" si="8"/>
        <v>4056</v>
      </c>
      <c r="L47" s="37" t="e">
        <f t="shared" si="8"/>
        <v>#DIV/0!</v>
      </c>
      <c r="M47" s="37">
        <f t="shared" si="8"/>
        <v>2765</v>
      </c>
      <c r="N47" s="37">
        <f t="shared" si="8"/>
        <v>477</v>
      </c>
      <c r="O47" s="37">
        <f t="shared" si="8"/>
        <v>0</v>
      </c>
      <c r="P47" s="37">
        <f t="shared" si="8"/>
        <v>217</v>
      </c>
      <c r="Q47" s="37">
        <f t="shared" si="8"/>
        <v>21</v>
      </c>
      <c r="R47" s="37">
        <f t="shared" si="8"/>
        <v>60</v>
      </c>
      <c r="S47" s="37">
        <f t="shared" si="8"/>
        <v>11</v>
      </c>
      <c r="T47" s="37">
        <f t="shared" si="8"/>
        <v>395</v>
      </c>
      <c r="U47" s="37">
        <f t="shared" si="8"/>
        <v>106</v>
      </c>
      <c r="V47" s="37">
        <f t="shared" si="8"/>
        <v>4</v>
      </c>
      <c r="W47" s="37">
        <f t="shared" si="8"/>
        <v>0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7</v>
      </c>
      <c r="C49" s="6" t="str">
        <f>MID($A$1,4,2)</f>
        <v>23</v>
      </c>
      <c r="D49" s="7" t="s">
        <v>36</v>
      </c>
      <c r="E49" s="7" t="s">
        <v>184</v>
      </c>
      <c r="F49" s="7" t="s">
        <v>188</v>
      </c>
      <c r="G49" s="5" t="s">
        <v>214</v>
      </c>
      <c r="H49" s="5" t="s">
        <v>209</v>
      </c>
      <c r="I49" s="8">
        <f t="shared" ref="I49:I63" si="9">J49+K49</f>
        <v>100</v>
      </c>
      <c r="J49" s="9">
        <v>100</v>
      </c>
      <c r="K49" s="8">
        <f t="shared" ref="K49:K63" si="10">SUM(M49:W49)</f>
        <v>0</v>
      </c>
      <c r="L49" s="10">
        <f t="shared" ref="L49:L63" si="11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20200723</v>
      </c>
      <c r="Y49" s="12">
        <v>10</v>
      </c>
      <c r="Z49" s="6" t="s">
        <v>63</v>
      </c>
      <c r="AA49" s="12" t="str">
        <f>IF($Z49="A","하선동",IF($Z49="B","이형준",""))</f>
        <v>하선동</v>
      </c>
      <c r="AB49" s="5"/>
      <c r="AC49" s="13" t="s">
        <v>191</v>
      </c>
    </row>
    <row r="50" spans="1:29" ht="20.100000000000001" customHeight="1" x14ac:dyDescent="0.3">
      <c r="A50" s="5">
        <v>2</v>
      </c>
      <c r="B50" s="6" t="str">
        <f t="shared" ref="B50:B63" si="12">LEFT($A$1,1)</f>
        <v>7</v>
      </c>
      <c r="C50" s="6" t="str">
        <f t="shared" ref="C50:C63" si="13">MID($A$1,4,2)</f>
        <v>23</v>
      </c>
      <c r="D50" s="7" t="s">
        <v>36</v>
      </c>
      <c r="E50" s="7" t="s">
        <v>184</v>
      </c>
      <c r="F50" s="7" t="s">
        <v>189</v>
      </c>
      <c r="G50" s="5" t="s">
        <v>214</v>
      </c>
      <c r="H50" s="5" t="s">
        <v>210</v>
      </c>
      <c r="I50" s="8">
        <f t="shared" si="9"/>
        <v>100</v>
      </c>
      <c r="J50" s="9">
        <v>100</v>
      </c>
      <c r="K50" s="8">
        <f t="shared" si="10"/>
        <v>0</v>
      </c>
      <c r="L50" s="10">
        <f t="shared" si="11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20200723</v>
      </c>
      <c r="Y50" s="12">
        <v>4</v>
      </c>
      <c r="Z50" s="6" t="s">
        <v>186</v>
      </c>
      <c r="AA50" s="12" t="str">
        <f t="shared" ref="AA50:AA63" si="14">IF($Z50="A","하선동",IF($Z50="B","이형준",""))</f>
        <v>하선동</v>
      </c>
      <c r="AB50" s="5"/>
      <c r="AC50" s="13" t="s">
        <v>191</v>
      </c>
    </row>
    <row r="51" spans="1:29" ht="20.100000000000001" customHeight="1" x14ac:dyDescent="0.3">
      <c r="A51" s="5">
        <v>3</v>
      </c>
      <c r="B51" s="6" t="str">
        <f t="shared" si="12"/>
        <v>7</v>
      </c>
      <c r="C51" s="6" t="str">
        <f t="shared" si="13"/>
        <v>23</v>
      </c>
      <c r="D51" s="7" t="s">
        <v>36</v>
      </c>
      <c r="E51" s="7" t="s">
        <v>187</v>
      </c>
      <c r="F51" s="7" t="s">
        <v>190</v>
      </c>
      <c r="G51" s="5" t="s">
        <v>214</v>
      </c>
      <c r="H51" s="5" t="s">
        <v>210</v>
      </c>
      <c r="I51" s="8">
        <f t="shared" si="9"/>
        <v>100</v>
      </c>
      <c r="J51" s="9">
        <v>100</v>
      </c>
      <c r="K51" s="8">
        <f t="shared" si="10"/>
        <v>0</v>
      </c>
      <c r="L51" s="10">
        <f t="shared" si="11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>
        <v>20200723</v>
      </c>
      <c r="Y51" s="6">
        <v>4</v>
      </c>
      <c r="Z51" s="6" t="s">
        <v>186</v>
      </c>
      <c r="AA51" s="12" t="str">
        <f t="shared" si="14"/>
        <v>하선동</v>
      </c>
      <c r="AB51" s="5"/>
      <c r="AC51" s="13" t="s">
        <v>191</v>
      </c>
    </row>
    <row r="52" spans="1:29" ht="20.100000000000001" customHeight="1" x14ac:dyDescent="0.3">
      <c r="A52" s="5">
        <v>4</v>
      </c>
      <c r="B52" s="6" t="str">
        <f t="shared" si="12"/>
        <v>7</v>
      </c>
      <c r="C52" s="6" t="str">
        <f t="shared" si="13"/>
        <v>23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/>
    </row>
    <row r="53" spans="1:29" ht="20.100000000000001" customHeight="1" x14ac:dyDescent="0.3">
      <c r="A53" s="5">
        <v>5</v>
      </c>
      <c r="B53" s="6" t="str">
        <f t="shared" si="12"/>
        <v>7</v>
      </c>
      <c r="C53" s="6" t="str">
        <f t="shared" si="13"/>
        <v>23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2"/>
        <v>7</v>
      </c>
      <c r="C54" s="6" t="str">
        <f t="shared" si="13"/>
        <v>23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2"/>
        <v>7</v>
      </c>
      <c r="C55" s="6" t="str">
        <f t="shared" si="13"/>
        <v>23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2"/>
        <v>7</v>
      </c>
      <c r="C56" s="6" t="str">
        <f t="shared" si="13"/>
        <v>23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7</v>
      </c>
      <c r="C57" s="6" t="str">
        <f t="shared" si="13"/>
        <v>23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7</v>
      </c>
      <c r="C58" s="6" t="str">
        <f t="shared" si="13"/>
        <v>23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7</v>
      </c>
      <c r="C59" s="6" t="str">
        <f t="shared" si="13"/>
        <v>23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7</v>
      </c>
      <c r="C60" s="6" t="str">
        <f t="shared" si="13"/>
        <v>23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7</v>
      </c>
      <c r="C61" s="6" t="str">
        <f t="shared" si="13"/>
        <v>23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7</v>
      </c>
      <c r="C62" s="6" t="str">
        <f t="shared" si="13"/>
        <v>23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7</v>
      </c>
      <c r="C63" s="6" t="str">
        <f t="shared" si="13"/>
        <v>23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35:AC46 I34:AC34 A7:AC33 A34:D34">
    <cfRule type="expression" dxfId="21" priority="13">
      <formula>$L7&gt;0.15</formula>
    </cfRule>
    <cfRule type="expression" dxfId="20" priority="14">
      <formula>AND($L7&gt;0.08,$L7&lt;0.15)</formula>
    </cfRule>
  </conditionalFormatting>
  <conditionalFormatting sqref="A52:AC63 A49:C51 I49:AC51 E49:G51">
    <cfRule type="expression" dxfId="19" priority="11">
      <formula>$L49&gt;0.15</formula>
    </cfRule>
    <cfRule type="expression" dxfId="18" priority="12">
      <formula>AND($L49&gt;0.08,$L49&lt;0.15)</formula>
    </cfRule>
  </conditionalFormatting>
  <conditionalFormatting sqref="E34:F34">
    <cfRule type="expression" dxfId="17" priority="9">
      <formula>$L34&gt;0.15</formula>
    </cfRule>
    <cfRule type="expression" dxfId="16" priority="10">
      <formula>AND($L34&gt;0.08,$L34&lt;0.15)</formula>
    </cfRule>
  </conditionalFormatting>
  <conditionalFormatting sqref="H49">
    <cfRule type="expression" dxfId="15" priority="7">
      <formula>$L49&gt;0.15</formula>
    </cfRule>
    <cfRule type="expression" dxfId="14" priority="8">
      <formula>AND($L49&gt;0.08,$L49&lt;0.15)</formula>
    </cfRule>
  </conditionalFormatting>
  <conditionalFormatting sqref="H50:H51">
    <cfRule type="expression" dxfId="13" priority="5">
      <formula>$L50&gt;0.15</formula>
    </cfRule>
    <cfRule type="expression" dxfId="12" priority="6">
      <formula>AND($L50&gt;0.08,$L50&lt;0.15)</formula>
    </cfRule>
  </conditionalFormatting>
  <conditionalFormatting sqref="G34:H34">
    <cfRule type="expression" dxfId="11" priority="3">
      <formula>$L34&gt;0.15</formula>
    </cfRule>
    <cfRule type="expression" dxfId="10" priority="4">
      <formula>AND($L34&gt;0.08,$L34&lt;0.15)</formula>
    </cfRule>
  </conditionalFormatting>
  <conditionalFormatting sqref="D49:D51">
    <cfRule type="expression" dxfId="9" priority="1">
      <formula>$L49&gt;0.15</formula>
    </cfRule>
    <cfRule type="expression" dxfId="8" priority="2">
      <formula>AND($L49&gt;0.08,$L49&lt;0.15)</formula>
    </cfRule>
  </conditionalFormatting>
  <dataValidations count="3">
    <dataValidation allowBlank="1" showInputMessage="1" showErrorMessage="1" prompt="수식 계산_x000a_수치 입력 금지" sqref="K49:K63 K7:K46" xr:uid="{0160F188-53AC-4767-9E13-6421958AFA96}"/>
    <dataValidation type="whole" allowBlank="1" showInputMessage="1" showErrorMessage="1" errorTitle="입력값이 올바르지 않습니다." error="숫자만 쓰세요!" sqref="J29:J30 J25:J27 M49:W63 M7:W46" xr:uid="{DA801EEA-AD41-4DAD-B31E-35C82E7230C8}">
      <formula1>0</formula1>
      <formula2>20000</formula2>
    </dataValidation>
    <dataValidation type="list" allowBlank="1" showInputMessage="1" showErrorMessage="1" sqref="Z49:Z63 Z7:Z46" xr:uid="{7B7F4B70-2E21-4379-B251-9CB06A0B6114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1D3C3A-737D-4DBC-A2CD-46CC74AAE8E4}">
          <x14:formula1>
            <xm:f>데이터!$B$4:$B$17</xm:f>
          </x14:formula1>
          <xm:sqref>D7:D46 D49:D63</xm:sqref>
        </x14:dataValidation>
        <x14:dataValidation type="list" allowBlank="1" showInputMessage="1" showErrorMessage="1" xr:uid="{AEC14DDD-4A0A-4524-B12A-C812699E6B9E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ACB6-05E2-43A2-805B-23819872C13C}">
  <dimension ref="A1:AC72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55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>LEFT($A$1,1)</f>
        <v>7</v>
      </c>
      <c r="C7" s="6" t="str">
        <f>MID($A$1,4,2)</f>
        <v>24</v>
      </c>
      <c r="D7" s="7" t="s">
        <v>32</v>
      </c>
      <c r="E7" s="7" t="s">
        <v>215</v>
      </c>
      <c r="F7" s="7" t="s">
        <v>218</v>
      </c>
      <c r="G7" s="5" t="s">
        <v>239</v>
      </c>
      <c r="H7" s="5" t="s">
        <v>240</v>
      </c>
      <c r="I7" s="8">
        <f t="shared" ref="I7:I46" si="0">J7+K7</f>
        <v>5000</v>
      </c>
      <c r="J7" s="9">
        <v>5000</v>
      </c>
      <c r="K7" s="8">
        <f t="shared" ref="K7:K29" si="1">SUM(M7:W7)</f>
        <v>0</v>
      </c>
      <c r="L7" s="10">
        <f t="shared" ref="L7:L46" si="2">K7/I7</f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20200723</v>
      </c>
      <c r="Y7" s="12">
        <v>6</v>
      </c>
      <c r="Z7" s="6" t="s">
        <v>219</v>
      </c>
      <c r="AA7" s="12" t="str">
        <f>IF($Z7="A","하선동",IF($Z7="B","이형준",""))</f>
        <v>하선동</v>
      </c>
      <c r="AB7" s="5" t="s">
        <v>62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7</v>
      </c>
      <c r="C8" s="6" t="str">
        <f t="shared" ref="C8:C46" si="4">MID($A$1,4,2)</f>
        <v>24</v>
      </c>
      <c r="D8" s="7" t="s">
        <v>32</v>
      </c>
      <c r="E8" s="7" t="s">
        <v>215</v>
      </c>
      <c r="F8" s="7" t="s">
        <v>218</v>
      </c>
      <c r="G8" s="5" t="s">
        <v>239</v>
      </c>
      <c r="H8" s="5" t="s">
        <v>240</v>
      </c>
      <c r="I8" s="8">
        <f t="shared" si="0"/>
        <v>5000</v>
      </c>
      <c r="J8" s="9">
        <v>5000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20200724</v>
      </c>
      <c r="Y8" s="12">
        <v>6</v>
      </c>
      <c r="Z8" s="6" t="s">
        <v>219</v>
      </c>
      <c r="AA8" s="12" t="str">
        <f>IF($Z8="A","하선동",IF($Z8="B","이형준",""))</f>
        <v>하선동</v>
      </c>
      <c r="AB8" s="5" t="s">
        <v>62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7</v>
      </c>
      <c r="C9" s="6" t="str">
        <f t="shared" si="4"/>
        <v>24</v>
      </c>
      <c r="D9" s="7" t="s">
        <v>34</v>
      </c>
      <c r="E9" s="7" t="s">
        <v>216</v>
      </c>
      <c r="F9" s="7" t="s">
        <v>224</v>
      </c>
      <c r="G9" s="5" t="s">
        <v>241</v>
      </c>
      <c r="H9" s="5" t="s">
        <v>240</v>
      </c>
      <c r="I9" s="8">
        <f t="shared" si="0"/>
        <v>3021</v>
      </c>
      <c r="J9" s="9">
        <v>3020</v>
      </c>
      <c r="K9" s="8">
        <f t="shared" si="1"/>
        <v>1</v>
      </c>
      <c r="L9" s="10">
        <f t="shared" si="2"/>
        <v>3.3101621979476995E-4</v>
      </c>
      <c r="M9" s="11"/>
      <c r="N9" s="11"/>
      <c r="O9" s="11"/>
      <c r="P9" s="11">
        <v>1</v>
      </c>
      <c r="Q9" s="11"/>
      <c r="R9" s="11"/>
      <c r="S9" s="11"/>
      <c r="T9" s="11"/>
      <c r="U9" s="11"/>
      <c r="V9" s="11"/>
      <c r="W9" s="11"/>
      <c r="X9" s="12">
        <v>20200724</v>
      </c>
      <c r="Y9" s="6">
        <v>8</v>
      </c>
      <c r="Z9" s="6" t="s">
        <v>219</v>
      </c>
      <c r="AA9" s="12" t="str">
        <f t="shared" ref="AA9:AA46" si="5">IF($Z9="A","하선동",IF($Z9="B","이형준",""))</f>
        <v>하선동</v>
      </c>
      <c r="AB9" s="5" t="s">
        <v>70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7</v>
      </c>
      <c r="C10" s="6" t="str">
        <f t="shared" si="4"/>
        <v>24</v>
      </c>
      <c r="D10" s="7" t="s">
        <v>34</v>
      </c>
      <c r="E10" s="7" t="s">
        <v>216</v>
      </c>
      <c r="F10" s="7" t="s">
        <v>224</v>
      </c>
      <c r="G10" s="5" t="s">
        <v>241</v>
      </c>
      <c r="H10" s="5" t="s">
        <v>240</v>
      </c>
      <c r="I10" s="8">
        <f t="shared" si="0"/>
        <v>11390</v>
      </c>
      <c r="J10" s="9">
        <v>11380</v>
      </c>
      <c r="K10" s="8">
        <f t="shared" si="1"/>
        <v>10</v>
      </c>
      <c r="L10" s="10">
        <f t="shared" si="2"/>
        <v>8.7796312554872696E-4</v>
      </c>
      <c r="M10" s="11"/>
      <c r="N10" s="11">
        <v>4</v>
      </c>
      <c r="O10" s="11"/>
      <c r="P10" s="11">
        <v>6</v>
      </c>
      <c r="Q10" s="11"/>
      <c r="R10" s="11"/>
      <c r="S10" s="11"/>
      <c r="T10" s="11"/>
      <c r="U10" s="11"/>
      <c r="V10" s="11"/>
      <c r="W10" s="11"/>
      <c r="X10" s="12">
        <v>20200724</v>
      </c>
      <c r="Y10" s="12">
        <v>8</v>
      </c>
      <c r="Z10" s="6" t="s">
        <v>226</v>
      </c>
      <c r="AA10" s="12" t="str">
        <f t="shared" si="5"/>
        <v>이형준</v>
      </c>
      <c r="AB10" s="5" t="s">
        <v>70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7</v>
      </c>
      <c r="C11" s="6" t="str">
        <f t="shared" si="4"/>
        <v>24</v>
      </c>
      <c r="D11" s="7" t="s">
        <v>44</v>
      </c>
      <c r="E11" s="7" t="s">
        <v>216</v>
      </c>
      <c r="F11" s="7" t="s">
        <v>242</v>
      </c>
      <c r="G11" s="5" t="s">
        <v>243</v>
      </c>
      <c r="H11" s="5" t="s">
        <v>240</v>
      </c>
      <c r="I11" s="8">
        <f t="shared" si="0"/>
        <v>499</v>
      </c>
      <c r="J11" s="9">
        <v>480</v>
      </c>
      <c r="K11" s="8">
        <f t="shared" si="1"/>
        <v>19</v>
      </c>
      <c r="L11" s="10">
        <f t="shared" si="2"/>
        <v>3.8076152304609222E-2</v>
      </c>
      <c r="M11" s="11"/>
      <c r="N11" s="11">
        <v>19</v>
      </c>
      <c r="O11" s="11"/>
      <c r="P11" s="11"/>
      <c r="Q11" s="11"/>
      <c r="R11" s="11"/>
      <c r="S11" s="11"/>
      <c r="T11" s="11"/>
      <c r="U11" s="11"/>
      <c r="V11" s="11"/>
      <c r="W11" s="11"/>
      <c r="X11" s="12">
        <v>20200722</v>
      </c>
      <c r="Y11" s="12">
        <v>13</v>
      </c>
      <c r="Z11" s="6" t="s">
        <v>219</v>
      </c>
      <c r="AA11" s="12" t="str">
        <f t="shared" si="5"/>
        <v>하선동</v>
      </c>
      <c r="AB11" s="5" t="s">
        <v>70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7</v>
      </c>
      <c r="C12" s="6" t="str">
        <f t="shared" si="4"/>
        <v>24</v>
      </c>
      <c r="D12" s="7" t="s">
        <v>32</v>
      </c>
      <c r="E12" s="7" t="s">
        <v>216</v>
      </c>
      <c r="F12" s="7" t="s">
        <v>232</v>
      </c>
      <c r="G12" s="5">
        <v>7301</v>
      </c>
      <c r="H12" s="5" t="s">
        <v>240</v>
      </c>
      <c r="I12" s="8">
        <f t="shared" si="0"/>
        <v>658</v>
      </c>
      <c r="J12" s="9">
        <v>650</v>
      </c>
      <c r="K12" s="8">
        <f t="shared" si="1"/>
        <v>8</v>
      </c>
      <c r="L12" s="10">
        <f t="shared" si="2"/>
        <v>1.2158054711246201E-2</v>
      </c>
      <c r="M12" s="11">
        <v>8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20200724</v>
      </c>
      <c r="Y12" s="12">
        <v>15</v>
      </c>
      <c r="Z12" s="6" t="s">
        <v>219</v>
      </c>
      <c r="AA12" s="12" t="str">
        <f t="shared" si="5"/>
        <v>하선동</v>
      </c>
      <c r="AB12" s="5" t="s">
        <v>70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7</v>
      </c>
      <c r="C13" s="6" t="str">
        <f t="shared" si="4"/>
        <v>24</v>
      </c>
      <c r="D13" s="7" t="s">
        <v>32</v>
      </c>
      <c r="E13" s="7" t="s">
        <v>216</v>
      </c>
      <c r="F13" s="7" t="s">
        <v>232</v>
      </c>
      <c r="G13" s="5">
        <v>7301</v>
      </c>
      <c r="H13" s="5" t="s">
        <v>240</v>
      </c>
      <c r="I13" s="8">
        <f t="shared" si="0"/>
        <v>1182</v>
      </c>
      <c r="J13" s="15">
        <v>1160</v>
      </c>
      <c r="K13" s="8">
        <f t="shared" si="1"/>
        <v>22</v>
      </c>
      <c r="L13" s="10">
        <f t="shared" si="2"/>
        <v>1.8612521150592216E-2</v>
      </c>
      <c r="M13" s="11">
        <v>22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20200724</v>
      </c>
      <c r="Y13" s="12">
        <v>15</v>
      </c>
      <c r="Z13" s="6" t="s">
        <v>226</v>
      </c>
      <c r="AA13" s="12" t="str">
        <f t="shared" si="5"/>
        <v>이형준</v>
      </c>
      <c r="AB13" s="5" t="s">
        <v>70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7</v>
      </c>
      <c r="C14" s="6" t="str">
        <f t="shared" si="4"/>
        <v>24</v>
      </c>
      <c r="D14" s="7" t="s">
        <v>32</v>
      </c>
      <c r="E14" s="7" t="s">
        <v>215</v>
      </c>
      <c r="F14" s="7" t="s">
        <v>225</v>
      </c>
      <c r="G14" s="5" t="s">
        <v>239</v>
      </c>
      <c r="H14" s="5" t="s">
        <v>240</v>
      </c>
      <c r="I14" s="8">
        <f t="shared" si="0"/>
        <v>32164</v>
      </c>
      <c r="J14" s="9">
        <v>29200</v>
      </c>
      <c r="K14" s="8">
        <f t="shared" si="1"/>
        <v>2964</v>
      </c>
      <c r="L14" s="10">
        <f t="shared" si="2"/>
        <v>9.2152717323715952E-2</v>
      </c>
      <c r="M14" s="11">
        <v>2875</v>
      </c>
      <c r="N14" s="11">
        <v>89</v>
      </c>
      <c r="O14" s="11"/>
      <c r="P14" s="11"/>
      <c r="Q14" s="11"/>
      <c r="R14" s="11"/>
      <c r="S14" s="11"/>
      <c r="T14" s="11"/>
      <c r="U14" s="11"/>
      <c r="V14" s="11"/>
      <c r="W14" s="11"/>
      <c r="X14" s="12">
        <v>20200720</v>
      </c>
      <c r="Y14" s="12">
        <v>4</v>
      </c>
      <c r="Z14" s="6" t="s">
        <v>226</v>
      </c>
      <c r="AA14" s="12" t="str">
        <f t="shared" si="5"/>
        <v>이형준</v>
      </c>
      <c r="AB14" s="5" t="s">
        <v>70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7</v>
      </c>
      <c r="C15" s="6" t="str">
        <f t="shared" si="4"/>
        <v>24</v>
      </c>
      <c r="D15" s="7" t="s">
        <v>34</v>
      </c>
      <c r="E15" s="7" t="s">
        <v>227</v>
      </c>
      <c r="F15" s="7" t="s">
        <v>228</v>
      </c>
      <c r="G15" s="5" t="s">
        <v>241</v>
      </c>
      <c r="H15" s="5" t="s">
        <v>240</v>
      </c>
      <c r="I15" s="8">
        <f t="shared" si="0"/>
        <v>2001</v>
      </c>
      <c r="J15" s="9">
        <v>2000</v>
      </c>
      <c r="K15" s="8">
        <f t="shared" si="1"/>
        <v>1</v>
      </c>
      <c r="L15" s="10">
        <f t="shared" si="2"/>
        <v>4.9975012493753122E-4</v>
      </c>
      <c r="M15" s="11">
        <v>1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20200724</v>
      </c>
      <c r="Y15" s="12">
        <v>3</v>
      </c>
      <c r="Z15" s="6" t="s">
        <v>219</v>
      </c>
      <c r="AA15" s="12" t="str">
        <f t="shared" si="5"/>
        <v>하선동</v>
      </c>
      <c r="AB15" s="5" t="s">
        <v>75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7</v>
      </c>
      <c r="C16" s="6" t="str">
        <f t="shared" si="4"/>
        <v>24</v>
      </c>
      <c r="D16" s="7" t="s">
        <v>34</v>
      </c>
      <c r="E16" s="7" t="s">
        <v>227</v>
      </c>
      <c r="F16" s="7" t="s">
        <v>228</v>
      </c>
      <c r="G16" s="5" t="s">
        <v>241</v>
      </c>
      <c r="H16" s="5" t="s">
        <v>240</v>
      </c>
      <c r="I16" s="8">
        <f t="shared" si="0"/>
        <v>10575</v>
      </c>
      <c r="J16" s="9">
        <v>10573</v>
      </c>
      <c r="K16" s="8">
        <f t="shared" si="1"/>
        <v>2</v>
      </c>
      <c r="L16" s="10">
        <f t="shared" si="2"/>
        <v>1.8912529550827424E-4</v>
      </c>
      <c r="M16" s="11">
        <v>2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20200724</v>
      </c>
      <c r="Y16" s="12">
        <v>3</v>
      </c>
      <c r="Z16" s="6" t="s">
        <v>226</v>
      </c>
      <c r="AA16" s="12" t="str">
        <f t="shared" si="5"/>
        <v>이형준</v>
      </c>
      <c r="AB16" s="5" t="s">
        <v>75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7</v>
      </c>
      <c r="C17" s="6" t="str">
        <f t="shared" si="4"/>
        <v>24</v>
      </c>
      <c r="D17" s="7" t="s">
        <v>32</v>
      </c>
      <c r="E17" s="7" t="s">
        <v>217</v>
      </c>
      <c r="F17" s="7" t="s">
        <v>229</v>
      </c>
      <c r="G17" s="5" t="s">
        <v>244</v>
      </c>
      <c r="H17" s="5" t="s">
        <v>240</v>
      </c>
      <c r="I17" s="8">
        <f t="shared" si="0"/>
        <v>3104</v>
      </c>
      <c r="J17" s="9">
        <v>3083</v>
      </c>
      <c r="K17" s="8">
        <f t="shared" si="1"/>
        <v>21</v>
      </c>
      <c r="L17" s="10">
        <f t="shared" si="2"/>
        <v>6.7654639175257734E-3</v>
      </c>
      <c r="M17" s="11"/>
      <c r="N17" s="11"/>
      <c r="O17" s="11"/>
      <c r="P17" s="11"/>
      <c r="Q17" s="11">
        <v>21</v>
      </c>
      <c r="R17" s="11"/>
      <c r="S17" s="11"/>
      <c r="T17" s="11"/>
      <c r="U17" s="11"/>
      <c r="V17" s="11"/>
      <c r="W17" s="11"/>
      <c r="X17" s="12">
        <v>20200724</v>
      </c>
      <c r="Y17" s="12">
        <v>4</v>
      </c>
      <c r="Z17" s="6" t="s">
        <v>226</v>
      </c>
      <c r="AA17" s="12" t="str">
        <f t="shared" si="5"/>
        <v>이형준</v>
      </c>
      <c r="AB17" s="5" t="s">
        <v>75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7</v>
      </c>
      <c r="C18" s="6" t="str">
        <f t="shared" si="4"/>
        <v>24</v>
      </c>
      <c r="D18" s="7" t="s">
        <v>32</v>
      </c>
      <c r="E18" s="7" t="s">
        <v>215</v>
      </c>
      <c r="F18" s="7" t="s">
        <v>230</v>
      </c>
      <c r="G18" s="5" t="s">
        <v>239</v>
      </c>
      <c r="H18" s="5" t="s">
        <v>240</v>
      </c>
      <c r="I18" s="8">
        <f t="shared" si="0"/>
        <v>12682</v>
      </c>
      <c r="J18" s="9">
        <v>10801</v>
      </c>
      <c r="K18" s="8">
        <f t="shared" si="1"/>
        <v>1881</v>
      </c>
      <c r="L18" s="10">
        <f t="shared" si="2"/>
        <v>0.14832045418703674</v>
      </c>
      <c r="M18" s="11">
        <v>1881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20200724</v>
      </c>
      <c r="Y18" s="12">
        <v>6</v>
      </c>
      <c r="Z18" s="6" t="s">
        <v>219</v>
      </c>
      <c r="AA18" s="12" t="str">
        <f t="shared" si="5"/>
        <v>하선동</v>
      </c>
      <c r="AB18" s="5" t="s">
        <v>75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7</v>
      </c>
      <c r="C19" s="6" t="str">
        <f t="shared" si="4"/>
        <v>24</v>
      </c>
      <c r="D19" s="7" t="s">
        <v>32</v>
      </c>
      <c r="E19" s="7" t="s">
        <v>215</v>
      </c>
      <c r="F19" s="7" t="s">
        <v>225</v>
      </c>
      <c r="G19" s="5" t="s">
        <v>239</v>
      </c>
      <c r="H19" s="5" t="s">
        <v>240</v>
      </c>
      <c r="I19" s="8">
        <f t="shared" si="0"/>
        <v>1573</v>
      </c>
      <c r="J19" s="9">
        <v>1173</v>
      </c>
      <c r="K19" s="8">
        <f t="shared" si="1"/>
        <v>400</v>
      </c>
      <c r="L19" s="10">
        <f t="shared" si="2"/>
        <v>0.25429116338207247</v>
      </c>
      <c r="M19" s="11">
        <v>400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20200720</v>
      </c>
      <c r="Y19" s="12">
        <v>4</v>
      </c>
      <c r="Z19" s="6" t="s">
        <v>219</v>
      </c>
      <c r="AA19" s="12" t="str">
        <f t="shared" si="5"/>
        <v>하선동</v>
      </c>
      <c r="AB19" s="5" t="s">
        <v>75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7</v>
      </c>
      <c r="C20" s="6" t="str">
        <f t="shared" si="4"/>
        <v>24</v>
      </c>
      <c r="D20" s="7" t="s">
        <v>32</v>
      </c>
      <c r="E20" s="7" t="s">
        <v>216</v>
      </c>
      <c r="F20" s="7" t="s">
        <v>231</v>
      </c>
      <c r="G20" s="5" t="s">
        <v>247</v>
      </c>
      <c r="H20" s="5" t="s">
        <v>240</v>
      </c>
      <c r="I20" s="8">
        <f t="shared" si="0"/>
        <v>655</v>
      </c>
      <c r="J20" s="9">
        <v>619</v>
      </c>
      <c r="K20" s="8">
        <f t="shared" si="1"/>
        <v>36</v>
      </c>
      <c r="L20" s="10">
        <f t="shared" si="2"/>
        <v>5.4961832061068701E-2</v>
      </c>
      <c r="M20" s="11">
        <v>25</v>
      </c>
      <c r="N20" s="11">
        <v>11</v>
      </c>
      <c r="O20" s="11"/>
      <c r="P20" s="11"/>
      <c r="Q20" s="11"/>
      <c r="R20" s="11"/>
      <c r="S20" s="11"/>
      <c r="T20" s="11"/>
      <c r="U20" s="11"/>
      <c r="V20" s="11"/>
      <c r="W20" s="11"/>
      <c r="X20" s="12">
        <v>20200710</v>
      </c>
      <c r="Y20" s="12">
        <v>14</v>
      </c>
      <c r="Z20" s="6" t="s">
        <v>219</v>
      </c>
      <c r="AA20" s="12" t="str">
        <f t="shared" si="5"/>
        <v>하선동</v>
      </c>
      <c r="AB20" s="5" t="s">
        <v>75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7</v>
      </c>
      <c r="C21" s="6" t="str">
        <f t="shared" si="4"/>
        <v>24</v>
      </c>
      <c r="D21" s="7" t="s">
        <v>32</v>
      </c>
      <c r="E21" s="7" t="s">
        <v>216</v>
      </c>
      <c r="F21" s="7" t="s">
        <v>232</v>
      </c>
      <c r="G21" s="5">
        <v>7301</v>
      </c>
      <c r="H21" s="5" t="s">
        <v>240</v>
      </c>
      <c r="I21" s="8">
        <f t="shared" si="0"/>
        <v>2749</v>
      </c>
      <c r="J21" s="9">
        <v>2725</v>
      </c>
      <c r="K21" s="8">
        <f t="shared" si="1"/>
        <v>24</v>
      </c>
      <c r="L21" s="10">
        <f t="shared" si="2"/>
        <v>8.730447435431065E-3</v>
      </c>
      <c r="M21" s="11"/>
      <c r="N21" s="11"/>
      <c r="O21" s="11"/>
      <c r="P21" s="11"/>
      <c r="Q21" s="11"/>
      <c r="R21" s="11"/>
      <c r="S21" s="11"/>
      <c r="T21" s="11">
        <v>24</v>
      </c>
      <c r="U21" s="11"/>
      <c r="V21" s="11"/>
      <c r="W21" s="11"/>
      <c r="X21" s="12">
        <v>20200724</v>
      </c>
      <c r="Y21" s="12">
        <v>15</v>
      </c>
      <c r="Z21" s="6" t="s">
        <v>63</v>
      </c>
      <c r="AA21" s="12" t="str">
        <f t="shared" si="5"/>
        <v>하선동</v>
      </c>
      <c r="AB21" s="5" t="s">
        <v>78</v>
      </c>
      <c r="AC21" s="13" t="s">
        <v>234</v>
      </c>
    </row>
    <row r="22" spans="1:29" s="14" customFormat="1" ht="20.100000000000001" customHeight="1" x14ac:dyDescent="0.3">
      <c r="A22" s="5">
        <v>16</v>
      </c>
      <c r="B22" s="6" t="str">
        <f t="shared" si="3"/>
        <v>7</v>
      </c>
      <c r="C22" s="6" t="str">
        <f t="shared" si="4"/>
        <v>24</v>
      </c>
      <c r="D22" s="7" t="s">
        <v>34</v>
      </c>
      <c r="E22" s="7" t="s">
        <v>216</v>
      </c>
      <c r="F22" s="7" t="s">
        <v>224</v>
      </c>
      <c r="G22" s="5" t="s">
        <v>241</v>
      </c>
      <c r="H22" s="5" t="s">
        <v>240</v>
      </c>
      <c r="I22" s="8">
        <f t="shared" si="0"/>
        <v>12465</v>
      </c>
      <c r="J22" s="9">
        <v>12457</v>
      </c>
      <c r="K22" s="8">
        <f t="shared" si="1"/>
        <v>8</v>
      </c>
      <c r="L22" s="10">
        <f t="shared" si="2"/>
        <v>6.417970316887284E-4</v>
      </c>
      <c r="M22" s="11"/>
      <c r="N22" s="11"/>
      <c r="O22" s="11"/>
      <c r="P22" s="11">
        <v>7</v>
      </c>
      <c r="Q22" s="11">
        <v>1</v>
      </c>
      <c r="R22" s="11"/>
      <c r="S22" s="11"/>
      <c r="T22" s="11"/>
      <c r="U22" s="11"/>
      <c r="V22" s="11"/>
      <c r="W22" s="11"/>
      <c r="X22" s="12">
        <v>20200724</v>
      </c>
      <c r="Y22" s="12">
        <v>8</v>
      </c>
      <c r="Z22" s="6" t="s">
        <v>219</v>
      </c>
      <c r="AA22" s="12" t="str">
        <f t="shared" si="5"/>
        <v>하선동</v>
      </c>
      <c r="AB22" s="5" t="s">
        <v>78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7</v>
      </c>
      <c r="C23" s="6" t="str">
        <f t="shared" si="4"/>
        <v>24</v>
      </c>
      <c r="D23" s="7" t="s">
        <v>36</v>
      </c>
      <c r="E23" s="7" t="s">
        <v>235</v>
      </c>
      <c r="F23" s="7" t="s">
        <v>236</v>
      </c>
      <c r="G23" s="5" t="s">
        <v>241</v>
      </c>
      <c r="H23" s="5" t="s">
        <v>246</v>
      </c>
      <c r="I23" s="8">
        <f t="shared" si="0"/>
        <v>1011</v>
      </c>
      <c r="J23" s="9">
        <v>779</v>
      </c>
      <c r="K23" s="8">
        <f t="shared" si="1"/>
        <v>232</v>
      </c>
      <c r="L23" s="10">
        <f t="shared" si="2"/>
        <v>0.2294757665677547</v>
      </c>
      <c r="M23" s="11">
        <v>117</v>
      </c>
      <c r="N23" s="11">
        <v>5</v>
      </c>
      <c r="O23" s="11"/>
      <c r="P23" s="11">
        <v>21</v>
      </c>
      <c r="Q23" s="11">
        <v>58</v>
      </c>
      <c r="R23" s="11"/>
      <c r="S23" s="11">
        <v>31</v>
      </c>
      <c r="T23" s="11"/>
      <c r="U23" s="11"/>
      <c r="V23" s="11"/>
      <c r="W23" s="11"/>
      <c r="X23" s="12">
        <v>20200724</v>
      </c>
      <c r="Y23" s="12">
        <v>2</v>
      </c>
      <c r="Z23" s="6" t="s">
        <v>219</v>
      </c>
      <c r="AA23" s="12" t="str">
        <f t="shared" si="5"/>
        <v>하선동</v>
      </c>
      <c r="AB23" s="5" t="s">
        <v>81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7</v>
      </c>
      <c r="C24" s="6" t="str">
        <f t="shared" si="4"/>
        <v>24</v>
      </c>
      <c r="D24" s="7" t="s">
        <v>34</v>
      </c>
      <c r="E24" s="7" t="s">
        <v>217</v>
      </c>
      <c r="F24" s="7" t="s">
        <v>237</v>
      </c>
      <c r="G24" s="5" t="s">
        <v>241</v>
      </c>
      <c r="H24" s="5" t="s">
        <v>240</v>
      </c>
      <c r="I24" s="8">
        <f t="shared" si="0"/>
        <v>12235</v>
      </c>
      <c r="J24" s="9">
        <v>12235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20200724</v>
      </c>
      <c r="Y24" s="12">
        <v>5</v>
      </c>
      <c r="Z24" s="6" t="s">
        <v>226</v>
      </c>
      <c r="AA24" s="12" t="str">
        <f t="shared" si="5"/>
        <v>이형준</v>
      </c>
      <c r="AB24" s="5" t="s">
        <v>81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7</v>
      </c>
      <c r="C25" s="6" t="str">
        <f t="shared" si="4"/>
        <v>24</v>
      </c>
      <c r="D25" s="7" t="s">
        <v>32</v>
      </c>
      <c r="E25" s="7" t="s">
        <v>215</v>
      </c>
      <c r="F25" s="7" t="s">
        <v>230</v>
      </c>
      <c r="G25" s="5" t="s">
        <v>239</v>
      </c>
      <c r="H25" s="5" t="s">
        <v>240</v>
      </c>
      <c r="I25" s="8">
        <f t="shared" si="0"/>
        <v>16750</v>
      </c>
      <c r="J25" s="11">
        <v>15000</v>
      </c>
      <c r="K25" s="8">
        <f t="shared" si="1"/>
        <v>1750</v>
      </c>
      <c r="L25" s="10">
        <f t="shared" si="2"/>
        <v>0.1044776119402985</v>
      </c>
      <c r="M25" s="11">
        <v>1750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20200724</v>
      </c>
      <c r="Y25" s="12">
        <v>6</v>
      </c>
      <c r="Z25" s="6" t="s">
        <v>219</v>
      </c>
      <c r="AA25" s="12" t="str">
        <f t="shared" si="5"/>
        <v>하선동</v>
      </c>
      <c r="AB25" s="5" t="s">
        <v>81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7</v>
      </c>
      <c r="C26" s="6" t="str">
        <f t="shared" si="4"/>
        <v>24</v>
      </c>
      <c r="D26" s="7" t="s">
        <v>32</v>
      </c>
      <c r="E26" s="7" t="s">
        <v>215</v>
      </c>
      <c r="F26" s="7" t="s">
        <v>230</v>
      </c>
      <c r="G26" s="5" t="s">
        <v>239</v>
      </c>
      <c r="H26" s="5" t="s">
        <v>240</v>
      </c>
      <c r="I26" s="8">
        <f t="shared" si="0"/>
        <v>18794</v>
      </c>
      <c r="J26" s="11">
        <v>17744</v>
      </c>
      <c r="K26" s="8">
        <f t="shared" si="1"/>
        <v>1050</v>
      </c>
      <c r="L26" s="10">
        <f t="shared" si="2"/>
        <v>5.5868894327977016E-2</v>
      </c>
      <c r="M26" s="11">
        <v>1050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20200724</v>
      </c>
      <c r="Y26" s="12">
        <v>6</v>
      </c>
      <c r="Z26" s="6" t="s">
        <v>226</v>
      </c>
      <c r="AA26" s="12" t="str">
        <f t="shared" si="5"/>
        <v>이형준</v>
      </c>
      <c r="AB26" s="5" t="s">
        <v>81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7</v>
      </c>
      <c r="C27" s="6" t="str">
        <f t="shared" si="4"/>
        <v>24</v>
      </c>
      <c r="D27" s="7" t="s">
        <v>32</v>
      </c>
      <c r="E27" s="7" t="s">
        <v>215</v>
      </c>
      <c r="F27" s="7" t="s">
        <v>230</v>
      </c>
      <c r="G27" s="5" t="s">
        <v>239</v>
      </c>
      <c r="H27" s="5" t="s">
        <v>240</v>
      </c>
      <c r="I27" s="8">
        <f t="shared" si="0"/>
        <v>11180</v>
      </c>
      <c r="J27" s="11">
        <v>11180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20200723</v>
      </c>
      <c r="Y27" s="12">
        <v>6</v>
      </c>
      <c r="Z27" s="6" t="s">
        <v>219</v>
      </c>
      <c r="AA27" s="12" t="str">
        <f t="shared" si="5"/>
        <v>하선동</v>
      </c>
      <c r="AB27" s="5" t="s">
        <v>82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7</v>
      </c>
      <c r="C28" s="6" t="str">
        <f t="shared" si="4"/>
        <v>24</v>
      </c>
      <c r="D28" s="7" t="s">
        <v>32</v>
      </c>
      <c r="E28" s="7" t="s">
        <v>215</v>
      </c>
      <c r="F28" s="7" t="s">
        <v>230</v>
      </c>
      <c r="G28" s="5" t="s">
        <v>239</v>
      </c>
      <c r="H28" s="5" t="s">
        <v>240</v>
      </c>
      <c r="I28" s="8">
        <f t="shared" si="0"/>
        <v>220</v>
      </c>
      <c r="J28" s="16">
        <v>220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20200724</v>
      </c>
      <c r="Y28" s="12">
        <v>6</v>
      </c>
      <c r="Z28" s="6" t="s">
        <v>219</v>
      </c>
      <c r="AA28" s="12" t="str">
        <f t="shared" si="5"/>
        <v>하선동</v>
      </c>
      <c r="AB28" s="5" t="s">
        <v>82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7</v>
      </c>
      <c r="C29" s="6" t="str">
        <f t="shared" si="4"/>
        <v>24</v>
      </c>
      <c r="D29" s="7" t="s">
        <v>34</v>
      </c>
      <c r="E29" s="7" t="s">
        <v>227</v>
      </c>
      <c r="F29" s="7" t="s">
        <v>228</v>
      </c>
      <c r="G29" s="5" t="s">
        <v>241</v>
      </c>
      <c r="H29" s="5" t="s">
        <v>240</v>
      </c>
      <c r="I29" s="8">
        <f t="shared" si="0"/>
        <v>10000</v>
      </c>
      <c r="J29" s="11">
        <v>10000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20200724</v>
      </c>
      <c r="Y29" s="12">
        <v>3</v>
      </c>
      <c r="Z29" s="6" t="s">
        <v>219</v>
      </c>
      <c r="AA29" s="12" t="str">
        <f t="shared" si="5"/>
        <v>하선동</v>
      </c>
      <c r="AB29" s="5" t="s">
        <v>82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7</v>
      </c>
      <c r="C30" s="6" t="str">
        <f t="shared" si="4"/>
        <v>24</v>
      </c>
      <c r="D30" s="7" t="s">
        <v>34</v>
      </c>
      <c r="E30" s="7" t="s">
        <v>217</v>
      </c>
      <c r="F30" s="7" t="s">
        <v>237</v>
      </c>
      <c r="G30" s="5" t="s">
        <v>241</v>
      </c>
      <c r="H30" s="5" t="s">
        <v>240</v>
      </c>
      <c r="I30" s="8">
        <f t="shared" si="0"/>
        <v>11000</v>
      </c>
      <c r="J30" s="11">
        <v>11000</v>
      </c>
      <c r="K30" s="8">
        <f t="shared" ref="K30:K43" si="6">SUM(M30:W30)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20200724</v>
      </c>
      <c r="Y30" s="12">
        <v>5</v>
      </c>
      <c r="Z30" s="6" t="s">
        <v>219</v>
      </c>
      <c r="AA30" s="12" t="str">
        <f t="shared" si="5"/>
        <v>하선동</v>
      </c>
      <c r="AB30" s="5" t="s">
        <v>82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7</v>
      </c>
      <c r="C31" s="6" t="str">
        <f t="shared" si="4"/>
        <v>24</v>
      </c>
      <c r="D31" s="7" t="s">
        <v>32</v>
      </c>
      <c r="E31" s="7" t="s">
        <v>235</v>
      </c>
      <c r="F31" s="7" t="s">
        <v>238</v>
      </c>
      <c r="G31" s="5" t="s">
        <v>244</v>
      </c>
      <c r="H31" s="5" t="s">
        <v>245</v>
      </c>
      <c r="I31" s="8">
        <f t="shared" si="0"/>
        <v>1202</v>
      </c>
      <c r="J31" s="9">
        <v>1115</v>
      </c>
      <c r="K31" s="8">
        <f t="shared" si="6"/>
        <v>87</v>
      </c>
      <c r="L31" s="10">
        <f t="shared" si="2"/>
        <v>7.2379367720465895E-2</v>
      </c>
      <c r="M31" s="11">
        <v>60</v>
      </c>
      <c r="N31" s="11"/>
      <c r="O31" s="11"/>
      <c r="P31" s="11">
        <v>17</v>
      </c>
      <c r="Q31" s="11"/>
      <c r="R31" s="11"/>
      <c r="S31" s="11">
        <v>10</v>
      </c>
      <c r="T31" s="11"/>
      <c r="U31" s="11"/>
      <c r="V31" s="11"/>
      <c r="W31" s="11"/>
      <c r="X31" s="12">
        <v>20200721</v>
      </c>
      <c r="Y31" s="12">
        <v>1</v>
      </c>
      <c r="Z31" s="6" t="s">
        <v>219</v>
      </c>
      <c r="AA31" s="12" t="str">
        <f t="shared" si="5"/>
        <v>하선동</v>
      </c>
      <c r="AB31" s="5" t="s">
        <v>82</v>
      </c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7</v>
      </c>
      <c r="C32" s="6" t="str">
        <f t="shared" si="4"/>
        <v>24</v>
      </c>
      <c r="D32" s="7" t="s">
        <v>34</v>
      </c>
      <c r="E32" s="7" t="s">
        <v>216</v>
      </c>
      <c r="F32" s="7" t="s">
        <v>224</v>
      </c>
      <c r="G32" s="5" t="s">
        <v>241</v>
      </c>
      <c r="H32" s="5" t="s">
        <v>240</v>
      </c>
      <c r="I32" s="8">
        <f t="shared" si="0"/>
        <v>8762</v>
      </c>
      <c r="J32" s="9">
        <v>8510</v>
      </c>
      <c r="K32" s="8">
        <f t="shared" si="6"/>
        <v>252</v>
      </c>
      <c r="L32" s="10">
        <f t="shared" si="2"/>
        <v>2.876055695046793E-2</v>
      </c>
      <c r="M32" s="11"/>
      <c r="N32" s="11"/>
      <c r="O32" s="11"/>
      <c r="P32" s="11">
        <v>34</v>
      </c>
      <c r="Q32" s="11"/>
      <c r="R32" s="11"/>
      <c r="S32" s="11"/>
      <c r="T32" s="11"/>
      <c r="U32" s="11">
        <v>218</v>
      </c>
      <c r="V32" s="11"/>
      <c r="W32" s="11"/>
      <c r="X32" s="12">
        <v>20200724</v>
      </c>
      <c r="Y32" s="12">
        <v>7</v>
      </c>
      <c r="Z32" s="6" t="s">
        <v>219</v>
      </c>
      <c r="AA32" s="12" t="str">
        <f t="shared" si="5"/>
        <v>하선동</v>
      </c>
      <c r="AB32" s="5" t="s">
        <v>83</v>
      </c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7</v>
      </c>
      <c r="C33" s="6" t="str">
        <f t="shared" si="4"/>
        <v>24</v>
      </c>
      <c r="D33" s="7" t="s">
        <v>44</v>
      </c>
      <c r="E33" s="7" t="s">
        <v>216</v>
      </c>
      <c r="F33" s="7" t="s">
        <v>242</v>
      </c>
      <c r="G33" s="5" t="s">
        <v>243</v>
      </c>
      <c r="H33" s="5" t="s">
        <v>240</v>
      </c>
      <c r="I33" s="8">
        <f t="shared" si="0"/>
        <v>721</v>
      </c>
      <c r="J33" s="9">
        <v>680</v>
      </c>
      <c r="K33" s="8">
        <f t="shared" si="6"/>
        <v>41</v>
      </c>
      <c r="L33" s="10">
        <f t="shared" si="2"/>
        <v>5.6865464632454926E-2</v>
      </c>
      <c r="M33" s="11">
        <v>10</v>
      </c>
      <c r="N33" s="11">
        <v>7</v>
      </c>
      <c r="O33" s="11"/>
      <c r="P33" s="11">
        <v>24</v>
      </c>
      <c r="Q33" s="11"/>
      <c r="R33" s="11"/>
      <c r="S33" s="11"/>
      <c r="T33" s="11"/>
      <c r="U33" s="11"/>
      <c r="V33" s="11"/>
      <c r="W33" s="11"/>
      <c r="X33" s="12">
        <v>20200722</v>
      </c>
      <c r="Y33" s="12">
        <v>13</v>
      </c>
      <c r="Z33" s="6" t="s">
        <v>219</v>
      </c>
      <c r="AA33" s="12" t="str">
        <f t="shared" si="5"/>
        <v>하선동</v>
      </c>
      <c r="AB33" s="5" t="s">
        <v>83</v>
      </c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7</v>
      </c>
      <c r="C34" s="6" t="str">
        <f t="shared" si="4"/>
        <v>24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customHeight="1" x14ac:dyDescent="0.3">
      <c r="A35" s="5">
        <v>29</v>
      </c>
      <c r="B35" s="6" t="str">
        <f t="shared" si="3"/>
        <v>7</v>
      </c>
      <c r="C35" s="6" t="str">
        <f t="shared" si="4"/>
        <v>24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7</v>
      </c>
      <c r="C36" s="6" t="str">
        <f t="shared" si="4"/>
        <v>24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7</v>
      </c>
      <c r="C37" s="6" t="str">
        <f t="shared" si="4"/>
        <v>24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7</v>
      </c>
      <c r="C38" s="6" t="str">
        <f t="shared" si="4"/>
        <v>24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7</v>
      </c>
      <c r="C39" s="6" t="str">
        <f t="shared" si="4"/>
        <v>24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7</v>
      </c>
      <c r="C40" s="6" t="str">
        <f t="shared" si="4"/>
        <v>24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7</v>
      </c>
      <c r="C41" s="6" t="str">
        <f t="shared" si="4"/>
        <v>24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7</v>
      </c>
      <c r="C42" s="6" t="str">
        <f t="shared" si="4"/>
        <v>24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7</v>
      </c>
      <c r="C43" s="6" t="str">
        <f t="shared" si="4"/>
        <v>24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7</v>
      </c>
      <c r="C44" s="6" t="str">
        <f t="shared" si="4"/>
        <v>24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7</v>
      </c>
      <c r="C45" s="6" t="str">
        <f t="shared" si="4"/>
        <v>24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7</v>
      </c>
      <c r="C46" s="6" t="str">
        <f t="shared" si="4"/>
        <v>24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8">SUM(I7:I46)</f>
        <v>196593</v>
      </c>
      <c r="J47" s="37">
        <f t="shared" si="8"/>
        <v>187784</v>
      </c>
      <c r="K47" s="37">
        <f t="shared" si="8"/>
        <v>8809</v>
      </c>
      <c r="L47" s="37" t="e">
        <f t="shared" si="8"/>
        <v>#DIV/0!</v>
      </c>
      <c r="M47" s="37">
        <f t="shared" si="8"/>
        <v>8201</v>
      </c>
      <c r="N47" s="37">
        <f t="shared" si="8"/>
        <v>135</v>
      </c>
      <c r="O47" s="37">
        <f t="shared" si="8"/>
        <v>0</v>
      </c>
      <c r="P47" s="37">
        <f t="shared" si="8"/>
        <v>110</v>
      </c>
      <c r="Q47" s="37">
        <f t="shared" si="8"/>
        <v>80</v>
      </c>
      <c r="R47" s="37">
        <f t="shared" si="8"/>
        <v>0</v>
      </c>
      <c r="S47" s="37">
        <f t="shared" si="8"/>
        <v>41</v>
      </c>
      <c r="T47" s="37">
        <f t="shared" si="8"/>
        <v>24</v>
      </c>
      <c r="U47" s="37">
        <f t="shared" si="8"/>
        <v>218</v>
      </c>
      <c r="V47" s="37">
        <f t="shared" si="8"/>
        <v>0</v>
      </c>
      <c r="W47" s="37">
        <f t="shared" si="8"/>
        <v>0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7</v>
      </c>
      <c r="C49" s="6" t="str">
        <f>MID($A$1,4,2)</f>
        <v>24</v>
      </c>
      <c r="D49" s="7" t="s">
        <v>90</v>
      </c>
      <c r="E49" s="7" t="s">
        <v>216</v>
      </c>
      <c r="F49" s="7" t="s">
        <v>220</v>
      </c>
      <c r="G49" s="5">
        <v>7301</v>
      </c>
      <c r="H49" s="5" t="s">
        <v>240</v>
      </c>
      <c r="I49" s="8">
        <f t="shared" ref="I49:I63" si="9">J49+K49</f>
        <v>50</v>
      </c>
      <c r="J49" s="9">
        <v>50</v>
      </c>
      <c r="K49" s="8">
        <f t="shared" ref="K49:K63" si="10">SUM(M49:W49)</f>
        <v>0</v>
      </c>
      <c r="L49" s="10">
        <f t="shared" ref="L49:L63" si="11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20200724</v>
      </c>
      <c r="Y49" s="12">
        <v>13</v>
      </c>
      <c r="Z49" s="6" t="s">
        <v>63</v>
      </c>
      <c r="AA49" s="12" t="str">
        <f>IF($Z49="A","하선동",IF($Z49="B","이형준",""))</f>
        <v>하선동</v>
      </c>
      <c r="AB49" s="5" t="s">
        <v>62</v>
      </c>
      <c r="AC49" s="13" t="s">
        <v>223</v>
      </c>
    </row>
    <row r="50" spans="1:29" ht="20.100000000000001" customHeight="1" x14ac:dyDescent="0.3">
      <c r="A50" s="5">
        <v>2</v>
      </c>
      <c r="B50" s="6" t="str">
        <f t="shared" ref="B50:B63" si="12">LEFT($A$1,1)</f>
        <v>7</v>
      </c>
      <c r="C50" s="6" t="str">
        <f t="shared" ref="C50:C63" si="13">MID($A$1,4,2)</f>
        <v>24</v>
      </c>
      <c r="D50" s="7" t="s">
        <v>90</v>
      </c>
      <c r="E50" s="7" t="s">
        <v>216</v>
      </c>
      <c r="F50" s="7" t="s">
        <v>221</v>
      </c>
      <c r="G50" s="5" t="s">
        <v>248</v>
      </c>
      <c r="H50" s="5" t="s">
        <v>240</v>
      </c>
      <c r="I50" s="8">
        <f t="shared" si="9"/>
        <v>200</v>
      </c>
      <c r="J50" s="9">
        <v>200</v>
      </c>
      <c r="K50" s="8">
        <f t="shared" si="10"/>
        <v>0</v>
      </c>
      <c r="L50" s="10">
        <f t="shared" si="11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20200724</v>
      </c>
      <c r="Y50" s="12">
        <v>4</v>
      </c>
      <c r="Z50" s="6" t="s">
        <v>219</v>
      </c>
      <c r="AA50" s="12" t="str">
        <f t="shared" ref="AA50:AA63" si="14">IF($Z50="A","하선동",IF($Z50="B","이형준",""))</f>
        <v>하선동</v>
      </c>
      <c r="AB50" s="5" t="s">
        <v>62</v>
      </c>
      <c r="AC50" s="13" t="s">
        <v>223</v>
      </c>
    </row>
    <row r="51" spans="1:29" ht="20.100000000000001" customHeight="1" x14ac:dyDescent="0.3">
      <c r="A51" s="5">
        <v>3</v>
      </c>
      <c r="B51" s="6" t="str">
        <f t="shared" si="12"/>
        <v>7</v>
      </c>
      <c r="C51" s="6" t="str">
        <f t="shared" si="13"/>
        <v>24</v>
      </c>
      <c r="D51" s="7" t="s">
        <v>90</v>
      </c>
      <c r="E51" s="7" t="s">
        <v>217</v>
      </c>
      <c r="F51" s="7" t="s">
        <v>222</v>
      </c>
      <c r="G51" s="5">
        <v>7301</v>
      </c>
      <c r="H51" s="5" t="s">
        <v>240</v>
      </c>
      <c r="I51" s="8">
        <f t="shared" si="9"/>
        <v>200</v>
      </c>
      <c r="J51" s="9">
        <v>200</v>
      </c>
      <c r="K51" s="8">
        <f t="shared" si="10"/>
        <v>0</v>
      </c>
      <c r="L51" s="10">
        <f t="shared" si="11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>
        <v>20200724</v>
      </c>
      <c r="Y51" s="6">
        <v>13</v>
      </c>
      <c r="Z51" s="6" t="s">
        <v>219</v>
      </c>
      <c r="AA51" s="12" t="str">
        <f t="shared" si="14"/>
        <v>하선동</v>
      </c>
      <c r="AB51" s="5" t="s">
        <v>62</v>
      </c>
      <c r="AC51" s="13" t="s">
        <v>223</v>
      </c>
    </row>
    <row r="52" spans="1:29" ht="20.100000000000001" customHeight="1" x14ac:dyDescent="0.3">
      <c r="A52" s="5">
        <v>4</v>
      </c>
      <c r="B52" s="6" t="str">
        <f t="shared" si="12"/>
        <v>7</v>
      </c>
      <c r="C52" s="6" t="str">
        <f t="shared" si="13"/>
        <v>24</v>
      </c>
      <c r="D52" s="7" t="s">
        <v>90</v>
      </c>
      <c r="E52" s="7" t="s">
        <v>216</v>
      </c>
      <c r="F52" s="7" t="s">
        <v>220</v>
      </c>
      <c r="G52" s="5">
        <v>7301</v>
      </c>
      <c r="H52" s="5" t="s">
        <v>240</v>
      </c>
      <c r="I52" s="8">
        <f t="shared" si="9"/>
        <v>34</v>
      </c>
      <c r="J52" s="9">
        <v>34</v>
      </c>
      <c r="K52" s="8">
        <f t="shared" si="10"/>
        <v>0</v>
      </c>
      <c r="L52" s="10">
        <f t="shared" si="11"/>
        <v>0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>
        <v>20200724</v>
      </c>
      <c r="Y52" s="12">
        <v>13</v>
      </c>
      <c r="Z52" s="6" t="s">
        <v>219</v>
      </c>
      <c r="AA52" s="12" t="str">
        <f t="shared" si="14"/>
        <v>하선동</v>
      </c>
      <c r="AB52" s="5" t="s">
        <v>78</v>
      </c>
      <c r="AC52" s="13" t="s">
        <v>233</v>
      </c>
    </row>
    <row r="53" spans="1:29" ht="20.100000000000001" customHeight="1" x14ac:dyDescent="0.3">
      <c r="A53" s="5">
        <v>5</v>
      </c>
      <c r="B53" s="6" t="str">
        <f t="shared" si="12"/>
        <v>7</v>
      </c>
      <c r="C53" s="6" t="str">
        <f t="shared" si="13"/>
        <v>24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customHeight="1" x14ac:dyDescent="0.3">
      <c r="A54" s="5">
        <v>6</v>
      </c>
      <c r="B54" s="6" t="str">
        <f t="shared" si="12"/>
        <v>7</v>
      </c>
      <c r="C54" s="6" t="str">
        <f t="shared" si="13"/>
        <v>24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2"/>
        <v>7</v>
      </c>
      <c r="C55" s="6" t="str">
        <f t="shared" si="13"/>
        <v>24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2"/>
        <v>7</v>
      </c>
      <c r="C56" s="6" t="str">
        <f t="shared" si="13"/>
        <v>24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7</v>
      </c>
      <c r="C57" s="6" t="str">
        <f t="shared" si="13"/>
        <v>24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7</v>
      </c>
      <c r="C58" s="6" t="str">
        <f t="shared" si="13"/>
        <v>24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7</v>
      </c>
      <c r="C59" s="6" t="str">
        <f t="shared" si="13"/>
        <v>24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7</v>
      </c>
      <c r="C60" s="6" t="str">
        <f t="shared" si="13"/>
        <v>24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7</v>
      </c>
      <c r="C61" s="6" t="str">
        <f t="shared" si="13"/>
        <v>24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7</v>
      </c>
      <c r="C62" s="6" t="str">
        <f t="shared" si="13"/>
        <v>24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7</v>
      </c>
      <c r="C63" s="6" t="str">
        <f t="shared" si="13"/>
        <v>24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46">
    <cfRule type="expression" dxfId="7" priority="3">
      <formula>$L7&gt;0.15</formula>
    </cfRule>
    <cfRule type="expression" dxfId="6" priority="4">
      <formula>AND($L7&gt;0.08,$L7&lt;0.15)</formula>
    </cfRule>
  </conditionalFormatting>
  <conditionalFormatting sqref="A49:AC63">
    <cfRule type="expression" dxfId="5" priority="1">
      <formula>$L49&gt;0.15</formula>
    </cfRule>
    <cfRule type="expression" dxfId="4" priority="2">
      <formula>AND($L49&gt;0.08,$L49&lt;0.15)</formula>
    </cfRule>
  </conditionalFormatting>
  <dataValidations count="3">
    <dataValidation allowBlank="1" showInputMessage="1" showErrorMessage="1" prompt="수식 계산_x000a_수치 입력 금지" sqref="K49:K63 K7:K46" xr:uid="{6A0A78A8-7EBA-470B-906A-C6303F8C0218}"/>
    <dataValidation type="whole" allowBlank="1" showInputMessage="1" showErrorMessage="1" errorTitle="입력값이 올바르지 않습니다." error="숫자만 쓰세요!" sqref="J29:J30 J25:J27 M49:W63 M7:W46" xr:uid="{2C87DACB-373F-43B4-B0A1-DBD4B4F387EC}">
      <formula1>0</formula1>
      <formula2>20000</formula2>
    </dataValidation>
    <dataValidation type="list" allowBlank="1" showInputMessage="1" showErrorMessage="1" sqref="Z49:Z63 Z7:Z46" xr:uid="{48748010-3D8A-4EB6-9F66-A3037180CDF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4F98944-6FEA-495C-8D98-19C7A0C8DE45}">
          <x14:formula1>
            <xm:f>데이터!$B$4:$B$17</xm:f>
          </x14:formula1>
          <xm:sqref>D49:D63 D7:D46</xm:sqref>
        </x14:dataValidation>
        <x14:dataValidation type="list" allowBlank="1" showInputMessage="1" showErrorMessage="1" xr:uid="{19AF073F-494B-4950-82D3-8082C3A7C5FE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62FD-1299-46AA-BA9E-30221655BF78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A7" sqref="A7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56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>LEFT($A$1,1)</f>
        <v>7</v>
      </c>
      <c r="C7" s="6" t="str">
        <f>MID($A$1,4,2)</f>
        <v>25</v>
      </c>
      <c r="D7" s="7"/>
      <c r="E7" s="7"/>
      <c r="F7" s="7"/>
      <c r="G7" s="5"/>
      <c r="H7" s="5"/>
      <c r="I7" s="8">
        <f t="shared" ref="I7:I46" si="0">J7+K7</f>
        <v>0</v>
      </c>
      <c r="J7" s="9"/>
      <c r="K7" s="8">
        <f t="shared" ref="K7:K29" si="1">SUM(M7:W7)</f>
        <v>0</v>
      </c>
      <c r="L7" s="10" t="e">
        <f t="shared" ref="L7:L46" si="2">K7/I7</f>
        <v>#DIV/0!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6"/>
      <c r="AA7" s="12" t="str">
        <f>IF($Z7="A","하선동",IF($Z7="B","이형준",""))</f>
        <v/>
      </c>
      <c r="AB7" s="5"/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7</v>
      </c>
      <c r="C8" s="6" t="str">
        <f t="shared" ref="C8:C46" si="4">MID($A$1,4,2)</f>
        <v>25</v>
      </c>
      <c r="D8" s="7"/>
      <c r="E8" s="7"/>
      <c r="F8" s="7"/>
      <c r="G8" s="5"/>
      <c r="H8" s="5"/>
      <c r="I8" s="8">
        <f t="shared" si="0"/>
        <v>0</v>
      </c>
      <c r="J8" s="9"/>
      <c r="K8" s="8">
        <f t="shared" si="1"/>
        <v>0</v>
      </c>
      <c r="L8" s="10" t="e">
        <f t="shared" si="2"/>
        <v>#DIV/0!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6"/>
      <c r="AA8" s="12" t="str">
        <f t="shared" ref="AA8:AA46" si="5">IF($Z8="A","하선동",IF($Z8="B","이형준",""))</f>
        <v/>
      </c>
      <c r="AB8" s="5"/>
      <c r="AC8" s="13"/>
    </row>
    <row r="9" spans="1:29" s="14" customFormat="1" ht="20.100000000000001" customHeight="1" x14ac:dyDescent="0.3">
      <c r="A9" s="5">
        <v>3</v>
      </c>
      <c r="B9" s="6" t="str">
        <f t="shared" si="3"/>
        <v>7</v>
      </c>
      <c r="C9" s="6" t="str">
        <f t="shared" si="4"/>
        <v>25</v>
      </c>
      <c r="D9" s="7"/>
      <c r="E9" s="7"/>
      <c r="F9" s="7"/>
      <c r="G9" s="5"/>
      <c r="H9" s="5"/>
      <c r="I9" s="8">
        <f t="shared" si="0"/>
        <v>0</v>
      </c>
      <c r="J9" s="9"/>
      <c r="K9" s="8">
        <f t="shared" si="1"/>
        <v>0</v>
      </c>
      <c r="L9" s="10" t="e">
        <f t="shared" si="2"/>
        <v>#DIV/0!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/>
      <c r="Y9" s="6"/>
      <c r="Z9" s="6"/>
      <c r="AA9" s="12" t="str">
        <f t="shared" si="5"/>
        <v/>
      </c>
      <c r="AB9" s="5"/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7</v>
      </c>
      <c r="C10" s="6" t="str">
        <f t="shared" si="4"/>
        <v>25</v>
      </c>
      <c r="D10" s="7"/>
      <c r="E10" s="7"/>
      <c r="F10" s="7"/>
      <c r="G10" s="5"/>
      <c r="H10" s="5"/>
      <c r="I10" s="8">
        <f t="shared" si="0"/>
        <v>0</v>
      </c>
      <c r="J10" s="9"/>
      <c r="K10" s="8">
        <f t="shared" si="1"/>
        <v>0</v>
      </c>
      <c r="L10" s="10" t="e">
        <f t="shared" si="2"/>
        <v>#DIV/0!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/>
      <c r="Y10" s="12"/>
      <c r="Z10" s="6"/>
      <c r="AA10" s="12"/>
      <c r="AB10" s="5"/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7</v>
      </c>
      <c r="C11" s="6" t="str">
        <f t="shared" si="4"/>
        <v>25</v>
      </c>
      <c r="D11" s="7"/>
      <c r="E11" s="7"/>
      <c r="F11" s="7"/>
      <c r="G11" s="5"/>
      <c r="H11" s="5"/>
      <c r="I11" s="8">
        <f t="shared" si="0"/>
        <v>0</v>
      </c>
      <c r="J11" s="9"/>
      <c r="K11" s="8">
        <f t="shared" si="1"/>
        <v>0</v>
      </c>
      <c r="L11" s="10" t="e">
        <f t="shared" si="2"/>
        <v>#DIV/0!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2"/>
      <c r="Z11" s="6"/>
      <c r="AA11" s="12" t="str">
        <f t="shared" si="5"/>
        <v/>
      </c>
      <c r="AB11" s="5"/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7</v>
      </c>
      <c r="C12" s="6" t="str">
        <f t="shared" si="4"/>
        <v>25</v>
      </c>
      <c r="D12" s="7"/>
      <c r="E12" s="7"/>
      <c r="F12" s="7"/>
      <c r="G12" s="5"/>
      <c r="H12" s="5"/>
      <c r="I12" s="8">
        <f t="shared" si="0"/>
        <v>0</v>
      </c>
      <c r="J12" s="9"/>
      <c r="K12" s="8">
        <f t="shared" si="1"/>
        <v>0</v>
      </c>
      <c r="L12" s="10" t="e">
        <f t="shared" si="2"/>
        <v>#DIV/0!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/>
      <c r="Y12" s="12"/>
      <c r="Z12" s="6"/>
      <c r="AA12" s="12" t="str">
        <f t="shared" si="5"/>
        <v/>
      </c>
      <c r="AB12" s="5"/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7</v>
      </c>
      <c r="C13" s="6" t="str">
        <f t="shared" si="4"/>
        <v>25</v>
      </c>
      <c r="D13" s="7"/>
      <c r="E13" s="7"/>
      <c r="F13" s="7"/>
      <c r="G13" s="5"/>
      <c r="H13" s="5"/>
      <c r="I13" s="8">
        <f t="shared" si="0"/>
        <v>0</v>
      </c>
      <c r="J13" s="15"/>
      <c r="K13" s="8">
        <f t="shared" si="1"/>
        <v>0</v>
      </c>
      <c r="L13" s="10" t="e">
        <f t="shared" si="2"/>
        <v>#DIV/0!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/>
      <c r="Y13" s="12"/>
      <c r="Z13" s="6"/>
      <c r="AA13" s="12" t="str">
        <f t="shared" si="5"/>
        <v/>
      </c>
      <c r="AB13" s="5"/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7</v>
      </c>
      <c r="C14" s="6" t="str">
        <f t="shared" si="4"/>
        <v>25</v>
      </c>
      <c r="D14" s="7"/>
      <c r="E14" s="7"/>
      <c r="F14" s="7"/>
      <c r="G14" s="5"/>
      <c r="H14" s="5"/>
      <c r="I14" s="8">
        <f t="shared" si="0"/>
        <v>0</v>
      </c>
      <c r="J14" s="9"/>
      <c r="K14" s="8">
        <f t="shared" si="1"/>
        <v>0</v>
      </c>
      <c r="L14" s="10" t="e">
        <f t="shared" si="2"/>
        <v>#DIV/0!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/>
      <c r="Y14" s="12"/>
      <c r="Z14" s="6"/>
      <c r="AA14" s="12" t="str">
        <f t="shared" si="5"/>
        <v/>
      </c>
      <c r="AB14" s="5"/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7</v>
      </c>
      <c r="C15" s="6" t="str">
        <f t="shared" si="4"/>
        <v>25</v>
      </c>
      <c r="D15" s="7"/>
      <c r="E15" s="7"/>
      <c r="F15" s="7"/>
      <c r="G15" s="5"/>
      <c r="H15" s="5"/>
      <c r="I15" s="8">
        <f t="shared" si="0"/>
        <v>0</v>
      </c>
      <c r="J15" s="9"/>
      <c r="K15" s="8">
        <f t="shared" si="1"/>
        <v>0</v>
      </c>
      <c r="L15" s="10" t="e">
        <f t="shared" si="2"/>
        <v>#DIV/0!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/>
      <c r="Y15" s="12"/>
      <c r="Z15" s="6"/>
      <c r="AA15" s="12" t="str">
        <f t="shared" si="5"/>
        <v/>
      </c>
      <c r="AB15" s="5"/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7</v>
      </c>
      <c r="C16" s="6" t="str">
        <f t="shared" si="4"/>
        <v>25</v>
      </c>
      <c r="D16" s="7"/>
      <c r="E16" s="7"/>
      <c r="F16" s="7"/>
      <c r="G16" s="5"/>
      <c r="H16" s="5"/>
      <c r="I16" s="8">
        <f t="shared" si="0"/>
        <v>0</v>
      </c>
      <c r="J16" s="9"/>
      <c r="K16" s="8">
        <f t="shared" si="1"/>
        <v>0</v>
      </c>
      <c r="L16" s="10" t="e">
        <f t="shared" si="2"/>
        <v>#DIV/0!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/>
      <c r="Y16" s="12"/>
      <c r="Z16" s="6"/>
      <c r="AA16" s="12" t="str">
        <f t="shared" si="5"/>
        <v/>
      </c>
      <c r="AB16" s="5"/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7</v>
      </c>
      <c r="C17" s="6" t="str">
        <f t="shared" si="4"/>
        <v>25</v>
      </c>
      <c r="D17" s="7"/>
      <c r="E17" s="7"/>
      <c r="F17" s="7"/>
      <c r="G17" s="5"/>
      <c r="H17" s="5"/>
      <c r="I17" s="8">
        <f t="shared" si="0"/>
        <v>0</v>
      </c>
      <c r="J17" s="9"/>
      <c r="K17" s="8">
        <f t="shared" si="1"/>
        <v>0</v>
      </c>
      <c r="L17" s="10" t="e">
        <f t="shared" si="2"/>
        <v>#DIV/0!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/>
      <c r="Y17" s="12"/>
      <c r="Z17" s="6"/>
      <c r="AA17" s="12" t="str">
        <f t="shared" si="5"/>
        <v/>
      </c>
      <c r="AB17" s="5"/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7</v>
      </c>
      <c r="C18" s="6" t="str">
        <f t="shared" si="4"/>
        <v>25</v>
      </c>
      <c r="D18" s="7"/>
      <c r="E18" s="7"/>
      <c r="F18" s="7"/>
      <c r="G18" s="5"/>
      <c r="H18" s="5"/>
      <c r="I18" s="8">
        <f t="shared" si="0"/>
        <v>0</v>
      </c>
      <c r="J18" s="9"/>
      <c r="K18" s="8">
        <f t="shared" si="1"/>
        <v>0</v>
      </c>
      <c r="L18" s="10" t="e">
        <f t="shared" si="2"/>
        <v>#DIV/0!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/>
      <c r="Y18" s="12"/>
      <c r="Z18" s="6"/>
      <c r="AA18" s="12" t="str">
        <f t="shared" si="5"/>
        <v/>
      </c>
      <c r="AB18" s="5"/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7</v>
      </c>
      <c r="C19" s="6" t="str">
        <f t="shared" si="4"/>
        <v>25</v>
      </c>
      <c r="D19" s="7"/>
      <c r="E19" s="7"/>
      <c r="F19" s="7"/>
      <c r="G19" s="5"/>
      <c r="H19" s="5"/>
      <c r="I19" s="8">
        <f t="shared" si="0"/>
        <v>0</v>
      </c>
      <c r="J19" s="9"/>
      <c r="K19" s="8">
        <f t="shared" si="1"/>
        <v>0</v>
      </c>
      <c r="L19" s="10" t="e">
        <f t="shared" si="2"/>
        <v>#DIV/0!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/>
      <c r="Y19" s="12"/>
      <c r="Z19" s="6"/>
      <c r="AA19" s="12" t="str">
        <f t="shared" si="5"/>
        <v/>
      </c>
      <c r="AB19" s="5"/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7</v>
      </c>
      <c r="C20" s="6" t="str">
        <f t="shared" si="4"/>
        <v>25</v>
      </c>
      <c r="D20" s="7"/>
      <c r="E20" s="7"/>
      <c r="F20" s="7"/>
      <c r="G20" s="5"/>
      <c r="H20" s="5"/>
      <c r="I20" s="8">
        <f t="shared" si="0"/>
        <v>0</v>
      </c>
      <c r="J20" s="9"/>
      <c r="K20" s="8">
        <f t="shared" si="1"/>
        <v>0</v>
      </c>
      <c r="L20" s="10" t="e">
        <f t="shared" si="2"/>
        <v>#DIV/0!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/>
      <c r="Y20" s="12"/>
      <c r="Z20" s="6"/>
      <c r="AA20" s="12" t="str">
        <f t="shared" si="5"/>
        <v/>
      </c>
      <c r="AB20" s="5"/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7</v>
      </c>
      <c r="C21" s="6" t="str">
        <f t="shared" si="4"/>
        <v>25</v>
      </c>
      <c r="D21" s="7"/>
      <c r="E21" s="7"/>
      <c r="F21" s="7"/>
      <c r="G21" s="5"/>
      <c r="H21" s="5"/>
      <c r="I21" s="8">
        <f t="shared" si="0"/>
        <v>0</v>
      </c>
      <c r="J21" s="9"/>
      <c r="K21" s="8">
        <f t="shared" si="1"/>
        <v>0</v>
      </c>
      <c r="L21" s="10" t="e">
        <f t="shared" si="2"/>
        <v>#DIV/0!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  <c r="Y21" s="12"/>
      <c r="Z21" s="6"/>
      <c r="AA21" s="12" t="str">
        <f t="shared" si="5"/>
        <v/>
      </c>
      <c r="AB21" s="5"/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7</v>
      </c>
      <c r="C22" s="6" t="str">
        <f t="shared" si="4"/>
        <v>25</v>
      </c>
      <c r="D22" s="7"/>
      <c r="E22" s="7"/>
      <c r="F22" s="7"/>
      <c r="G22" s="5"/>
      <c r="H22" s="5"/>
      <c r="I22" s="8">
        <f t="shared" si="0"/>
        <v>0</v>
      </c>
      <c r="J22" s="9"/>
      <c r="K22" s="8">
        <f t="shared" si="1"/>
        <v>0</v>
      </c>
      <c r="L22" s="10" t="e">
        <f t="shared" si="2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/>
      <c r="Y22" s="12"/>
      <c r="Z22" s="6"/>
      <c r="AA22" s="12" t="str">
        <f t="shared" si="5"/>
        <v/>
      </c>
      <c r="AB22" s="5"/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7</v>
      </c>
      <c r="C23" s="6" t="str">
        <f t="shared" si="4"/>
        <v>25</v>
      </c>
      <c r="D23" s="7"/>
      <c r="E23" s="7"/>
      <c r="F23" s="7"/>
      <c r="G23" s="5"/>
      <c r="H23" s="5"/>
      <c r="I23" s="8">
        <f t="shared" si="0"/>
        <v>0</v>
      </c>
      <c r="J23" s="9"/>
      <c r="K23" s="8">
        <f t="shared" si="1"/>
        <v>0</v>
      </c>
      <c r="L23" s="10" t="e">
        <f t="shared" si="2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  <c r="Y23" s="12"/>
      <c r="Z23" s="6"/>
      <c r="AA23" s="12" t="str">
        <f t="shared" si="5"/>
        <v/>
      </c>
      <c r="AB23" s="5"/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7</v>
      </c>
      <c r="C24" s="6" t="str">
        <f t="shared" si="4"/>
        <v>25</v>
      </c>
      <c r="D24" s="7"/>
      <c r="E24" s="7"/>
      <c r="F24" s="7"/>
      <c r="G24" s="5"/>
      <c r="H24" s="5"/>
      <c r="I24" s="8">
        <f t="shared" si="0"/>
        <v>0</v>
      </c>
      <c r="J24" s="9"/>
      <c r="K24" s="8">
        <f t="shared" si="1"/>
        <v>0</v>
      </c>
      <c r="L24" s="10" t="e">
        <f t="shared" si="2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  <c r="Y24" s="12"/>
      <c r="Z24" s="6"/>
      <c r="AA24" s="12" t="str">
        <f t="shared" si="5"/>
        <v/>
      </c>
      <c r="AB24" s="5"/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7</v>
      </c>
      <c r="C25" s="6" t="str">
        <f t="shared" si="4"/>
        <v>25</v>
      </c>
      <c r="D25" s="7"/>
      <c r="E25" s="7"/>
      <c r="F25" s="7"/>
      <c r="G25" s="5"/>
      <c r="H25" s="5"/>
      <c r="I25" s="8">
        <f t="shared" si="0"/>
        <v>0</v>
      </c>
      <c r="J25" s="11"/>
      <c r="K25" s="8">
        <f t="shared" si="1"/>
        <v>0</v>
      </c>
      <c r="L25" s="10" t="e">
        <f t="shared" si="2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  <c r="Y25" s="12"/>
      <c r="Z25" s="6"/>
      <c r="AA25" s="12" t="str">
        <f t="shared" si="5"/>
        <v/>
      </c>
      <c r="AB25" s="5"/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7</v>
      </c>
      <c r="C26" s="6" t="str">
        <f t="shared" si="4"/>
        <v>25</v>
      </c>
      <c r="D26" s="7"/>
      <c r="E26" s="7"/>
      <c r="F26" s="7"/>
      <c r="G26" s="5"/>
      <c r="H26" s="5"/>
      <c r="I26" s="8">
        <f t="shared" si="0"/>
        <v>0</v>
      </c>
      <c r="J26" s="11"/>
      <c r="K26" s="8">
        <f t="shared" si="1"/>
        <v>0</v>
      </c>
      <c r="L26" s="10" t="e">
        <f t="shared" si="2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  <c r="Y26" s="12"/>
      <c r="Z26" s="6"/>
      <c r="AA26" s="12" t="str">
        <f t="shared" si="5"/>
        <v/>
      </c>
      <c r="AB26" s="5"/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7</v>
      </c>
      <c r="C27" s="6" t="str">
        <f t="shared" si="4"/>
        <v>25</v>
      </c>
      <c r="D27" s="7"/>
      <c r="E27" s="5"/>
      <c r="F27" s="7"/>
      <c r="G27" s="5"/>
      <c r="H27" s="5"/>
      <c r="I27" s="8">
        <f t="shared" si="0"/>
        <v>0</v>
      </c>
      <c r="J27" s="11"/>
      <c r="K27" s="8">
        <f t="shared" si="1"/>
        <v>0</v>
      </c>
      <c r="L27" s="10" t="e">
        <f t="shared" si="2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/>
      <c r="Y27" s="12"/>
      <c r="Z27" s="6"/>
      <c r="AA27" s="12" t="str">
        <f t="shared" si="5"/>
        <v/>
      </c>
      <c r="AB27" s="5"/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7</v>
      </c>
      <c r="C28" s="6" t="str">
        <f t="shared" si="4"/>
        <v>25</v>
      </c>
      <c r="D28" s="7"/>
      <c r="E28" s="7"/>
      <c r="F28" s="7"/>
      <c r="G28" s="5"/>
      <c r="H28" s="5"/>
      <c r="I28" s="8">
        <f t="shared" si="0"/>
        <v>0</v>
      </c>
      <c r="J28" s="16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7</v>
      </c>
      <c r="C29" s="6" t="str">
        <f t="shared" si="4"/>
        <v>25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7</v>
      </c>
      <c r="C30" s="6" t="str">
        <f t="shared" si="4"/>
        <v>25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7</v>
      </c>
      <c r="C31" s="6" t="str">
        <f t="shared" si="4"/>
        <v>25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7</v>
      </c>
      <c r="C32" s="6" t="str">
        <f t="shared" si="4"/>
        <v>25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7</v>
      </c>
      <c r="C33" s="6" t="str">
        <f t="shared" si="4"/>
        <v>25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7</v>
      </c>
      <c r="C34" s="6" t="str">
        <f t="shared" si="4"/>
        <v>25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customHeight="1" x14ac:dyDescent="0.3">
      <c r="A35" s="5">
        <v>29</v>
      </c>
      <c r="B35" s="6" t="str">
        <f t="shared" si="3"/>
        <v>7</v>
      </c>
      <c r="C35" s="6" t="str">
        <f t="shared" si="4"/>
        <v>25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customHeight="1" x14ac:dyDescent="0.3">
      <c r="A36" s="5">
        <v>30</v>
      </c>
      <c r="B36" s="6" t="str">
        <f t="shared" si="3"/>
        <v>7</v>
      </c>
      <c r="C36" s="6" t="str">
        <f t="shared" si="4"/>
        <v>25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customHeight="1" x14ac:dyDescent="0.3">
      <c r="A37" s="5">
        <v>31</v>
      </c>
      <c r="B37" s="6" t="str">
        <f t="shared" si="3"/>
        <v>7</v>
      </c>
      <c r="C37" s="6" t="str">
        <f t="shared" si="4"/>
        <v>25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customHeight="1" x14ac:dyDescent="0.3">
      <c r="A38" s="5">
        <v>32</v>
      </c>
      <c r="B38" s="6" t="str">
        <f t="shared" si="3"/>
        <v>7</v>
      </c>
      <c r="C38" s="6" t="str">
        <f t="shared" si="4"/>
        <v>25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customHeight="1" x14ac:dyDescent="0.3">
      <c r="A39" s="5">
        <v>33</v>
      </c>
      <c r="B39" s="6" t="str">
        <f t="shared" si="3"/>
        <v>7</v>
      </c>
      <c r="C39" s="6" t="str">
        <f t="shared" si="4"/>
        <v>25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customHeight="1" x14ac:dyDescent="0.3">
      <c r="A40" s="5">
        <v>34</v>
      </c>
      <c r="B40" s="6" t="str">
        <f t="shared" si="3"/>
        <v>7</v>
      </c>
      <c r="C40" s="6" t="str">
        <f t="shared" si="4"/>
        <v>25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customHeight="1" x14ac:dyDescent="0.3">
      <c r="A41" s="5">
        <v>35</v>
      </c>
      <c r="B41" s="6" t="str">
        <f t="shared" si="3"/>
        <v>7</v>
      </c>
      <c r="C41" s="6" t="str">
        <f t="shared" si="4"/>
        <v>25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customHeight="1" x14ac:dyDescent="0.3">
      <c r="A42" s="5">
        <v>36</v>
      </c>
      <c r="B42" s="6" t="str">
        <f t="shared" si="3"/>
        <v>7</v>
      </c>
      <c r="C42" s="6" t="str">
        <f t="shared" si="4"/>
        <v>25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customHeight="1" x14ac:dyDescent="0.3">
      <c r="A43" s="5">
        <v>37</v>
      </c>
      <c r="B43" s="6" t="str">
        <f t="shared" si="3"/>
        <v>7</v>
      </c>
      <c r="C43" s="6" t="str">
        <f t="shared" si="4"/>
        <v>25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customHeight="1" x14ac:dyDescent="0.3">
      <c r="A44" s="5">
        <v>38</v>
      </c>
      <c r="B44" s="6" t="str">
        <f t="shared" si="3"/>
        <v>7</v>
      </c>
      <c r="C44" s="6" t="str">
        <f t="shared" si="4"/>
        <v>25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customHeight="1" x14ac:dyDescent="0.3">
      <c r="A45" s="5">
        <v>39</v>
      </c>
      <c r="B45" s="6" t="str">
        <f t="shared" si="3"/>
        <v>7</v>
      </c>
      <c r="C45" s="6" t="str">
        <f t="shared" si="4"/>
        <v>25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customHeight="1" x14ac:dyDescent="0.3">
      <c r="A46" s="5">
        <v>40</v>
      </c>
      <c r="B46" s="6" t="str">
        <f t="shared" si="3"/>
        <v>7</v>
      </c>
      <c r="C46" s="6" t="str">
        <f t="shared" si="4"/>
        <v>25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8">SUM(I7:I46)</f>
        <v>0</v>
      </c>
      <c r="J47" s="37">
        <f t="shared" si="8"/>
        <v>0</v>
      </c>
      <c r="K47" s="37">
        <f t="shared" si="8"/>
        <v>0</v>
      </c>
      <c r="L47" s="37" t="e">
        <f t="shared" si="8"/>
        <v>#DIV/0!</v>
      </c>
      <c r="M47" s="37">
        <f t="shared" si="8"/>
        <v>0</v>
      </c>
      <c r="N47" s="37">
        <f t="shared" si="8"/>
        <v>0</v>
      </c>
      <c r="O47" s="37">
        <f t="shared" si="8"/>
        <v>0</v>
      </c>
      <c r="P47" s="37">
        <f t="shared" si="8"/>
        <v>0</v>
      </c>
      <c r="Q47" s="37">
        <f t="shared" si="8"/>
        <v>0</v>
      </c>
      <c r="R47" s="37">
        <f t="shared" si="8"/>
        <v>0</v>
      </c>
      <c r="S47" s="37">
        <f t="shared" si="8"/>
        <v>0</v>
      </c>
      <c r="T47" s="37">
        <f t="shared" si="8"/>
        <v>0</v>
      </c>
      <c r="U47" s="37">
        <f t="shared" si="8"/>
        <v>0</v>
      </c>
      <c r="V47" s="37">
        <f t="shared" si="8"/>
        <v>0</v>
      </c>
      <c r="W47" s="37">
        <f t="shared" si="8"/>
        <v>0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7</v>
      </c>
      <c r="C49" s="6" t="str">
        <f>MID($A$1,4,2)</f>
        <v>25</v>
      </c>
      <c r="D49" s="7"/>
      <c r="E49" s="7"/>
      <c r="F49" s="7"/>
      <c r="G49" s="5"/>
      <c r="H49" s="5"/>
      <c r="I49" s="8">
        <f t="shared" ref="I49:I63" si="9">J49+K49</f>
        <v>0</v>
      </c>
      <c r="J49" s="9"/>
      <c r="K49" s="8">
        <f t="shared" ref="K49:K63" si="10">SUM(M49:W49)</f>
        <v>0</v>
      </c>
      <c r="L49" s="10" t="e">
        <f t="shared" ref="L49:L63" si="11">K49/I49</f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ht="20.100000000000001" customHeight="1" x14ac:dyDescent="0.3">
      <c r="A50" s="5">
        <v>2</v>
      </c>
      <c r="B50" s="6" t="str">
        <f t="shared" ref="B50:B63" si="12">LEFT($A$1,1)</f>
        <v>7</v>
      </c>
      <c r="C50" s="6" t="str">
        <f t="shared" ref="C50:C63" si="13">MID($A$1,4,2)</f>
        <v>25</v>
      </c>
      <c r="D50" s="7"/>
      <c r="E50" s="7"/>
      <c r="F50" s="7"/>
      <c r="G50" s="5"/>
      <c r="H50" s="5"/>
      <c r="I50" s="8">
        <f t="shared" si="9"/>
        <v>0</v>
      </c>
      <c r="J50" s="9"/>
      <c r="K50" s="8">
        <f t="shared" si="10"/>
        <v>0</v>
      </c>
      <c r="L50" s="10" t="e">
        <f t="shared" si="11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ref="AA50:AA63" si="14">IF($Z50="A","하선동",IF($Z50="B","이형준",""))</f>
        <v/>
      </c>
      <c r="AB50" s="5"/>
      <c r="AC50" s="13"/>
    </row>
    <row r="51" spans="1:29" ht="20.100000000000001" customHeight="1" x14ac:dyDescent="0.3">
      <c r="A51" s="5">
        <v>3</v>
      </c>
      <c r="B51" s="6" t="str">
        <f t="shared" si="12"/>
        <v>7</v>
      </c>
      <c r="C51" s="6" t="str">
        <f t="shared" si="13"/>
        <v>25</v>
      </c>
      <c r="D51" s="7"/>
      <c r="E51" s="7"/>
      <c r="F51" s="7"/>
      <c r="G51" s="5"/>
      <c r="H51" s="5"/>
      <c r="I51" s="8">
        <f t="shared" si="9"/>
        <v>0</v>
      </c>
      <c r="J51" s="9"/>
      <c r="K51" s="8">
        <f t="shared" si="10"/>
        <v>0</v>
      </c>
      <c r="L51" s="10" t="e">
        <f t="shared" si="1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4"/>
        <v/>
      </c>
      <c r="AB51" s="5"/>
      <c r="AC51" s="13"/>
    </row>
    <row r="52" spans="1:29" ht="20.100000000000001" customHeight="1" x14ac:dyDescent="0.3">
      <c r="A52" s="5">
        <v>4</v>
      </c>
      <c r="B52" s="6" t="str">
        <f t="shared" si="12"/>
        <v>7</v>
      </c>
      <c r="C52" s="6" t="str">
        <f t="shared" si="13"/>
        <v>25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/>
    </row>
    <row r="53" spans="1:29" ht="20.100000000000001" customHeight="1" x14ac:dyDescent="0.3">
      <c r="A53" s="5">
        <v>5</v>
      </c>
      <c r="B53" s="6" t="str">
        <f t="shared" si="12"/>
        <v>7</v>
      </c>
      <c r="C53" s="6" t="str">
        <f t="shared" si="13"/>
        <v>25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customHeight="1" x14ac:dyDescent="0.3">
      <c r="A54" s="5">
        <v>6</v>
      </c>
      <c r="B54" s="6" t="str">
        <f t="shared" si="12"/>
        <v>7</v>
      </c>
      <c r="C54" s="6" t="str">
        <f t="shared" si="13"/>
        <v>25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customHeight="1" x14ac:dyDescent="0.3">
      <c r="A55" s="5">
        <v>7</v>
      </c>
      <c r="B55" s="6" t="str">
        <f t="shared" si="12"/>
        <v>7</v>
      </c>
      <c r="C55" s="6" t="str">
        <f t="shared" si="13"/>
        <v>25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customHeight="1" x14ac:dyDescent="0.3">
      <c r="A56" s="5">
        <v>8</v>
      </c>
      <c r="B56" s="6" t="str">
        <f t="shared" si="12"/>
        <v>7</v>
      </c>
      <c r="C56" s="6" t="str">
        <f t="shared" si="13"/>
        <v>25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customHeight="1" x14ac:dyDescent="0.3">
      <c r="A57" s="5">
        <v>9</v>
      </c>
      <c r="B57" s="6" t="str">
        <f t="shared" si="12"/>
        <v>7</v>
      </c>
      <c r="C57" s="6" t="str">
        <f t="shared" si="13"/>
        <v>25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customHeight="1" x14ac:dyDescent="0.3">
      <c r="A58" s="5">
        <v>10</v>
      </c>
      <c r="B58" s="6" t="str">
        <f t="shared" si="12"/>
        <v>7</v>
      </c>
      <c r="C58" s="6" t="str">
        <f t="shared" si="13"/>
        <v>25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customHeight="1" x14ac:dyDescent="0.3">
      <c r="A59" s="5">
        <v>11</v>
      </c>
      <c r="B59" s="6" t="str">
        <f t="shared" si="12"/>
        <v>7</v>
      </c>
      <c r="C59" s="6" t="str">
        <f t="shared" si="13"/>
        <v>25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customHeight="1" x14ac:dyDescent="0.3">
      <c r="A60" s="5">
        <v>12</v>
      </c>
      <c r="B60" s="6" t="str">
        <f t="shared" si="12"/>
        <v>7</v>
      </c>
      <c r="C60" s="6" t="str">
        <f t="shared" si="13"/>
        <v>25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customHeight="1" x14ac:dyDescent="0.3">
      <c r="A61" s="5">
        <v>13</v>
      </c>
      <c r="B61" s="6" t="str">
        <f t="shared" si="12"/>
        <v>7</v>
      </c>
      <c r="C61" s="6" t="str">
        <f t="shared" si="13"/>
        <v>25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customHeight="1" x14ac:dyDescent="0.3">
      <c r="A62" s="5">
        <v>14</v>
      </c>
      <c r="B62" s="6" t="str">
        <f t="shared" si="12"/>
        <v>7</v>
      </c>
      <c r="C62" s="6" t="str">
        <f t="shared" si="13"/>
        <v>25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customHeight="1" x14ac:dyDescent="0.3">
      <c r="A63" s="5">
        <v>15</v>
      </c>
      <c r="B63" s="6" t="str">
        <f t="shared" si="12"/>
        <v>7</v>
      </c>
      <c r="C63" s="6" t="str">
        <f t="shared" si="13"/>
        <v>25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AC46">
    <cfRule type="expression" dxfId="3" priority="3">
      <formula>$L7&gt;0.15</formula>
    </cfRule>
    <cfRule type="expression" dxfId="2" priority="4">
      <formula>AND($L7&gt;0.08,$L7&lt;0.15)</formula>
    </cfRule>
  </conditionalFormatting>
  <conditionalFormatting sqref="A49:AC63">
    <cfRule type="expression" dxfId="1" priority="1">
      <formula>$L49&gt;0.15</formula>
    </cfRule>
    <cfRule type="expression" dxfId="0" priority="2">
      <formula>AND($L49&gt;0.08,$L49&lt;0.15)</formula>
    </cfRule>
  </conditionalFormatting>
  <dataValidations count="3">
    <dataValidation type="list" allowBlank="1" showInputMessage="1" showErrorMessage="1" sqref="Z49:Z63 Z7:Z46" xr:uid="{69998868-C63A-4796-AB09-C94E17E8A280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9D4F95AC-8B56-460D-82D3-A1BB92321633}">
      <formula1>0</formula1>
      <formula2>20000</formula2>
    </dataValidation>
    <dataValidation allowBlank="1" showInputMessage="1" showErrorMessage="1" prompt="수식 계산_x000a_수치 입력 금지" sqref="K49:K63 K7:K46" xr:uid="{56389BF5-2FBA-49A7-BF18-D0F776438EF2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A0C72C-DCB3-41B4-8CD7-303B1561C26E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2B6E5469-FEBB-4D49-8ACD-5FBD0FBB7E62}">
          <x14:formula1>
            <xm:f>데이터!$B$4:$B$17</xm:f>
          </x14:formula1>
          <xm:sqref>D49:D63 D7:D46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7월 20일</vt:lpstr>
      <vt:lpstr>7월 21일</vt:lpstr>
      <vt:lpstr>7월 22일</vt:lpstr>
      <vt:lpstr>7월 23일</vt:lpstr>
      <vt:lpstr>7월 24일</vt:lpstr>
      <vt:lpstr>7월 25일</vt:lpstr>
      <vt:lpstr>'7월 20일'!Print_Area</vt:lpstr>
      <vt:lpstr>'7월 21일'!Print_Area</vt:lpstr>
      <vt:lpstr>'7월 22일'!Print_Area</vt:lpstr>
      <vt:lpstr>'7월 23일'!Print_Area</vt:lpstr>
      <vt:lpstr>'7월 24일'!Print_Area</vt:lpstr>
      <vt:lpstr>'7월 25일'!Print_Area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임설아</dc:creator>
  <cp:lastModifiedBy>이여진</cp:lastModifiedBy>
  <dcterms:created xsi:type="dcterms:W3CDTF">2020-05-22T07:35:31Z</dcterms:created>
  <dcterms:modified xsi:type="dcterms:W3CDTF">2020-07-27T03:19:04Z</dcterms:modified>
</cp:coreProperties>
</file>