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7월\"/>
    </mc:Choice>
  </mc:AlternateContent>
  <xr:revisionPtr revIDLastSave="0" documentId="13_ncr:1_{B0CB9E93-B8E2-4046-9098-3FA3AB855AFD}" xr6:coauthVersionLast="45" xr6:coauthVersionMax="45" xr10:uidLastSave="{00000000-0000-0000-0000-000000000000}"/>
  <bookViews>
    <workbookView xWindow="-120" yWindow="-120" windowWidth="29040" windowHeight="15840" firstSheet="1" activeTab="5" xr2:uid="{BD4EB5AE-10EB-483A-919C-3F380A3CAE8E}"/>
  </bookViews>
  <sheets>
    <sheet name="데이터" sheetId="4" state="hidden" r:id="rId1"/>
    <sheet name="7월 27일" sheetId="1" r:id="rId2"/>
    <sheet name="7월 28일" sheetId="5" r:id="rId3"/>
    <sheet name="7월 29일" sheetId="6" r:id="rId4"/>
    <sheet name="7월 30일" sheetId="7" r:id="rId5"/>
    <sheet name="7월 31일" sheetId="8" r:id="rId6"/>
  </sheets>
  <definedNames>
    <definedName name="_xlnm.Print_Area" localSheetId="1">'7월 27일'!$A$1:$AC$48</definedName>
    <definedName name="_xlnm.Print_Area" localSheetId="2">'7월 28일'!$A$1:$AC$48</definedName>
    <definedName name="_xlnm.Print_Area" localSheetId="3">'7월 29일'!$A$1:$AC$48</definedName>
    <definedName name="_xlnm.Print_Area" localSheetId="4">'7월 30일'!$A$1:$AC$48</definedName>
    <definedName name="_xlnm.Print_Area" localSheetId="5">'7월 31일'!$A$1:$AC$48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1" i="8" l="1"/>
  <c r="AA12" i="8"/>
  <c r="AA13" i="8"/>
  <c r="AA14" i="8"/>
  <c r="AA49" i="5" l="1"/>
  <c r="AA51" i="1" l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11" i="1" l="1"/>
  <c r="AA63" i="8" l="1"/>
  <c r="K63" i="8"/>
  <c r="I63" i="8"/>
  <c r="C63" i="8"/>
  <c r="B63" i="8"/>
  <c r="AA62" i="8"/>
  <c r="K62" i="8"/>
  <c r="I62" i="8" s="1"/>
  <c r="L62" i="8" s="1"/>
  <c r="C62" i="8"/>
  <c r="B62" i="8"/>
  <c r="AA61" i="8"/>
  <c r="K61" i="8"/>
  <c r="I61" i="8"/>
  <c r="C61" i="8"/>
  <c r="B61" i="8"/>
  <c r="AA60" i="8"/>
  <c r="K60" i="8"/>
  <c r="I60" i="8" s="1"/>
  <c r="L60" i="8" s="1"/>
  <c r="C60" i="8"/>
  <c r="B60" i="8"/>
  <c r="AA59" i="8"/>
  <c r="K59" i="8"/>
  <c r="C59" i="8"/>
  <c r="B59" i="8"/>
  <c r="AA58" i="8"/>
  <c r="K58" i="8"/>
  <c r="I58" i="8" s="1"/>
  <c r="L58" i="8" s="1"/>
  <c r="C58" i="8"/>
  <c r="B58" i="8"/>
  <c r="AA57" i="8"/>
  <c r="K57" i="8"/>
  <c r="I57" i="8"/>
  <c r="C57" i="8"/>
  <c r="B57" i="8"/>
  <c r="AA56" i="8"/>
  <c r="K56" i="8"/>
  <c r="I56" i="8" s="1"/>
  <c r="L56" i="8" s="1"/>
  <c r="C56" i="8"/>
  <c r="B56" i="8"/>
  <c r="AA55" i="8"/>
  <c r="K55" i="8"/>
  <c r="I55" i="8"/>
  <c r="C55" i="8"/>
  <c r="B55" i="8"/>
  <c r="AA54" i="8"/>
  <c r="K54" i="8"/>
  <c r="I54" i="8" s="1"/>
  <c r="L54" i="8" s="1"/>
  <c r="C54" i="8"/>
  <c r="B54" i="8"/>
  <c r="AA53" i="8"/>
  <c r="K53" i="8"/>
  <c r="I53" i="8"/>
  <c r="C53" i="8"/>
  <c r="B53" i="8"/>
  <c r="AA52" i="8"/>
  <c r="K52" i="8"/>
  <c r="I52" i="8" s="1"/>
  <c r="L52" i="8" s="1"/>
  <c r="C52" i="8"/>
  <c r="B52" i="8"/>
  <c r="AA51" i="8"/>
  <c r="K51" i="8"/>
  <c r="L51" i="8" s="1"/>
  <c r="I51" i="8"/>
  <c r="C51" i="8"/>
  <c r="B51" i="8"/>
  <c r="AA50" i="8"/>
  <c r="K50" i="8"/>
  <c r="I50" i="8" s="1"/>
  <c r="L50" i="8" s="1"/>
  <c r="C50" i="8"/>
  <c r="B50" i="8"/>
  <c r="AA49" i="8"/>
  <c r="K49" i="8"/>
  <c r="I49" i="8"/>
  <c r="C49" i="8"/>
  <c r="B49" i="8"/>
  <c r="W47" i="8"/>
  <c r="V47" i="8"/>
  <c r="U47" i="8"/>
  <c r="T47" i="8"/>
  <c r="S47" i="8"/>
  <c r="R47" i="8"/>
  <c r="Q47" i="8"/>
  <c r="P47" i="8"/>
  <c r="O47" i="8"/>
  <c r="N47" i="8"/>
  <c r="M47" i="8"/>
  <c r="J47" i="8"/>
  <c r="AA46" i="8"/>
  <c r="K46" i="8"/>
  <c r="I46" i="8" s="1"/>
  <c r="C46" i="8"/>
  <c r="B46" i="8"/>
  <c r="AA45" i="8"/>
  <c r="K45" i="8"/>
  <c r="I45" i="8"/>
  <c r="L45" i="8" s="1"/>
  <c r="C45" i="8"/>
  <c r="B45" i="8"/>
  <c r="AA44" i="8"/>
  <c r="K44" i="8"/>
  <c r="I44" i="8" s="1"/>
  <c r="C44" i="8"/>
  <c r="B44" i="8"/>
  <c r="AA43" i="8"/>
  <c r="K43" i="8"/>
  <c r="I43" i="8"/>
  <c r="L43" i="8" s="1"/>
  <c r="C43" i="8"/>
  <c r="B43" i="8"/>
  <c r="AA42" i="8"/>
  <c r="K42" i="8"/>
  <c r="I42" i="8" s="1"/>
  <c r="C42" i="8"/>
  <c r="B42" i="8"/>
  <c r="AA41" i="8"/>
  <c r="K41" i="8"/>
  <c r="I41" i="8" s="1"/>
  <c r="L41" i="8" s="1"/>
  <c r="C41" i="8"/>
  <c r="B41" i="8"/>
  <c r="AA40" i="8"/>
  <c r="K40" i="8"/>
  <c r="I40" i="8" s="1"/>
  <c r="C40" i="8"/>
  <c r="B40" i="8"/>
  <c r="AA39" i="8"/>
  <c r="K39" i="8"/>
  <c r="I39" i="8"/>
  <c r="L39" i="8" s="1"/>
  <c r="C39" i="8"/>
  <c r="B39" i="8"/>
  <c r="AA38" i="8"/>
  <c r="K38" i="8"/>
  <c r="I38" i="8" s="1"/>
  <c r="C38" i="8"/>
  <c r="B38" i="8"/>
  <c r="AA37" i="8"/>
  <c r="K37" i="8"/>
  <c r="I37" i="8"/>
  <c r="L37" i="8" s="1"/>
  <c r="C37" i="8"/>
  <c r="B37" i="8"/>
  <c r="AA36" i="8"/>
  <c r="K36" i="8"/>
  <c r="I36" i="8" s="1"/>
  <c r="C36" i="8"/>
  <c r="B36" i="8"/>
  <c r="AA35" i="8"/>
  <c r="K35" i="8"/>
  <c r="I35" i="8"/>
  <c r="L35" i="8" s="1"/>
  <c r="C35" i="8"/>
  <c r="B35" i="8"/>
  <c r="AA34" i="8"/>
  <c r="K34" i="8"/>
  <c r="I34" i="8" s="1"/>
  <c r="C34" i="8"/>
  <c r="B34" i="8"/>
  <c r="AA33" i="8"/>
  <c r="K33" i="8"/>
  <c r="I33" i="8"/>
  <c r="L33" i="8" s="1"/>
  <c r="C33" i="8"/>
  <c r="B33" i="8"/>
  <c r="AA32" i="8"/>
  <c r="K32" i="8"/>
  <c r="I32" i="8" s="1"/>
  <c r="C32" i="8"/>
  <c r="B32" i="8"/>
  <c r="AA31" i="8"/>
  <c r="K31" i="8"/>
  <c r="I31" i="8"/>
  <c r="C31" i="8"/>
  <c r="B31" i="8"/>
  <c r="AA30" i="8"/>
  <c r="K30" i="8"/>
  <c r="I30" i="8" s="1"/>
  <c r="C30" i="8"/>
  <c r="B30" i="8"/>
  <c r="AA29" i="8"/>
  <c r="K29" i="8"/>
  <c r="C29" i="8"/>
  <c r="B29" i="8"/>
  <c r="AA28" i="8"/>
  <c r="K28" i="8"/>
  <c r="I28" i="8" s="1"/>
  <c r="C28" i="8"/>
  <c r="B28" i="8"/>
  <c r="AA27" i="8"/>
  <c r="K27" i="8"/>
  <c r="C27" i="8"/>
  <c r="B27" i="8"/>
  <c r="AA26" i="8"/>
  <c r="K26" i="8"/>
  <c r="I26" i="8" s="1"/>
  <c r="C26" i="8"/>
  <c r="B26" i="8"/>
  <c r="AA25" i="8"/>
  <c r="K25" i="8"/>
  <c r="C25" i="8"/>
  <c r="B25" i="8"/>
  <c r="AA24" i="8"/>
  <c r="K24" i="8"/>
  <c r="I24" i="8" s="1"/>
  <c r="C24" i="8"/>
  <c r="B24" i="8"/>
  <c r="AA23" i="8"/>
  <c r="K23" i="8"/>
  <c r="C23" i="8"/>
  <c r="B23" i="8"/>
  <c r="AA22" i="8"/>
  <c r="K22" i="8"/>
  <c r="I22" i="8" s="1"/>
  <c r="C22" i="8"/>
  <c r="B22" i="8"/>
  <c r="AA21" i="8"/>
  <c r="K21" i="8"/>
  <c r="C21" i="8"/>
  <c r="B21" i="8"/>
  <c r="AA20" i="8"/>
  <c r="K20" i="8"/>
  <c r="I20" i="8" s="1"/>
  <c r="C20" i="8"/>
  <c r="B20" i="8"/>
  <c r="AA19" i="8"/>
  <c r="K19" i="8"/>
  <c r="C19" i="8"/>
  <c r="B19" i="8"/>
  <c r="AA18" i="8"/>
  <c r="K18" i="8"/>
  <c r="I18" i="8" s="1"/>
  <c r="C18" i="8"/>
  <c r="B18" i="8"/>
  <c r="AA17" i="8"/>
  <c r="K17" i="8"/>
  <c r="C17" i="8"/>
  <c r="B17" i="8"/>
  <c r="AA16" i="8"/>
  <c r="K16" i="8"/>
  <c r="I16" i="8" s="1"/>
  <c r="C16" i="8"/>
  <c r="B16" i="8"/>
  <c r="AA15" i="8"/>
  <c r="K15" i="8"/>
  <c r="C15" i="8"/>
  <c r="B15" i="8"/>
  <c r="K14" i="8"/>
  <c r="I14" i="8" s="1"/>
  <c r="C14" i="8"/>
  <c r="B14" i="8"/>
  <c r="K13" i="8"/>
  <c r="C13" i="8"/>
  <c r="B13" i="8"/>
  <c r="K12" i="8"/>
  <c r="I12" i="8" s="1"/>
  <c r="C12" i="8"/>
  <c r="B12" i="8"/>
  <c r="K11" i="8"/>
  <c r="C11" i="8"/>
  <c r="B11" i="8"/>
  <c r="AA10" i="8"/>
  <c r="K10" i="8"/>
  <c r="I10" i="8" s="1"/>
  <c r="C10" i="8"/>
  <c r="B10" i="8"/>
  <c r="AA9" i="8"/>
  <c r="K9" i="8"/>
  <c r="C9" i="8"/>
  <c r="B9" i="8"/>
  <c r="AA8" i="8"/>
  <c r="K8" i="8"/>
  <c r="I8" i="8" s="1"/>
  <c r="C8" i="8"/>
  <c r="B8" i="8"/>
  <c r="AA7" i="8"/>
  <c r="K7" i="8"/>
  <c r="C7" i="8"/>
  <c r="B7" i="8"/>
  <c r="C5" i="8"/>
  <c r="B5" i="8"/>
  <c r="AA63" i="7"/>
  <c r="K63" i="7"/>
  <c r="I63" i="7" s="1"/>
  <c r="L63" i="7" s="1"/>
  <c r="C63" i="7"/>
  <c r="B63" i="7"/>
  <c r="AA62" i="7"/>
  <c r="K62" i="7"/>
  <c r="L62" i="7" s="1"/>
  <c r="I62" i="7"/>
  <c r="C62" i="7"/>
  <c r="B62" i="7"/>
  <c r="AA61" i="7"/>
  <c r="K61" i="7"/>
  <c r="I61" i="7"/>
  <c r="L61" i="7" s="1"/>
  <c r="C61" i="7"/>
  <c r="B61" i="7"/>
  <c r="AA60" i="7"/>
  <c r="L60" i="7"/>
  <c r="K60" i="7"/>
  <c r="I60" i="7"/>
  <c r="C60" i="7"/>
  <c r="B60" i="7"/>
  <c r="AA59" i="7"/>
  <c r="K59" i="7"/>
  <c r="I59" i="7"/>
  <c r="L59" i="7" s="1"/>
  <c r="C59" i="7"/>
  <c r="B59" i="7"/>
  <c r="AA58" i="7"/>
  <c r="L58" i="7"/>
  <c r="K58" i="7"/>
  <c r="I58" i="7"/>
  <c r="C58" i="7"/>
  <c r="B58" i="7"/>
  <c r="AA57" i="7"/>
  <c r="K57" i="7"/>
  <c r="I57" i="7"/>
  <c r="L57" i="7" s="1"/>
  <c r="C57" i="7"/>
  <c r="B57" i="7"/>
  <c r="AA56" i="7"/>
  <c r="K56" i="7"/>
  <c r="I56" i="7" s="1"/>
  <c r="L56" i="7" s="1"/>
  <c r="C56" i="7"/>
  <c r="B56" i="7"/>
  <c r="AA55" i="7"/>
  <c r="K55" i="7"/>
  <c r="I55" i="7" s="1"/>
  <c r="L55" i="7" s="1"/>
  <c r="C55" i="7"/>
  <c r="B55" i="7"/>
  <c r="AA54" i="7"/>
  <c r="K54" i="7"/>
  <c r="C54" i="7"/>
  <c r="B54" i="7"/>
  <c r="AA53" i="7"/>
  <c r="K53" i="7"/>
  <c r="I53" i="7"/>
  <c r="L53" i="7" s="1"/>
  <c r="C53" i="7"/>
  <c r="B53" i="7"/>
  <c r="AA52" i="7"/>
  <c r="L52" i="7"/>
  <c r="K52" i="7"/>
  <c r="I52" i="7"/>
  <c r="C52" i="7"/>
  <c r="B52" i="7"/>
  <c r="AA51" i="7"/>
  <c r="K51" i="7"/>
  <c r="I51" i="7"/>
  <c r="L51" i="7" s="1"/>
  <c r="C51" i="7"/>
  <c r="B51" i="7"/>
  <c r="AA50" i="7"/>
  <c r="K50" i="7"/>
  <c r="I50" i="7"/>
  <c r="L50" i="7" s="1"/>
  <c r="C50" i="7"/>
  <c r="B50" i="7"/>
  <c r="AA49" i="7"/>
  <c r="K49" i="7"/>
  <c r="I49" i="7" s="1"/>
  <c r="L49" i="7" s="1"/>
  <c r="C49" i="7"/>
  <c r="B49" i="7"/>
  <c r="W47" i="7"/>
  <c r="V47" i="7"/>
  <c r="U47" i="7"/>
  <c r="T47" i="7"/>
  <c r="S47" i="7"/>
  <c r="R47" i="7"/>
  <c r="Q47" i="7"/>
  <c r="P47" i="7"/>
  <c r="O47" i="7"/>
  <c r="N47" i="7"/>
  <c r="M47" i="7"/>
  <c r="J47" i="7"/>
  <c r="AA46" i="7"/>
  <c r="K46" i="7"/>
  <c r="I46" i="7" s="1"/>
  <c r="C46" i="7"/>
  <c r="B46" i="7"/>
  <c r="AA45" i="7"/>
  <c r="K45" i="7"/>
  <c r="C45" i="7"/>
  <c r="B45" i="7"/>
  <c r="AA44" i="7"/>
  <c r="K44" i="7"/>
  <c r="I44" i="7" s="1"/>
  <c r="C44" i="7"/>
  <c r="B44" i="7"/>
  <c r="AA43" i="7"/>
  <c r="K43" i="7"/>
  <c r="C43" i="7"/>
  <c r="B43" i="7"/>
  <c r="AA42" i="7"/>
  <c r="K42" i="7"/>
  <c r="I42" i="7" s="1"/>
  <c r="C42" i="7"/>
  <c r="B42" i="7"/>
  <c r="AA41" i="7"/>
  <c r="K41" i="7"/>
  <c r="C41" i="7"/>
  <c r="B41" i="7"/>
  <c r="AA40" i="7"/>
  <c r="K40" i="7"/>
  <c r="I40" i="7" s="1"/>
  <c r="C40" i="7"/>
  <c r="B40" i="7"/>
  <c r="AA39" i="7"/>
  <c r="K39" i="7"/>
  <c r="C39" i="7"/>
  <c r="B39" i="7"/>
  <c r="AA38" i="7"/>
  <c r="K38" i="7"/>
  <c r="I38" i="7" s="1"/>
  <c r="C38" i="7"/>
  <c r="B38" i="7"/>
  <c r="AA37" i="7"/>
  <c r="K37" i="7"/>
  <c r="C37" i="7"/>
  <c r="B37" i="7"/>
  <c r="AA36" i="7"/>
  <c r="K36" i="7"/>
  <c r="I36" i="7" s="1"/>
  <c r="C36" i="7"/>
  <c r="B36" i="7"/>
  <c r="AA35" i="7"/>
  <c r="K35" i="7"/>
  <c r="C35" i="7"/>
  <c r="B35" i="7"/>
  <c r="AA34" i="7"/>
  <c r="K34" i="7"/>
  <c r="I34" i="7" s="1"/>
  <c r="C34" i="7"/>
  <c r="B34" i="7"/>
  <c r="AA33" i="7"/>
  <c r="K33" i="7"/>
  <c r="C33" i="7"/>
  <c r="B33" i="7"/>
  <c r="AA32" i="7"/>
  <c r="K32" i="7"/>
  <c r="I32" i="7" s="1"/>
  <c r="C32" i="7"/>
  <c r="B32" i="7"/>
  <c r="AA31" i="7"/>
  <c r="K31" i="7"/>
  <c r="C31" i="7"/>
  <c r="B31" i="7"/>
  <c r="AA30" i="7"/>
  <c r="K30" i="7"/>
  <c r="I30" i="7" s="1"/>
  <c r="C30" i="7"/>
  <c r="B30" i="7"/>
  <c r="AA29" i="7"/>
  <c r="K29" i="7"/>
  <c r="C29" i="7"/>
  <c r="B29" i="7"/>
  <c r="AA28" i="7"/>
  <c r="K28" i="7"/>
  <c r="I28" i="7" s="1"/>
  <c r="C28" i="7"/>
  <c r="B28" i="7"/>
  <c r="AA27" i="7"/>
  <c r="K27" i="7"/>
  <c r="C27" i="7"/>
  <c r="B27" i="7"/>
  <c r="AA26" i="7"/>
  <c r="K26" i="7"/>
  <c r="I26" i="7" s="1"/>
  <c r="C26" i="7"/>
  <c r="B26" i="7"/>
  <c r="AA25" i="7"/>
  <c r="K25" i="7"/>
  <c r="C25" i="7"/>
  <c r="B25" i="7"/>
  <c r="AA24" i="7"/>
  <c r="K24" i="7"/>
  <c r="I24" i="7" s="1"/>
  <c r="C24" i="7"/>
  <c r="B24" i="7"/>
  <c r="AA23" i="7"/>
  <c r="K23" i="7"/>
  <c r="C23" i="7"/>
  <c r="B23" i="7"/>
  <c r="AA22" i="7"/>
  <c r="K22" i="7"/>
  <c r="I22" i="7" s="1"/>
  <c r="C22" i="7"/>
  <c r="B22" i="7"/>
  <c r="AA21" i="7"/>
  <c r="K21" i="7"/>
  <c r="C21" i="7"/>
  <c r="B21" i="7"/>
  <c r="AA20" i="7"/>
  <c r="K20" i="7"/>
  <c r="I20" i="7" s="1"/>
  <c r="C20" i="7"/>
  <c r="B20" i="7"/>
  <c r="AA19" i="7"/>
  <c r="K19" i="7"/>
  <c r="C19" i="7"/>
  <c r="B19" i="7"/>
  <c r="AA18" i="7"/>
  <c r="K18" i="7"/>
  <c r="I18" i="7" s="1"/>
  <c r="C18" i="7"/>
  <c r="B18" i="7"/>
  <c r="AA17" i="7"/>
  <c r="K17" i="7"/>
  <c r="C17" i="7"/>
  <c r="B17" i="7"/>
  <c r="AA16" i="7"/>
  <c r="K16" i="7"/>
  <c r="I16" i="7" s="1"/>
  <c r="C16" i="7"/>
  <c r="B16" i="7"/>
  <c r="AA15" i="7"/>
  <c r="K15" i="7"/>
  <c r="C15" i="7"/>
  <c r="B15" i="7"/>
  <c r="AA14" i="7"/>
  <c r="K14" i="7"/>
  <c r="I14" i="7" s="1"/>
  <c r="C14" i="7"/>
  <c r="B14" i="7"/>
  <c r="AA13" i="7"/>
  <c r="K13" i="7"/>
  <c r="C13" i="7"/>
  <c r="B13" i="7"/>
  <c r="AA12" i="7"/>
  <c r="K12" i="7"/>
  <c r="I12" i="7" s="1"/>
  <c r="C12" i="7"/>
  <c r="B12" i="7"/>
  <c r="AA11" i="7"/>
  <c r="K11" i="7"/>
  <c r="C11" i="7"/>
  <c r="B11" i="7"/>
  <c r="AA10" i="7"/>
  <c r="K10" i="7"/>
  <c r="I10" i="7" s="1"/>
  <c r="C10" i="7"/>
  <c r="B10" i="7"/>
  <c r="AA9" i="7"/>
  <c r="K9" i="7"/>
  <c r="C9" i="7"/>
  <c r="B9" i="7"/>
  <c r="AA8" i="7"/>
  <c r="K8" i="7"/>
  <c r="I8" i="7" s="1"/>
  <c r="C8" i="7"/>
  <c r="B8" i="7"/>
  <c r="AA7" i="7"/>
  <c r="K7" i="7"/>
  <c r="C7" i="7"/>
  <c r="B7" i="7"/>
  <c r="C5" i="7"/>
  <c r="B5" i="7"/>
  <c r="AA63" i="6"/>
  <c r="K63" i="6"/>
  <c r="C63" i="6"/>
  <c r="B63" i="6"/>
  <c r="AA62" i="6"/>
  <c r="K62" i="6"/>
  <c r="I62" i="6" s="1"/>
  <c r="C62" i="6"/>
  <c r="B62" i="6"/>
  <c r="AA61" i="6"/>
  <c r="K61" i="6"/>
  <c r="C61" i="6"/>
  <c r="B61" i="6"/>
  <c r="AA60" i="6"/>
  <c r="K60" i="6"/>
  <c r="I60" i="6" s="1"/>
  <c r="C60" i="6"/>
  <c r="B60" i="6"/>
  <c r="AA59" i="6"/>
  <c r="K59" i="6"/>
  <c r="C59" i="6"/>
  <c r="B59" i="6"/>
  <c r="AA58" i="6"/>
  <c r="K58" i="6"/>
  <c r="I58" i="6" s="1"/>
  <c r="C58" i="6"/>
  <c r="B58" i="6"/>
  <c r="AA57" i="6"/>
  <c r="K57" i="6"/>
  <c r="C57" i="6"/>
  <c r="B57" i="6"/>
  <c r="AA56" i="6"/>
  <c r="K56" i="6"/>
  <c r="I56" i="6" s="1"/>
  <c r="C56" i="6"/>
  <c r="B56" i="6"/>
  <c r="AA55" i="6"/>
  <c r="K55" i="6"/>
  <c r="C55" i="6"/>
  <c r="B55" i="6"/>
  <c r="AA54" i="6"/>
  <c r="K54" i="6"/>
  <c r="I54" i="6" s="1"/>
  <c r="C54" i="6"/>
  <c r="B54" i="6"/>
  <c r="AA53" i="6"/>
  <c r="K53" i="6"/>
  <c r="C53" i="6"/>
  <c r="B53" i="6"/>
  <c r="AA52" i="6"/>
  <c r="K52" i="6"/>
  <c r="I52" i="6" s="1"/>
  <c r="C52" i="6"/>
  <c r="B52" i="6"/>
  <c r="AA51" i="6"/>
  <c r="K51" i="6"/>
  <c r="C51" i="6"/>
  <c r="B51" i="6"/>
  <c r="AA50" i="6"/>
  <c r="K50" i="6"/>
  <c r="I50" i="6" s="1"/>
  <c r="C50" i="6"/>
  <c r="B50" i="6"/>
  <c r="AA49" i="6"/>
  <c r="K49" i="6"/>
  <c r="C49" i="6"/>
  <c r="B49" i="6"/>
  <c r="W47" i="6"/>
  <c r="V47" i="6"/>
  <c r="U47" i="6"/>
  <c r="T47" i="6"/>
  <c r="S47" i="6"/>
  <c r="R47" i="6"/>
  <c r="Q47" i="6"/>
  <c r="P47" i="6"/>
  <c r="O47" i="6"/>
  <c r="N47" i="6"/>
  <c r="M47" i="6"/>
  <c r="J47" i="6"/>
  <c r="AA46" i="6"/>
  <c r="K46" i="6"/>
  <c r="I46" i="6" s="1"/>
  <c r="L46" i="6" s="1"/>
  <c r="C46" i="6"/>
  <c r="B46" i="6"/>
  <c r="AA45" i="6"/>
  <c r="K45" i="6"/>
  <c r="I45" i="6"/>
  <c r="L45" i="6" s="1"/>
  <c r="C45" i="6"/>
  <c r="B45" i="6"/>
  <c r="AA44" i="6"/>
  <c r="K44" i="6"/>
  <c r="I44" i="6"/>
  <c r="L44" i="6" s="1"/>
  <c r="C44" i="6"/>
  <c r="B44" i="6"/>
  <c r="AA43" i="6"/>
  <c r="L43" i="6"/>
  <c r="K43" i="6"/>
  <c r="I43" i="6"/>
  <c r="C43" i="6"/>
  <c r="B43" i="6"/>
  <c r="AA42" i="6"/>
  <c r="K42" i="6"/>
  <c r="I42" i="6"/>
  <c r="L42" i="6" s="1"/>
  <c r="C42" i="6"/>
  <c r="B42" i="6"/>
  <c r="AA41" i="6"/>
  <c r="K41" i="6"/>
  <c r="I41" i="6" s="1"/>
  <c r="C41" i="6"/>
  <c r="B41" i="6"/>
  <c r="AA40" i="6"/>
  <c r="K40" i="6"/>
  <c r="I40" i="6"/>
  <c r="L40" i="6" s="1"/>
  <c r="C40" i="6"/>
  <c r="B40" i="6"/>
  <c r="AA39" i="6"/>
  <c r="K39" i="6"/>
  <c r="L39" i="6" s="1"/>
  <c r="I39" i="6"/>
  <c r="C39" i="6"/>
  <c r="B39" i="6"/>
  <c r="AA38" i="6"/>
  <c r="K38" i="6"/>
  <c r="I38" i="6" s="1"/>
  <c r="L38" i="6" s="1"/>
  <c r="C38" i="6"/>
  <c r="B38" i="6"/>
  <c r="AA37" i="6"/>
  <c r="K37" i="6"/>
  <c r="I37" i="6" s="1"/>
  <c r="C37" i="6"/>
  <c r="B37" i="6"/>
  <c r="AA36" i="6"/>
  <c r="K36" i="6"/>
  <c r="I36" i="6"/>
  <c r="L36" i="6" s="1"/>
  <c r="C36" i="6"/>
  <c r="B36" i="6"/>
  <c r="AA35" i="6"/>
  <c r="L35" i="6"/>
  <c r="K35" i="6"/>
  <c r="I35" i="6"/>
  <c r="C35" i="6"/>
  <c r="B35" i="6"/>
  <c r="AA34" i="6"/>
  <c r="K34" i="6"/>
  <c r="I34" i="6" s="1"/>
  <c r="L34" i="6" s="1"/>
  <c r="C34" i="6"/>
  <c r="B34" i="6"/>
  <c r="AA33" i="6"/>
  <c r="K33" i="6"/>
  <c r="I33" i="6"/>
  <c r="L33" i="6" s="1"/>
  <c r="C33" i="6"/>
  <c r="B33" i="6"/>
  <c r="AA32" i="6"/>
  <c r="K32" i="6"/>
  <c r="I32" i="6" s="1"/>
  <c r="L32" i="6" s="1"/>
  <c r="C32" i="6"/>
  <c r="B32" i="6"/>
  <c r="AA31" i="6"/>
  <c r="K31" i="6"/>
  <c r="I31" i="6" s="1"/>
  <c r="L31" i="6" s="1"/>
  <c r="C31" i="6"/>
  <c r="B31" i="6"/>
  <c r="AA30" i="6"/>
  <c r="K30" i="6"/>
  <c r="I30" i="6"/>
  <c r="L30" i="6" s="1"/>
  <c r="C30" i="6"/>
  <c r="B30" i="6"/>
  <c r="AA29" i="6"/>
  <c r="K29" i="6"/>
  <c r="I29" i="6"/>
  <c r="L29" i="6" s="1"/>
  <c r="C29" i="6"/>
  <c r="B29" i="6"/>
  <c r="AA28" i="6"/>
  <c r="K28" i="6"/>
  <c r="I28" i="6" s="1"/>
  <c r="L28" i="6" s="1"/>
  <c r="C28" i="6"/>
  <c r="B28" i="6"/>
  <c r="AA27" i="6"/>
  <c r="K27" i="6"/>
  <c r="I27" i="6"/>
  <c r="L27" i="6" s="1"/>
  <c r="C27" i="6"/>
  <c r="B27" i="6"/>
  <c r="AA26" i="6"/>
  <c r="K26" i="6"/>
  <c r="I26" i="6"/>
  <c r="L26" i="6" s="1"/>
  <c r="C26" i="6"/>
  <c r="B26" i="6"/>
  <c r="AA25" i="6"/>
  <c r="L25" i="6"/>
  <c r="K25" i="6"/>
  <c r="I25" i="6"/>
  <c r="C25" i="6"/>
  <c r="B25" i="6"/>
  <c r="AA24" i="6"/>
  <c r="K24" i="6"/>
  <c r="I24" i="6"/>
  <c r="L24" i="6" s="1"/>
  <c r="C24" i="6"/>
  <c r="B24" i="6"/>
  <c r="AA23" i="6"/>
  <c r="L23" i="6"/>
  <c r="K23" i="6"/>
  <c r="I23" i="6"/>
  <c r="C23" i="6"/>
  <c r="B23" i="6"/>
  <c r="AA22" i="6"/>
  <c r="K22" i="6"/>
  <c r="I22" i="6"/>
  <c r="L22" i="6" s="1"/>
  <c r="C22" i="6"/>
  <c r="B22" i="6"/>
  <c r="AA21" i="6"/>
  <c r="K21" i="6"/>
  <c r="I21" i="6"/>
  <c r="L21" i="6" s="1"/>
  <c r="C21" i="6"/>
  <c r="B21" i="6"/>
  <c r="AA20" i="6"/>
  <c r="K20" i="6"/>
  <c r="I20" i="6"/>
  <c r="L20" i="6" s="1"/>
  <c r="C20" i="6"/>
  <c r="B20" i="6"/>
  <c r="AA19" i="6"/>
  <c r="K19" i="6"/>
  <c r="I19" i="6" s="1"/>
  <c r="L19" i="6" s="1"/>
  <c r="C19" i="6"/>
  <c r="B19" i="6"/>
  <c r="AA18" i="6"/>
  <c r="K18" i="6"/>
  <c r="I18" i="6" s="1"/>
  <c r="L18" i="6" s="1"/>
  <c r="C18" i="6"/>
  <c r="B18" i="6"/>
  <c r="AA17" i="6"/>
  <c r="K17" i="6"/>
  <c r="I17" i="6" s="1"/>
  <c r="L17" i="6" s="1"/>
  <c r="C17" i="6"/>
  <c r="B17" i="6"/>
  <c r="AA16" i="6"/>
  <c r="K16" i="6"/>
  <c r="I16" i="6" s="1"/>
  <c r="L16" i="6" s="1"/>
  <c r="C16" i="6"/>
  <c r="B16" i="6"/>
  <c r="AA15" i="6"/>
  <c r="L15" i="6"/>
  <c r="K15" i="6"/>
  <c r="I15" i="6"/>
  <c r="C15" i="6"/>
  <c r="B15" i="6"/>
  <c r="AA14" i="6"/>
  <c r="K14" i="6"/>
  <c r="I14" i="6" s="1"/>
  <c r="L14" i="6" s="1"/>
  <c r="C14" i="6"/>
  <c r="B14" i="6"/>
  <c r="AA13" i="6"/>
  <c r="K13" i="6"/>
  <c r="I13" i="6"/>
  <c r="L13" i="6" s="1"/>
  <c r="C13" i="6"/>
  <c r="B13" i="6"/>
  <c r="AA12" i="6"/>
  <c r="K12" i="6"/>
  <c r="I12" i="6" s="1"/>
  <c r="L12" i="6" s="1"/>
  <c r="C12" i="6"/>
  <c r="B12" i="6"/>
  <c r="AA11" i="6"/>
  <c r="K11" i="6"/>
  <c r="I11" i="6"/>
  <c r="L11" i="6" s="1"/>
  <c r="C11" i="6"/>
  <c r="B11" i="6"/>
  <c r="AA10" i="6"/>
  <c r="K10" i="6"/>
  <c r="I10" i="6" s="1"/>
  <c r="L10" i="6" s="1"/>
  <c r="C10" i="6"/>
  <c r="B10" i="6"/>
  <c r="AA9" i="6"/>
  <c r="K9" i="6"/>
  <c r="I9" i="6" s="1"/>
  <c r="L9" i="6" s="1"/>
  <c r="C9" i="6"/>
  <c r="B9" i="6"/>
  <c r="AA8" i="6"/>
  <c r="K8" i="6"/>
  <c r="I8" i="6"/>
  <c r="L8" i="6" s="1"/>
  <c r="C8" i="6"/>
  <c r="B8" i="6"/>
  <c r="AA7" i="6"/>
  <c r="K7" i="6"/>
  <c r="I7" i="6"/>
  <c r="L7" i="6" s="1"/>
  <c r="C7" i="6"/>
  <c r="B7" i="6"/>
  <c r="C5" i="6"/>
  <c r="B5" i="6"/>
  <c r="AA63" i="5"/>
  <c r="K63" i="5"/>
  <c r="I63" i="5"/>
  <c r="C63" i="5"/>
  <c r="B63" i="5"/>
  <c r="AA62" i="5"/>
  <c r="K62" i="5"/>
  <c r="I62" i="5" s="1"/>
  <c r="L62" i="5" s="1"/>
  <c r="C62" i="5"/>
  <c r="B62" i="5"/>
  <c r="AA61" i="5"/>
  <c r="K61" i="5"/>
  <c r="I61" i="5"/>
  <c r="C61" i="5"/>
  <c r="B61" i="5"/>
  <c r="AA60" i="5"/>
  <c r="K60" i="5"/>
  <c r="I60" i="5" s="1"/>
  <c r="L60" i="5" s="1"/>
  <c r="C60" i="5"/>
  <c r="B60" i="5"/>
  <c r="AA59" i="5"/>
  <c r="K59" i="5"/>
  <c r="C59" i="5"/>
  <c r="B59" i="5"/>
  <c r="AA58" i="5"/>
  <c r="K58" i="5"/>
  <c r="I58" i="5" s="1"/>
  <c r="L58" i="5" s="1"/>
  <c r="C58" i="5"/>
  <c r="B58" i="5"/>
  <c r="AA57" i="5"/>
  <c r="K57" i="5"/>
  <c r="I57" i="5" s="1"/>
  <c r="C57" i="5"/>
  <c r="B57" i="5"/>
  <c r="AA56" i="5"/>
  <c r="K56" i="5"/>
  <c r="I56" i="5" s="1"/>
  <c r="L56" i="5" s="1"/>
  <c r="C56" i="5"/>
  <c r="B56" i="5"/>
  <c r="AA55" i="5"/>
  <c r="K55" i="5"/>
  <c r="L55" i="5" s="1"/>
  <c r="I55" i="5"/>
  <c r="C55" i="5"/>
  <c r="B55" i="5"/>
  <c r="AA54" i="5"/>
  <c r="K54" i="5"/>
  <c r="I54" i="5" s="1"/>
  <c r="L54" i="5" s="1"/>
  <c r="C54" i="5"/>
  <c r="B54" i="5"/>
  <c r="AA53" i="5"/>
  <c r="K53" i="5"/>
  <c r="I53" i="5"/>
  <c r="C53" i="5"/>
  <c r="B53" i="5"/>
  <c r="AA52" i="5"/>
  <c r="K52" i="5"/>
  <c r="I52" i="5" s="1"/>
  <c r="L52" i="5" s="1"/>
  <c r="C52" i="5"/>
  <c r="B52" i="5"/>
  <c r="AA51" i="5"/>
  <c r="K51" i="5"/>
  <c r="C51" i="5"/>
  <c r="B51" i="5"/>
  <c r="AA50" i="5"/>
  <c r="K50" i="5"/>
  <c r="I50" i="5" s="1"/>
  <c r="L50" i="5" s="1"/>
  <c r="C50" i="5"/>
  <c r="B50" i="5"/>
  <c r="K49" i="5"/>
  <c r="I49" i="5"/>
  <c r="C49" i="5"/>
  <c r="B49" i="5"/>
  <c r="W47" i="5"/>
  <c r="V47" i="5"/>
  <c r="U47" i="5"/>
  <c r="T47" i="5"/>
  <c r="S47" i="5"/>
  <c r="R47" i="5"/>
  <c r="Q47" i="5"/>
  <c r="P47" i="5"/>
  <c r="O47" i="5"/>
  <c r="N47" i="5"/>
  <c r="M47" i="5"/>
  <c r="J47" i="5"/>
  <c r="AA46" i="5"/>
  <c r="K46" i="5"/>
  <c r="I46" i="5" s="1"/>
  <c r="C46" i="5"/>
  <c r="B46" i="5"/>
  <c r="AA45" i="5"/>
  <c r="K45" i="5"/>
  <c r="I45" i="5" s="1"/>
  <c r="L45" i="5" s="1"/>
  <c r="C45" i="5"/>
  <c r="B45" i="5"/>
  <c r="AA44" i="5"/>
  <c r="K44" i="5"/>
  <c r="I44" i="5" s="1"/>
  <c r="C44" i="5"/>
  <c r="B44" i="5"/>
  <c r="AA43" i="5"/>
  <c r="K43" i="5"/>
  <c r="I43" i="5" s="1"/>
  <c r="L43" i="5" s="1"/>
  <c r="C43" i="5"/>
  <c r="B43" i="5"/>
  <c r="AA42" i="5"/>
  <c r="K42" i="5"/>
  <c r="I42" i="5" s="1"/>
  <c r="C42" i="5"/>
  <c r="B42" i="5"/>
  <c r="AA41" i="5"/>
  <c r="K41" i="5"/>
  <c r="I41" i="5" s="1"/>
  <c r="L41" i="5" s="1"/>
  <c r="C41" i="5"/>
  <c r="B41" i="5"/>
  <c r="AA40" i="5"/>
  <c r="K40" i="5"/>
  <c r="I40" i="5" s="1"/>
  <c r="C40" i="5"/>
  <c r="B40" i="5"/>
  <c r="AA39" i="5"/>
  <c r="K39" i="5"/>
  <c r="I39" i="5" s="1"/>
  <c r="L39" i="5" s="1"/>
  <c r="C39" i="5"/>
  <c r="B39" i="5"/>
  <c r="AA38" i="5"/>
  <c r="K38" i="5"/>
  <c r="I38" i="5" s="1"/>
  <c r="C38" i="5"/>
  <c r="B38" i="5"/>
  <c r="AA37" i="5"/>
  <c r="K37" i="5"/>
  <c r="I37" i="5" s="1"/>
  <c r="L37" i="5" s="1"/>
  <c r="C37" i="5"/>
  <c r="B37" i="5"/>
  <c r="AA36" i="5"/>
  <c r="K36" i="5"/>
  <c r="I36" i="5" s="1"/>
  <c r="C36" i="5"/>
  <c r="B36" i="5"/>
  <c r="AA35" i="5"/>
  <c r="K35" i="5"/>
  <c r="I35" i="5" s="1"/>
  <c r="L35" i="5" s="1"/>
  <c r="C35" i="5"/>
  <c r="B35" i="5"/>
  <c r="AA34" i="5"/>
  <c r="K34" i="5"/>
  <c r="I34" i="5" s="1"/>
  <c r="C34" i="5"/>
  <c r="B34" i="5"/>
  <c r="AA33" i="5"/>
  <c r="K33" i="5"/>
  <c r="I33" i="5" s="1"/>
  <c r="L33" i="5" s="1"/>
  <c r="C33" i="5"/>
  <c r="B33" i="5"/>
  <c r="AA32" i="5"/>
  <c r="K32" i="5"/>
  <c r="I32" i="5" s="1"/>
  <c r="C32" i="5"/>
  <c r="B32" i="5"/>
  <c r="AA31" i="5"/>
  <c r="K31" i="5"/>
  <c r="I31" i="5" s="1"/>
  <c r="L31" i="5" s="1"/>
  <c r="C31" i="5"/>
  <c r="B31" i="5"/>
  <c r="AA30" i="5"/>
  <c r="K30" i="5"/>
  <c r="I30" i="5" s="1"/>
  <c r="C30" i="5"/>
  <c r="B30" i="5"/>
  <c r="AA29" i="5"/>
  <c r="K29" i="5"/>
  <c r="I29" i="5" s="1"/>
  <c r="L29" i="5" s="1"/>
  <c r="C29" i="5"/>
  <c r="B29" i="5"/>
  <c r="AA28" i="5"/>
  <c r="K28" i="5"/>
  <c r="I28" i="5" s="1"/>
  <c r="C28" i="5"/>
  <c r="B28" i="5"/>
  <c r="AA27" i="5"/>
  <c r="K27" i="5"/>
  <c r="I27" i="5" s="1"/>
  <c r="L27" i="5" s="1"/>
  <c r="C27" i="5"/>
  <c r="B27" i="5"/>
  <c r="AA26" i="5"/>
  <c r="K26" i="5"/>
  <c r="I26" i="5" s="1"/>
  <c r="C26" i="5"/>
  <c r="B26" i="5"/>
  <c r="AA25" i="5"/>
  <c r="K25" i="5"/>
  <c r="I25" i="5" s="1"/>
  <c r="L25" i="5" s="1"/>
  <c r="C25" i="5"/>
  <c r="B25" i="5"/>
  <c r="AA24" i="5"/>
  <c r="K24" i="5"/>
  <c r="I24" i="5" s="1"/>
  <c r="C24" i="5"/>
  <c r="B24" i="5"/>
  <c r="AA23" i="5"/>
  <c r="K23" i="5"/>
  <c r="I23" i="5" s="1"/>
  <c r="L23" i="5" s="1"/>
  <c r="C23" i="5"/>
  <c r="B23" i="5"/>
  <c r="AA22" i="5"/>
  <c r="K22" i="5"/>
  <c r="I22" i="5" s="1"/>
  <c r="C22" i="5"/>
  <c r="B22" i="5"/>
  <c r="AA21" i="5"/>
  <c r="K21" i="5"/>
  <c r="I21" i="5" s="1"/>
  <c r="L21" i="5" s="1"/>
  <c r="C21" i="5"/>
  <c r="B21" i="5"/>
  <c r="AA20" i="5"/>
  <c r="K20" i="5"/>
  <c r="I20" i="5" s="1"/>
  <c r="C20" i="5"/>
  <c r="B20" i="5"/>
  <c r="AA19" i="5"/>
  <c r="K19" i="5"/>
  <c r="I19" i="5" s="1"/>
  <c r="L19" i="5" s="1"/>
  <c r="C19" i="5"/>
  <c r="B19" i="5"/>
  <c r="AA18" i="5"/>
  <c r="K18" i="5"/>
  <c r="I18" i="5" s="1"/>
  <c r="C18" i="5"/>
  <c r="B18" i="5"/>
  <c r="AA17" i="5"/>
  <c r="K17" i="5"/>
  <c r="I17" i="5" s="1"/>
  <c r="L17" i="5" s="1"/>
  <c r="C17" i="5"/>
  <c r="B17" i="5"/>
  <c r="AA16" i="5"/>
  <c r="K16" i="5"/>
  <c r="I16" i="5" s="1"/>
  <c r="C16" i="5"/>
  <c r="B16" i="5"/>
  <c r="AA15" i="5"/>
  <c r="K15" i="5"/>
  <c r="I15" i="5" s="1"/>
  <c r="L15" i="5" s="1"/>
  <c r="C15" i="5"/>
  <c r="B15" i="5"/>
  <c r="AA14" i="5"/>
  <c r="K14" i="5"/>
  <c r="I14" i="5" s="1"/>
  <c r="C14" i="5"/>
  <c r="B14" i="5"/>
  <c r="AA13" i="5"/>
  <c r="K13" i="5"/>
  <c r="I13" i="5" s="1"/>
  <c r="L13" i="5" s="1"/>
  <c r="C13" i="5"/>
  <c r="B13" i="5"/>
  <c r="AA12" i="5"/>
  <c r="K12" i="5"/>
  <c r="I12" i="5" s="1"/>
  <c r="C12" i="5"/>
  <c r="B12" i="5"/>
  <c r="AA11" i="5"/>
  <c r="K11" i="5"/>
  <c r="I11" i="5" s="1"/>
  <c r="L11" i="5" s="1"/>
  <c r="C11" i="5"/>
  <c r="B11" i="5"/>
  <c r="AA10" i="5"/>
  <c r="K10" i="5"/>
  <c r="I10" i="5" s="1"/>
  <c r="C10" i="5"/>
  <c r="B10" i="5"/>
  <c r="AA9" i="5"/>
  <c r="K9" i="5"/>
  <c r="I9" i="5" s="1"/>
  <c r="L9" i="5" s="1"/>
  <c r="C9" i="5"/>
  <c r="B9" i="5"/>
  <c r="AA8" i="5"/>
  <c r="K8" i="5"/>
  <c r="I8" i="5" s="1"/>
  <c r="C8" i="5"/>
  <c r="B8" i="5"/>
  <c r="AA7" i="5"/>
  <c r="K7" i="5"/>
  <c r="C7" i="5"/>
  <c r="B7" i="5"/>
  <c r="C5" i="5"/>
  <c r="B5" i="5"/>
  <c r="L61" i="8" l="1"/>
  <c r="L55" i="8"/>
  <c r="L63" i="8"/>
  <c r="L59" i="8"/>
  <c r="L53" i="8"/>
  <c r="L57" i="8"/>
  <c r="I59" i="8"/>
  <c r="L31" i="8"/>
  <c r="L49" i="8"/>
  <c r="I54" i="7"/>
  <c r="L54" i="7" s="1"/>
  <c r="L37" i="6"/>
  <c r="L41" i="6"/>
  <c r="K47" i="6"/>
  <c r="L47" i="6"/>
  <c r="L61" i="5"/>
  <c r="L63" i="5"/>
  <c r="L59" i="5"/>
  <c r="L57" i="5"/>
  <c r="I59" i="5"/>
  <c r="K47" i="5"/>
  <c r="L53" i="5"/>
  <c r="L49" i="5"/>
  <c r="I51" i="5"/>
  <c r="L51" i="5" s="1"/>
  <c r="L9" i="8"/>
  <c r="I7" i="8"/>
  <c r="L8" i="8"/>
  <c r="I9" i="8"/>
  <c r="L10" i="8"/>
  <c r="I11" i="8"/>
  <c r="L11" i="8" s="1"/>
  <c r="L12" i="8"/>
  <c r="I13" i="8"/>
  <c r="L13" i="8" s="1"/>
  <c r="L14" i="8"/>
  <c r="I15" i="8"/>
  <c r="L15" i="8" s="1"/>
  <c r="L16" i="8"/>
  <c r="I17" i="8"/>
  <c r="L17" i="8" s="1"/>
  <c r="L18" i="8"/>
  <c r="I19" i="8"/>
  <c r="L19" i="8" s="1"/>
  <c r="L20" i="8"/>
  <c r="I21" i="8"/>
  <c r="L21" i="8" s="1"/>
  <c r="L22" i="8"/>
  <c r="I23" i="8"/>
  <c r="L23" i="8" s="1"/>
  <c r="L24" i="8"/>
  <c r="I25" i="8"/>
  <c r="L25" i="8" s="1"/>
  <c r="L26" i="8"/>
  <c r="I27" i="8"/>
  <c r="L27" i="8" s="1"/>
  <c r="L28" i="8"/>
  <c r="I29" i="8"/>
  <c r="L29" i="8" s="1"/>
  <c r="L30" i="8"/>
  <c r="L32" i="8"/>
  <c r="L34" i="8"/>
  <c r="L36" i="8"/>
  <c r="L38" i="8"/>
  <c r="L40" i="8"/>
  <c r="L42" i="8"/>
  <c r="L44" i="8"/>
  <c r="L46" i="8"/>
  <c r="K47" i="8"/>
  <c r="L33" i="7"/>
  <c r="L41" i="7"/>
  <c r="I49" i="6"/>
  <c r="L49" i="6" s="1"/>
  <c r="L50" i="6"/>
  <c r="I51" i="6"/>
  <c r="L51" i="6" s="1"/>
  <c r="L52" i="6"/>
  <c r="I53" i="6"/>
  <c r="L53" i="6" s="1"/>
  <c r="L54" i="6"/>
  <c r="I55" i="6"/>
  <c r="L55" i="6" s="1"/>
  <c r="L56" i="6"/>
  <c r="I57" i="6"/>
  <c r="L57" i="6" s="1"/>
  <c r="L58" i="6"/>
  <c r="I59" i="6"/>
  <c r="L59" i="6" s="1"/>
  <c r="L60" i="6"/>
  <c r="I61" i="6"/>
  <c r="L61" i="6" s="1"/>
  <c r="L62" i="6"/>
  <c r="I63" i="6"/>
  <c r="L63" i="6" s="1"/>
  <c r="I7" i="7"/>
  <c r="L8" i="7"/>
  <c r="I9" i="7"/>
  <c r="L9" i="7" s="1"/>
  <c r="L10" i="7"/>
  <c r="I11" i="7"/>
  <c r="L11" i="7" s="1"/>
  <c r="L12" i="7"/>
  <c r="I13" i="7"/>
  <c r="L13" i="7" s="1"/>
  <c r="L14" i="7"/>
  <c r="I15" i="7"/>
  <c r="L15" i="7" s="1"/>
  <c r="L16" i="7"/>
  <c r="I17" i="7"/>
  <c r="L17" i="7" s="1"/>
  <c r="L18" i="7"/>
  <c r="I19" i="7"/>
  <c r="L19" i="7" s="1"/>
  <c r="L20" i="7"/>
  <c r="I21" i="7"/>
  <c r="L21" i="7" s="1"/>
  <c r="L22" i="7"/>
  <c r="I23" i="7"/>
  <c r="L23" i="7" s="1"/>
  <c r="L24" i="7"/>
  <c r="I25" i="7"/>
  <c r="L25" i="7" s="1"/>
  <c r="L26" i="7"/>
  <c r="I27" i="7"/>
  <c r="L27" i="7" s="1"/>
  <c r="L28" i="7"/>
  <c r="I29" i="7"/>
  <c r="L29" i="7" s="1"/>
  <c r="L30" i="7"/>
  <c r="I31" i="7"/>
  <c r="L31" i="7" s="1"/>
  <c r="L32" i="7"/>
  <c r="I33" i="7"/>
  <c r="L34" i="7"/>
  <c r="I35" i="7"/>
  <c r="L35" i="7" s="1"/>
  <c r="L36" i="7"/>
  <c r="I37" i="7"/>
  <c r="L37" i="7" s="1"/>
  <c r="L38" i="7"/>
  <c r="I39" i="7"/>
  <c r="L39" i="7" s="1"/>
  <c r="L40" i="7"/>
  <c r="I41" i="7"/>
  <c r="L42" i="7"/>
  <c r="I43" i="7"/>
  <c r="L43" i="7" s="1"/>
  <c r="L44" i="7"/>
  <c r="I45" i="7"/>
  <c r="L45" i="7" s="1"/>
  <c r="L46" i="7"/>
  <c r="K47" i="7"/>
  <c r="I47" i="6"/>
  <c r="I7" i="5"/>
  <c r="L8" i="5"/>
  <c r="L10" i="5"/>
  <c r="L12" i="5"/>
  <c r="L14" i="5"/>
  <c r="L16" i="5"/>
  <c r="L18" i="5"/>
  <c r="L20" i="5"/>
  <c r="L22" i="5"/>
  <c r="L24" i="5"/>
  <c r="L26" i="5"/>
  <c r="L28" i="5"/>
  <c r="L30" i="5"/>
  <c r="L32" i="5"/>
  <c r="L34" i="5"/>
  <c r="L36" i="5"/>
  <c r="L38" i="5"/>
  <c r="L40" i="5"/>
  <c r="L42" i="5"/>
  <c r="L44" i="5"/>
  <c r="L46" i="5"/>
  <c r="B62" i="1"/>
  <c r="C62" i="1"/>
  <c r="K62" i="1"/>
  <c r="I62" i="1" s="1"/>
  <c r="L62" i="1" s="1"/>
  <c r="B63" i="1"/>
  <c r="C63" i="1"/>
  <c r="K63" i="1"/>
  <c r="B44" i="1"/>
  <c r="C44" i="1"/>
  <c r="K44" i="1"/>
  <c r="I44" i="1" s="1"/>
  <c r="L44" i="1" s="1"/>
  <c r="AA44" i="1"/>
  <c r="B45" i="1"/>
  <c r="C45" i="1"/>
  <c r="I45" i="1"/>
  <c r="K45" i="1"/>
  <c r="AA45" i="1"/>
  <c r="B46" i="1"/>
  <c r="C46" i="1"/>
  <c r="K46" i="1"/>
  <c r="I46" i="1" s="1"/>
  <c r="L46" i="1" s="1"/>
  <c r="AA46" i="1"/>
  <c r="L45" i="1" l="1"/>
  <c r="I47" i="8"/>
  <c r="L7" i="8"/>
  <c r="L47" i="8" s="1"/>
  <c r="I47" i="7"/>
  <c r="L7" i="7"/>
  <c r="L47" i="7" s="1"/>
  <c r="I47" i="5"/>
  <c r="L7" i="5"/>
  <c r="L47" i="5" s="1"/>
  <c r="I63" i="1"/>
  <c r="L63" i="1" s="1"/>
  <c r="K61" i="1"/>
  <c r="I61" i="1" s="1"/>
  <c r="L61" i="1" s="1"/>
  <c r="C61" i="1"/>
  <c r="B61" i="1"/>
  <c r="K60" i="1"/>
  <c r="I60" i="1" s="1"/>
  <c r="L60" i="1" s="1"/>
  <c r="C60" i="1"/>
  <c r="B60" i="1"/>
  <c r="K59" i="1"/>
  <c r="I59" i="1" s="1"/>
  <c r="L59" i="1" s="1"/>
  <c r="C59" i="1"/>
  <c r="B59" i="1"/>
  <c r="K58" i="1"/>
  <c r="C58" i="1"/>
  <c r="B58" i="1"/>
  <c r="K57" i="1"/>
  <c r="I57" i="1" s="1"/>
  <c r="L57" i="1" s="1"/>
  <c r="C57" i="1"/>
  <c r="B57" i="1"/>
  <c r="K56" i="1"/>
  <c r="I56" i="1" s="1"/>
  <c r="L56" i="1" s="1"/>
  <c r="C56" i="1"/>
  <c r="B56" i="1"/>
  <c r="K55" i="1"/>
  <c r="I55" i="1"/>
  <c r="L55" i="1" s="1"/>
  <c r="C55" i="1"/>
  <c r="B55" i="1"/>
  <c r="K54" i="1"/>
  <c r="I54" i="1"/>
  <c r="L54" i="1" s="1"/>
  <c r="C54" i="1"/>
  <c r="B54" i="1"/>
  <c r="K53" i="1"/>
  <c r="I53" i="1" s="1"/>
  <c r="L53" i="1" s="1"/>
  <c r="C53" i="1"/>
  <c r="B53" i="1"/>
  <c r="K52" i="1"/>
  <c r="I52" i="1"/>
  <c r="L52" i="1" s="1"/>
  <c r="C52" i="1"/>
  <c r="B52" i="1"/>
  <c r="K51" i="1"/>
  <c r="I51" i="1"/>
  <c r="L51" i="1" s="1"/>
  <c r="C51" i="1"/>
  <c r="B51" i="1"/>
  <c r="AA50" i="1"/>
  <c r="K50" i="1"/>
  <c r="I50" i="1"/>
  <c r="L50" i="1" s="1"/>
  <c r="C50" i="1"/>
  <c r="B50" i="1"/>
  <c r="AA49" i="1"/>
  <c r="K49" i="1"/>
  <c r="I49" i="1"/>
  <c r="L49" i="1" s="1"/>
  <c r="C49" i="1"/>
  <c r="B49" i="1"/>
  <c r="I58" i="1" l="1"/>
  <c r="L58" i="1" s="1"/>
  <c r="W47" i="1"/>
  <c r="V47" i="1"/>
  <c r="U47" i="1"/>
  <c r="T47" i="1"/>
  <c r="S47" i="1"/>
  <c r="R47" i="1"/>
  <c r="Q47" i="1"/>
  <c r="P47" i="1"/>
  <c r="O47" i="1"/>
  <c r="N47" i="1"/>
  <c r="M47" i="1"/>
  <c r="C7" i="1" l="1"/>
  <c r="B5" i="1"/>
  <c r="C5" i="1"/>
  <c r="B7" i="1"/>
  <c r="J47" i="1"/>
  <c r="AA43" i="1"/>
  <c r="K43" i="1"/>
  <c r="I43" i="1" s="1"/>
  <c r="C43" i="1"/>
  <c r="B43" i="1"/>
  <c r="AA42" i="1"/>
  <c r="K42" i="1"/>
  <c r="C42" i="1"/>
  <c r="B42" i="1"/>
  <c r="AA41" i="1"/>
  <c r="K41" i="1"/>
  <c r="I41" i="1" s="1"/>
  <c r="C41" i="1"/>
  <c r="B41" i="1"/>
  <c r="AA40" i="1"/>
  <c r="K40" i="1"/>
  <c r="C40" i="1"/>
  <c r="B40" i="1"/>
  <c r="AA39" i="1"/>
  <c r="K39" i="1"/>
  <c r="I39" i="1" s="1"/>
  <c r="C39" i="1"/>
  <c r="B39" i="1"/>
  <c r="AA38" i="1"/>
  <c r="K38" i="1"/>
  <c r="C38" i="1"/>
  <c r="B38" i="1"/>
  <c r="AA37" i="1"/>
  <c r="K37" i="1"/>
  <c r="I37" i="1" s="1"/>
  <c r="C37" i="1"/>
  <c r="B37" i="1"/>
  <c r="AA36" i="1"/>
  <c r="K36" i="1"/>
  <c r="C36" i="1"/>
  <c r="B36" i="1"/>
  <c r="AA35" i="1"/>
  <c r="K35" i="1"/>
  <c r="I35" i="1" s="1"/>
  <c r="C35" i="1"/>
  <c r="B35" i="1"/>
  <c r="AA34" i="1"/>
  <c r="K34" i="1"/>
  <c r="C34" i="1"/>
  <c r="B34" i="1"/>
  <c r="AA33" i="1"/>
  <c r="K33" i="1"/>
  <c r="I33" i="1" s="1"/>
  <c r="C33" i="1"/>
  <c r="B33" i="1"/>
  <c r="AA32" i="1"/>
  <c r="K32" i="1"/>
  <c r="C32" i="1"/>
  <c r="B32" i="1"/>
  <c r="AA31" i="1"/>
  <c r="K31" i="1"/>
  <c r="I31" i="1" s="1"/>
  <c r="C31" i="1"/>
  <c r="B31" i="1"/>
  <c r="AA30" i="1"/>
  <c r="K30" i="1"/>
  <c r="C30" i="1"/>
  <c r="B30" i="1"/>
  <c r="AA29" i="1"/>
  <c r="K29" i="1"/>
  <c r="I29" i="1" s="1"/>
  <c r="C29" i="1"/>
  <c r="B29" i="1"/>
  <c r="AA28" i="1"/>
  <c r="K28" i="1"/>
  <c r="C28" i="1"/>
  <c r="B28" i="1"/>
  <c r="AA27" i="1"/>
  <c r="K27" i="1"/>
  <c r="I27" i="1" s="1"/>
  <c r="C27" i="1"/>
  <c r="B27" i="1"/>
  <c r="AA26" i="1"/>
  <c r="K26" i="1"/>
  <c r="C26" i="1"/>
  <c r="B26" i="1"/>
  <c r="AA25" i="1"/>
  <c r="K25" i="1"/>
  <c r="I25" i="1" s="1"/>
  <c r="C25" i="1"/>
  <c r="B25" i="1"/>
  <c r="AA24" i="1"/>
  <c r="K24" i="1"/>
  <c r="C24" i="1"/>
  <c r="B24" i="1"/>
  <c r="AA23" i="1"/>
  <c r="K23" i="1"/>
  <c r="I23" i="1" s="1"/>
  <c r="C23" i="1"/>
  <c r="B23" i="1"/>
  <c r="AA22" i="1"/>
  <c r="K22" i="1"/>
  <c r="C22" i="1"/>
  <c r="B22" i="1"/>
  <c r="AA21" i="1"/>
  <c r="K21" i="1"/>
  <c r="I21" i="1" s="1"/>
  <c r="C21" i="1"/>
  <c r="B21" i="1"/>
  <c r="AA20" i="1"/>
  <c r="K20" i="1"/>
  <c r="C20" i="1"/>
  <c r="B20" i="1"/>
  <c r="AA19" i="1"/>
  <c r="K19" i="1"/>
  <c r="I19" i="1" s="1"/>
  <c r="C19" i="1"/>
  <c r="B19" i="1"/>
  <c r="AA18" i="1"/>
  <c r="K18" i="1"/>
  <c r="C18" i="1"/>
  <c r="B18" i="1"/>
  <c r="AA17" i="1"/>
  <c r="K17" i="1"/>
  <c r="I17" i="1" s="1"/>
  <c r="C17" i="1"/>
  <c r="B17" i="1"/>
  <c r="AA16" i="1"/>
  <c r="K16" i="1"/>
  <c r="C16" i="1"/>
  <c r="B16" i="1"/>
  <c r="AA15" i="1"/>
  <c r="K15" i="1"/>
  <c r="I15" i="1" s="1"/>
  <c r="C15" i="1"/>
  <c r="B15" i="1"/>
  <c r="AA14" i="1"/>
  <c r="K14" i="1"/>
  <c r="C14" i="1"/>
  <c r="B14" i="1"/>
  <c r="AA13" i="1"/>
  <c r="K13" i="1"/>
  <c r="I13" i="1" s="1"/>
  <c r="C13" i="1"/>
  <c r="B13" i="1"/>
  <c r="AA12" i="1"/>
  <c r="K12" i="1"/>
  <c r="C12" i="1"/>
  <c r="B12" i="1"/>
  <c r="K11" i="1"/>
  <c r="I11" i="1" s="1"/>
  <c r="C11" i="1"/>
  <c r="B11" i="1"/>
  <c r="AA10" i="1"/>
  <c r="K10" i="1"/>
  <c r="C10" i="1"/>
  <c r="B10" i="1"/>
  <c r="AA9" i="1"/>
  <c r="K9" i="1"/>
  <c r="I9" i="1" s="1"/>
  <c r="C9" i="1"/>
  <c r="B9" i="1"/>
  <c r="AA8" i="1"/>
  <c r="K8" i="1"/>
  <c r="C8" i="1"/>
  <c r="B8" i="1"/>
  <c r="AA7" i="1"/>
  <c r="K7" i="1"/>
  <c r="K47" i="1" l="1"/>
  <c r="I8" i="1"/>
  <c r="L8" i="1" s="1"/>
  <c r="L9" i="1"/>
  <c r="I10" i="1"/>
  <c r="L10" i="1" s="1"/>
  <c r="L11" i="1"/>
  <c r="I12" i="1"/>
  <c r="L12" i="1" s="1"/>
  <c r="L13" i="1"/>
  <c r="I14" i="1"/>
  <c r="L14" i="1" s="1"/>
  <c r="L15" i="1"/>
  <c r="I16" i="1"/>
  <c r="L16" i="1" s="1"/>
  <c r="L17" i="1"/>
  <c r="I18" i="1"/>
  <c r="L18" i="1" s="1"/>
  <c r="L19" i="1"/>
  <c r="I20" i="1"/>
  <c r="L20" i="1" s="1"/>
  <c r="L21" i="1"/>
  <c r="I22" i="1"/>
  <c r="L22" i="1" s="1"/>
  <c r="L23" i="1"/>
  <c r="I24" i="1"/>
  <c r="L24" i="1" s="1"/>
  <c r="L25" i="1"/>
  <c r="I26" i="1"/>
  <c r="L26" i="1" s="1"/>
  <c r="L27" i="1"/>
  <c r="I28" i="1"/>
  <c r="L28" i="1" s="1"/>
  <c r="L29" i="1"/>
  <c r="I30" i="1"/>
  <c r="L30" i="1" s="1"/>
  <c r="L31" i="1"/>
  <c r="I32" i="1"/>
  <c r="L32" i="1" s="1"/>
  <c r="L33" i="1"/>
  <c r="I34" i="1"/>
  <c r="L34" i="1" s="1"/>
  <c r="L35" i="1"/>
  <c r="I36" i="1"/>
  <c r="L36" i="1" s="1"/>
  <c r="L37" i="1"/>
  <c r="I38" i="1"/>
  <c r="L38" i="1" s="1"/>
  <c r="L39" i="1"/>
  <c r="I40" i="1"/>
  <c r="L40" i="1" s="1"/>
  <c r="L41" i="1"/>
  <c r="I42" i="1"/>
  <c r="L42" i="1" s="1"/>
  <c r="L43" i="1"/>
  <c r="I7" i="1"/>
  <c r="L7" i="1" s="1"/>
  <c r="L47" i="1" l="1"/>
  <c r="I47" i="1"/>
</calcChain>
</file>

<file path=xl/sharedStrings.xml><?xml version="1.0" encoding="utf-8"?>
<sst xmlns="http://schemas.openxmlformats.org/spreadsheetml/2006/main" count="1238" uniqueCount="268">
  <si>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</si>
  <si>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</si>
  <si>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</si>
  <si>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</si>
  <si>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</si>
  <si>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</si>
  <si>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</si>
  <si>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</si>
  <si>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</si>
  <si>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</si>
  <si>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</si>
  <si>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</si>
  <si>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</si>
  <si>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</si>
  <si>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</si>
  <si>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</si>
  <si>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</si>
  <si>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</si>
  <si>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</si>
  <si>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</si>
  <si>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이물</t>
    <phoneticPr fontId="8" type="noConversion"/>
  </si>
  <si>
    <t>변형</t>
    <phoneticPr fontId="8" type="noConversion"/>
  </si>
  <si>
    <t>흑점</t>
    <phoneticPr fontId="8" type="noConversion"/>
  </si>
  <si>
    <t>파손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</si>
  <si>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</si>
  <si>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</si>
  <si>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</si>
  <si>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</si>
  <si>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</si>
  <si>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</si>
  <si>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</si>
  <si>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</si>
  <si>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</si>
  <si>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</si>
  <si>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</si>
  <si>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</si>
  <si>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</si>
  <si>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</si>
  <si>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</si>
  <si>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</si>
  <si>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</si>
  <si>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</si>
  <si>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</si>
  <si>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김다연</t>
    <phoneticPr fontId="4" type="noConversion"/>
  </si>
  <si>
    <t>오킨스</t>
  </si>
  <si>
    <t>DI</t>
  </si>
  <si>
    <t>ODT</t>
  </si>
  <si>
    <t>뜯김</t>
    <phoneticPr fontId="4" type="noConversion"/>
  </si>
  <si>
    <t>가스</t>
    <phoneticPr fontId="4" type="noConversion"/>
  </si>
  <si>
    <t>FINE</t>
    <phoneticPr fontId="4" type="noConversion"/>
  </si>
  <si>
    <t>KI</t>
    <phoneticPr fontId="4" type="noConversion"/>
  </si>
  <si>
    <t>7월 27일</t>
    <phoneticPr fontId="4" type="noConversion"/>
  </si>
  <si>
    <t>7월 28일</t>
    <phoneticPr fontId="4" type="noConversion"/>
  </si>
  <si>
    <t>7월 29일</t>
    <phoneticPr fontId="4" type="noConversion"/>
  </si>
  <si>
    <t>7월 30일</t>
    <phoneticPr fontId="4" type="noConversion"/>
  </si>
  <si>
    <t>7월 31일</t>
    <phoneticPr fontId="4" type="noConversion"/>
  </si>
  <si>
    <t>지아</t>
  </si>
  <si>
    <t>수연</t>
  </si>
  <si>
    <t>BASE</t>
    <phoneticPr fontId="4" type="noConversion"/>
  </si>
  <si>
    <t>사출물 A</t>
    <phoneticPr fontId="4" type="noConversion"/>
  </si>
  <si>
    <t>KR6458AB456CA</t>
    <phoneticPr fontId="4" type="noConversion"/>
  </si>
  <si>
    <t>288C84A-U141</t>
    <phoneticPr fontId="4" type="noConversion"/>
  </si>
  <si>
    <t>UNDER BASE</t>
    <phoneticPr fontId="4" type="noConversion"/>
  </si>
  <si>
    <t>샘플</t>
    <phoneticPr fontId="4" type="noConversion"/>
  </si>
  <si>
    <t>A</t>
  </si>
  <si>
    <t>A</t>
    <phoneticPr fontId="4" type="noConversion"/>
  </si>
  <si>
    <t>SHAFT</t>
    <phoneticPr fontId="4" type="noConversion"/>
  </si>
  <si>
    <t>KR6197-06KA</t>
    <phoneticPr fontId="4" type="noConversion"/>
  </si>
  <si>
    <t>재검사</t>
    <phoneticPr fontId="4" type="noConversion"/>
  </si>
  <si>
    <t>KR6414-B414UA</t>
    <phoneticPr fontId="4" type="noConversion"/>
  </si>
  <si>
    <t>HDB08NL-78B1</t>
    <phoneticPr fontId="4" type="noConversion"/>
  </si>
  <si>
    <t>B</t>
    <phoneticPr fontId="4" type="noConversion"/>
  </si>
  <si>
    <t>STOPPER</t>
    <phoneticPr fontId="4" type="noConversion"/>
  </si>
  <si>
    <t>K-AR3531-1A</t>
    <phoneticPr fontId="4" type="noConversion"/>
  </si>
  <si>
    <t>TVE CASE</t>
    <phoneticPr fontId="4" type="noConversion"/>
  </si>
  <si>
    <t>TVN CASE</t>
    <phoneticPr fontId="4" type="noConversion"/>
  </si>
  <si>
    <t>SW-003394</t>
    <phoneticPr fontId="4" type="noConversion"/>
  </si>
  <si>
    <t>SW-003395</t>
    <phoneticPr fontId="4" type="noConversion"/>
  </si>
  <si>
    <t>수량 파악</t>
    <phoneticPr fontId="4" type="noConversion"/>
  </si>
  <si>
    <t>이물: 기름</t>
    <phoneticPr fontId="4" type="noConversion"/>
  </si>
  <si>
    <t>김선화</t>
  </si>
  <si>
    <t>기타: 게이트 막힘</t>
    <phoneticPr fontId="4" type="noConversion"/>
  </si>
  <si>
    <t>HDB08NL-78T4</t>
    <phoneticPr fontId="4" type="noConversion"/>
  </si>
  <si>
    <t>KR6202-06KA</t>
    <phoneticPr fontId="4" type="noConversion"/>
  </si>
  <si>
    <t>파손: 긁힘</t>
    <phoneticPr fontId="4" type="noConversion"/>
  </si>
  <si>
    <t>박소연</t>
  </si>
  <si>
    <t>김춘화</t>
  </si>
  <si>
    <t>LEAD GUIDE</t>
    <phoneticPr fontId="4" type="noConversion"/>
  </si>
  <si>
    <t>HDB08NL-78L5</t>
    <phoneticPr fontId="4" type="noConversion"/>
  </si>
  <si>
    <t>KR6414-D414PA</t>
    <phoneticPr fontId="4" type="noConversion"/>
  </si>
  <si>
    <t>288C84A-B141X</t>
    <phoneticPr fontId="4" type="noConversion"/>
  </si>
  <si>
    <t>재고 재포장</t>
    <phoneticPr fontId="4" type="noConversion"/>
  </si>
  <si>
    <t>7/14, 7/20 섞임 재검사 / 변형: 밀핀 돌출</t>
    <phoneticPr fontId="4" type="noConversion"/>
  </si>
  <si>
    <t>이은실</t>
  </si>
  <si>
    <t>파손: 후크</t>
    <phoneticPr fontId="4" type="noConversion"/>
  </si>
  <si>
    <t>샘플 / 기타: 게이트 막힘</t>
    <phoneticPr fontId="4" type="noConversion"/>
  </si>
  <si>
    <t>김다연</t>
  </si>
  <si>
    <t>B/K</t>
    <phoneticPr fontId="4" type="noConversion"/>
  </si>
  <si>
    <t>JCL3030</t>
    <phoneticPr fontId="4" type="noConversion"/>
  </si>
  <si>
    <t>SGF2041</t>
    <phoneticPr fontId="4" type="noConversion"/>
  </si>
  <si>
    <t>SGF2033</t>
    <phoneticPr fontId="4" type="noConversion"/>
  </si>
  <si>
    <t>KR6414-D414PA</t>
  </si>
  <si>
    <t>BLUE</t>
  </si>
  <si>
    <t>BLUE</t>
    <phoneticPr fontId="4" type="noConversion"/>
  </si>
  <si>
    <t>BASE</t>
  </si>
  <si>
    <t>BASE</t>
    <phoneticPr fontId="4" type="noConversion"/>
  </si>
  <si>
    <t>288C84A-B101C</t>
  </si>
  <si>
    <t>288C84A-B101C</t>
    <phoneticPr fontId="4" type="noConversion"/>
  </si>
  <si>
    <t>A</t>
    <phoneticPr fontId="4" type="noConversion"/>
  </si>
  <si>
    <t>사출물 A</t>
    <phoneticPr fontId="4" type="noConversion"/>
  </si>
  <si>
    <t>B</t>
    <phoneticPr fontId="4" type="noConversion"/>
  </si>
  <si>
    <t>HDB08NL-78B1</t>
  </si>
  <si>
    <t>HDB08NL-78B1</t>
    <phoneticPr fontId="4" type="noConversion"/>
  </si>
  <si>
    <t>ADAPTER</t>
  </si>
  <si>
    <t>ADAPTER</t>
    <phoneticPr fontId="4" type="noConversion"/>
  </si>
  <si>
    <t>STOPPER</t>
  </si>
  <si>
    <t>STOPPER</t>
    <phoneticPr fontId="4" type="noConversion"/>
  </si>
  <si>
    <t>COVER</t>
    <phoneticPr fontId="4" type="noConversion"/>
  </si>
  <si>
    <t>LEAD GUIDE</t>
  </si>
  <si>
    <t>LEAD GUIDE</t>
    <phoneticPr fontId="4" type="noConversion"/>
  </si>
  <si>
    <t>KR6166-GD200</t>
    <phoneticPr fontId="4" type="noConversion"/>
  </si>
  <si>
    <t>HDB08NL-78T4</t>
    <phoneticPr fontId="4" type="noConversion"/>
  </si>
  <si>
    <t>HDB08NP-C3</t>
    <phoneticPr fontId="4" type="noConversion"/>
  </si>
  <si>
    <t>HDB08NL-78L5</t>
  </si>
  <si>
    <t>HDB08NL-78L5</t>
    <phoneticPr fontId="4" type="noConversion"/>
  </si>
  <si>
    <t>샘플</t>
    <phoneticPr fontId="4" type="noConversion"/>
  </si>
  <si>
    <t>샘플 / 3차</t>
    <phoneticPr fontId="4" type="noConversion"/>
  </si>
  <si>
    <t>TVN CASE</t>
  </si>
  <si>
    <t>SW-003395</t>
  </si>
  <si>
    <t>KR6414-B414UA</t>
    <phoneticPr fontId="4" type="noConversion"/>
  </si>
  <si>
    <t>KR6414-D414PA</t>
    <phoneticPr fontId="4" type="noConversion"/>
  </si>
  <si>
    <t>SHAFT</t>
    <phoneticPr fontId="4" type="noConversion"/>
  </si>
  <si>
    <t>KR6202-06KA</t>
    <phoneticPr fontId="4" type="noConversion"/>
  </si>
  <si>
    <t>SW-003071</t>
    <phoneticPr fontId="4" type="noConversion"/>
  </si>
  <si>
    <t>K-AR3533-1A</t>
    <phoneticPr fontId="4" type="noConversion"/>
  </si>
  <si>
    <t>KR6197-06KA</t>
    <phoneticPr fontId="4" type="noConversion"/>
  </si>
  <si>
    <t>AMB0450A-KAA-R2</t>
    <phoneticPr fontId="4" type="noConversion"/>
  </si>
  <si>
    <t>K-JR01887-G01CBA</t>
  </si>
  <si>
    <t>K-JR01887-G01CBA</t>
    <phoneticPr fontId="4" type="noConversion"/>
  </si>
  <si>
    <t>변형
/단차</t>
    <phoneticPr fontId="8" type="noConversion"/>
  </si>
  <si>
    <t>단차: 밀핀 돌출</t>
    <phoneticPr fontId="4" type="noConversion"/>
  </si>
  <si>
    <t>KR6166-CB299UA</t>
    <phoneticPr fontId="4" type="noConversion"/>
  </si>
  <si>
    <t>파손: HOOK</t>
    <phoneticPr fontId="4" type="noConversion"/>
  </si>
  <si>
    <t>MCS</t>
  </si>
  <si>
    <t>SF2255</t>
    <phoneticPr fontId="4" type="noConversion"/>
  </si>
  <si>
    <t>SGF2041</t>
    <phoneticPr fontId="4" type="noConversion"/>
  </si>
  <si>
    <t>I/V</t>
    <phoneticPr fontId="4" type="noConversion"/>
  </si>
  <si>
    <t>JCL3030</t>
    <phoneticPr fontId="4" type="noConversion"/>
  </si>
  <si>
    <t>SGF2030</t>
    <phoneticPr fontId="4" type="noConversion"/>
  </si>
  <si>
    <t>N/P</t>
    <phoneticPr fontId="4" type="noConversion"/>
  </si>
  <si>
    <t>KR6166CB299UA</t>
    <phoneticPr fontId="4" type="noConversion"/>
  </si>
  <si>
    <t>B/K</t>
    <phoneticPr fontId="4" type="noConversion"/>
  </si>
  <si>
    <t>SGF2033</t>
    <phoneticPr fontId="4" type="noConversion"/>
  </si>
  <si>
    <t>LED-A</t>
    <phoneticPr fontId="4" type="noConversion"/>
  </si>
  <si>
    <t>SHAFT</t>
    <phoneticPr fontId="4" type="noConversion"/>
  </si>
  <si>
    <t>KR6202-06KA</t>
    <phoneticPr fontId="4" type="noConversion"/>
  </si>
  <si>
    <t>KR6166-01TB</t>
    <phoneticPr fontId="4" type="noConversion"/>
  </si>
  <si>
    <t>REA-R</t>
    <phoneticPr fontId="4" type="noConversion"/>
  </si>
  <si>
    <t>07401-10300-41</t>
    <phoneticPr fontId="4" type="noConversion"/>
  </si>
  <si>
    <t>FRONT</t>
    <phoneticPr fontId="4" type="noConversion"/>
  </si>
  <si>
    <t>07401-10301-41</t>
    <phoneticPr fontId="4" type="noConversion"/>
  </si>
  <si>
    <t>COVER</t>
    <phoneticPr fontId="4" type="noConversion"/>
  </si>
  <si>
    <t>AMB0354A-KAA-R1</t>
    <phoneticPr fontId="4" type="noConversion"/>
  </si>
  <si>
    <t>A</t>
    <phoneticPr fontId="4" type="noConversion"/>
  </si>
  <si>
    <t>B</t>
    <phoneticPr fontId="4" type="noConversion"/>
  </si>
  <si>
    <t>BASE</t>
    <phoneticPr fontId="4" type="noConversion"/>
  </si>
  <si>
    <t>HDB08NL-78B1</t>
    <phoneticPr fontId="4" type="noConversion"/>
  </si>
  <si>
    <t>K-AR3533-1A</t>
    <phoneticPr fontId="4" type="noConversion"/>
  </si>
  <si>
    <t>A</t>
    <phoneticPr fontId="4" type="noConversion"/>
  </si>
  <si>
    <t>B</t>
    <phoneticPr fontId="4" type="noConversion"/>
  </si>
  <si>
    <t>기타: 게이트 막힘</t>
    <phoneticPr fontId="4" type="noConversion"/>
  </si>
  <si>
    <t>LEAD GUIDE</t>
    <phoneticPr fontId="4" type="noConversion"/>
  </si>
  <si>
    <t>KR6166-F299UA</t>
    <phoneticPr fontId="4" type="noConversion"/>
  </si>
  <si>
    <t>BASE</t>
    <phoneticPr fontId="4" type="noConversion"/>
  </si>
  <si>
    <t>HDB08NL-78B1</t>
    <phoneticPr fontId="4" type="noConversion"/>
  </si>
  <si>
    <t>ADAPTER</t>
    <phoneticPr fontId="4" type="noConversion"/>
  </si>
  <si>
    <t>K-JR01887-G01CBA</t>
    <phoneticPr fontId="4" type="noConversion"/>
  </si>
  <si>
    <t>TVE CASE</t>
    <phoneticPr fontId="4" type="noConversion"/>
  </si>
  <si>
    <t>HSF05-M04B1</t>
    <phoneticPr fontId="4" type="noConversion"/>
  </si>
  <si>
    <t>기타: 색상 상이</t>
    <phoneticPr fontId="4" type="noConversion"/>
  </si>
  <si>
    <t>기타: 인쇄 불량</t>
    <phoneticPr fontId="4" type="noConversion"/>
  </si>
  <si>
    <t>SLIDER</t>
    <phoneticPr fontId="4" type="noConversion"/>
  </si>
  <si>
    <t>K-AR3532-1A</t>
    <phoneticPr fontId="4" type="noConversion"/>
  </si>
  <si>
    <t>K-AR3533-1A</t>
    <phoneticPr fontId="4" type="noConversion"/>
  </si>
  <si>
    <t>파손: HOOK</t>
    <phoneticPr fontId="4" type="noConversion"/>
  </si>
  <si>
    <t>검사 + 트레이담기</t>
    <phoneticPr fontId="4" type="noConversion"/>
  </si>
  <si>
    <t>BASE</t>
    <phoneticPr fontId="4" type="noConversion"/>
  </si>
  <si>
    <t>HDB08NL-78L5</t>
    <phoneticPr fontId="4" type="noConversion"/>
  </si>
  <si>
    <t>SW-003394</t>
    <phoneticPr fontId="4" type="noConversion"/>
  </si>
  <si>
    <t>B</t>
    <phoneticPr fontId="4" type="noConversion"/>
  </si>
  <si>
    <t>A</t>
    <phoneticPr fontId="4" type="noConversion"/>
  </si>
  <si>
    <t>JCL3030</t>
    <phoneticPr fontId="4" type="noConversion"/>
  </si>
  <si>
    <t>B/K</t>
    <phoneticPr fontId="4" type="noConversion"/>
  </si>
  <si>
    <t>SGF2041</t>
    <phoneticPr fontId="4" type="noConversion"/>
  </si>
  <si>
    <t>SGF2030</t>
    <phoneticPr fontId="4" type="noConversion"/>
  </si>
  <si>
    <t>N/P</t>
    <phoneticPr fontId="4" type="noConversion"/>
  </si>
  <si>
    <t>SGF2033</t>
    <phoneticPr fontId="4" type="noConversion"/>
  </si>
  <si>
    <t>JD4901</t>
    <phoneticPr fontId="4" type="noConversion"/>
  </si>
  <si>
    <t>A</t>
    <phoneticPr fontId="4" type="noConversion"/>
  </si>
  <si>
    <t>A</t>
    <phoneticPr fontId="4" type="noConversion"/>
  </si>
  <si>
    <t>재검사</t>
    <phoneticPr fontId="4" type="noConversion"/>
  </si>
  <si>
    <t>샘플</t>
    <phoneticPr fontId="4" type="noConversion"/>
  </si>
  <si>
    <t>BASE</t>
    <phoneticPr fontId="4" type="noConversion"/>
  </si>
  <si>
    <t>FRONT</t>
    <phoneticPr fontId="4" type="noConversion"/>
  </si>
  <si>
    <t>REA-R</t>
    <phoneticPr fontId="4" type="noConversion"/>
  </si>
  <si>
    <t>STOPPER</t>
    <phoneticPr fontId="4" type="noConversion"/>
  </si>
  <si>
    <t>ADAPTER</t>
    <phoneticPr fontId="4" type="noConversion"/>
  </si>
  <si>
    <t>SLIDER</t>
    <phoneticPr fontId="4" type="noConversion"/>
  </si>
  <si>
    <t>AMM0890A-KAA-R1</t>
    <phoneticPr fontId="4" type="noConversion"/>
  </si>
  <si>
    <t>KR6166CB299UA</t>
  </si>
  <si>
    <t>KR6166CB299UA</t>
    <phoneticPr fontId="4" type="noConversion"/>
  </si>
  <si>
    <t>07401-10301-41</t>
    <phoneticPr fontId="4" type="noConversion"/>
  </si>
  <si>
    <t>07401-10300-41</t>
    <phoneticPr fontId="4" type="noConversion"/>
  </si>
  <si>
    <t>파손: 크랙</t>
    <phoneticPr fontId="4" type="noConversion"/>
  </si>
  <si>
    <t>HDB08NL-78T4</t>
    <phoneticPr fontId="4" type="noConversion"/>
  </si>
  <si>
    <t>HDB08NL-78S2</t>
    <phoneticPr fontId="4" type="noConversion"/>
  </si>
  <si>
    <t>COVER</t>
    <phoneticPr fontId="4" type="noConversion"/>
  </si>
  <si>
    <t>HDB08NL-78B1</t>
    <phoneticPr fontId="4" type="noConversion"/>
  </si>
  <si>
    <t>K-AR3533-1A</t>
    <phoneticPr fontId="4" type="noConversion"/>
  </si>
  <si>
    <t>B</t>
  </si>
  <si>
    <t>B</t>
    <phoneticPr fontId="4" type="noConversion"/>
  </si>
  <si>
    <t>LEAD GUIDE</t>
    <phoneticPr fontId="4" type="noConversion"/>
  </si>
  <si>
    <t>K-AR3462-2B</t>
    <phoneticPr fontId="4" type="noConversion"/>
  </si>
  <si>
    <t>KR6166-F299UA</t>
    <phoneticPr fontId="4" type="noConversion"/>
  </si>
  <si>
    <t>이물: 기름</t>
    <phoneticPr fontId="4" type="noConversion"/>
  </si>
  <si>
    <t>HSF05-M04B1</t>
    <phoneticPr fontId="4" type="noConversion"/>
  </si>
  <si>
    <t>K-JR01887-G01CBA</t>
    <phoneticPr fontId="4" type="noConversion"/>
  </si>
  <si>
    <t>기타: 기포</t>
    <phoneticPr fontId="4" type="noConversion"/>
  </si>
  <si>
    <t>HDB08NL-78L5</t>
    <phoneticPr fontId="4" type="noConversion"/>
  </si>
  <si>
    <t>B/K</t>
    <phoneticPr fontId="4" type="noConversion"/>
  </si>
  <si>
    <t>SGF2033</t>
    <phoneticPr fontId="4" type="noConversion"/>
  </si>
  <si>
    <t>SGF2041</t>
    <phoneticPr fontId="4" type="noConversion"/>
  </si>
  <si>
    <t>KR6166-GG200QC</t>
    <phoneticPr fontId="4" type="noConversion"/>
  </si>
  <si>
    <t>SF2255</t>
    <phoneticPr fontId="4" type="noConversion"/>
  </si>
  <si>
    <t>I/V</t>
    <phoneticPr fontId="4" type="noConversion"/>
  </si>
  <si>
    <t>N/P</t>
    <phoneticPr fontId="4" type="noConversion"/>
  </si>
  <si>
    <t>SGF2030</t>
    <phoneticPr fontId="4" type="noConversion"/>
  </si>
  <si>
    <t>FRONT</t>
  </si>
  <si>
    <t>FRONT</t>
    <phoneticPr fontId="4" type="noConversion"/>
  </si>
  <si>
    <t>07401-10301-41</t>
  </si>
  <si>
    <t>REA-R</t>
  </si>
  <si>
    <t>07401-10300-41</t>
  </si>
  <si>
    <t>BASE</t>
    <phoneticPr fontId="4" type="noConversion"/>
  </si>
  <si>
    <t>A</t>
    <phoneticPr fontId="4" type="noConversion"/>
  </si>
  <si>
    <t>COVER</t>
    <phoneticPr fontId="4" type="noConversion"/>
  </si>
  <si>
    <t>HDB08NL-78B1</t>
    <phoneticPr fontId="4" type="noConversion"/>
  </si>
  <si>
    <t>KR6166CB299UA</t>
    <phoneticPr fontId="4" type="noConversion"/>
  </si>
  <si>
    <t>B</t>
    <phoneticPr fontId="4" type="noConversion"/>
  </si>
  <si>
    <t>LEAD GUIDE</t>
    <phoneticPr fontId="4" type="noConversion"/>
  </si>
  <si>
    <t>HDB08NL-78L5</t>
    <phoneticPr fontId="4" type="noConversion"/>
  </si>
  <si>
    <t>K-AR3462-2B</t>
    <phoneticPr fontId="4" type="noConversion"/>
  </si>
  <si>
    <t>ADAPTER</t>
    <phoneticPr fontId="4" type="noConversion"/>
  </si>
  <si>
    <t>STOPPER</t>
    <phoneticPr fontId="4" type="noConversion"/>
  </si>
  <si>
    <t>REA-R</t>
    <phoneticPr fontId="4" type="noConversion"/>
  </si>
  <si>
    <t>K-JR01887-G01CBA</t>
    <phoneticPr fontId="4" type="noConversion"/>
  </si>
  <si>
    <t>HSF05-M04B1</t>
    <phoneticPr fontId="4" type="noConversion"/>
  </si>
  <si>
    <t>HDBF05-M01B1</t>
    <phoneticPr fontId="4" type="noConversion"/>
  </si>
  <si>
    <t>파손: 뜯김</t>
    <phoneticPr fontId="4" type="noConversion"/>
  </si>
  <si>
    <t>샘플</t>
    <phoneticPr fontId="4" type="noConversion"/>
  </si>
  <si>
    <t>A</t>
    <phoneticPr fontId="4" type="noConversion"/>
  </si>
  <si>
    <t>B</t>
    <phoneticPr fontId="4" type="noConversion"/>
  </si>
  <si>
    <t>SGF2041</t>
    <phoneticPr fontId="4" type="noConversion"/>
  </si>
  <si>
    <t>B/K</t>
    <phoneticPr fontId="4" type="noConversion"/>
  </si>
  <si>
    <t>AMM0899A-KAB-R1</t>
    <phoneticPr fontId="4" type="noConversion"/>
  </si>
  <si>
    <t>SF2255</t>
    <phoneticPr fontId="4" type="noConversion"/>
  </si>
  <si>
    <t>SGF2030</t>
    <phoneticPr fontId="4" type="noConversion"/>
  </si>
  <si>
    <t>N/P</t>
    <phoneticPr fontId="4" type="noConversion"/>
  </si>
  <si>
    <t>SGF2033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</si>
</sst>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6" xfId="0" quotePrefix="1" applyFont="1" applyBorder="1" applyAlignment="1" applyProtection="1">
      <alignment horizontal="center" vertical="center" shrinkToFit="1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18" fillId="4" borderId="15" xfId="3" applyFont="1" applyFill="1" applyBorder="1" applyAlignment="1" applyProtection="1">
      <alignment horizontal="center" vertical="center" wrapText="1" shrinkToFi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</cellXfs>
  <cellStyles count="5">
    <cellStyle name="백분율" xfId="2" builtinId="5"/>
    <cellStyle name="쉼표 [0]" xfId="1" builtinId="6"/>
    <cellStyle name="쉼표 [0] 2" xfId="4" xr:uid="{DDD15548-C878-4113-A047-F0DBAD3870D2}"/>
    <cellStyle name="표준" xfId="0" builtinId="0"/>
    <cellStyle name="표준 2" xfId="3" xr:uid="{C319DB51-9623-445C-B8A6-2B24DBEB128F}"/>
  </cellStyles>
  <dxfs count="62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7C8-6F31-4DF7-9585-601E65684762}">
  <dimension ref="B3:C25"/>
  <sheetViews>
    <sheetView workbookViewId="0">
      <selection activeCell="B17" sqref="B17"/>
    </sheetView>
  </sheetViews>
  <sheetFormatPr defaultColWidth="8.625" defaultRowHeight="15" customHeight="1" x14ac:dyDescent="0.3"/>
  <cols>
    <col min="1" max="16384" width="8.625" style="23"/>
  </cols>
  <sheetData>
    <row r="3" spans="2:3" ht="15" customHeight="1" x14ac:dyDescent="0.3">
      <c r="B3" s="22" t="s">
        <v>28</v>
      </c>
      <c r="C3" s="22" t="s">
        <v>29</v>
      </c>
    </row>
    <row r="4" spans="2:3" ht="15" customHeight="1" x14ac:dyDescent="0.3">
      <c r="B4" s="24"/>
      <c r="C4" s="24" t="s">
        <v>31</v>
      </c>
    </row>
    <row r="5" spans="2:3" ht="15" customHeight="1" x14ac:dyDescent="0.3">
      <c r="B5" s="24" t="s">
        <v>30</v>
      </c>
      <c r="C5" s="24" t="s">
        <v>33</v>
      </c>
    </row>
    <row r="6" spans="2:3" ht="15" customHeight="1" x14ac:dyDescent="0.3">
      <c r="B6" s="24" t="s">
        <v>32</v>
      </c>
      <c r="C6" s="24" t="s">
        <v>35</v>
      </c>
    </row>
    <row r="7" spans="2:3" ht="15" customHeight="1" x14ac:dyDescent="0.3">
      <c r="B7" s="24" t="s">
        <v>34</v>
      </c>
      <c r="C7" s="24" t="s">
        <v>37</v>
      </c>
    </row>
    <row r="8" spans="2:3" ht="15" customHeight="1" x14ac:dyDescent="0.3">
      <c r="B8" s="24" t="s">
        <v>36</v>
      </c>
      <c r="C8" s="24" t="s">
        <v>39</v>
      </c>
    </row>
    <row r="9" spans="2:3" ht="15" customHeight="1" x14ac:dyDescent="0.3">
      <c r="B9" s="24" t="s">
        <v>38</v>
      </c>
      <c r="C9" s="24" t="s">
        <v>41</v>
      </c>
    </row>
    <row r="10" spans="2:3" ht="15" customHeight="1" x14ac:dyDescent="0.3">
      <c r="B10" s="24" t="s">
        <v>40</v>
      </c>
      <c r="C10" s="24" t="s">
        <v>43</v>
      </c>
    </row>
    <row r="11" spans="2:3" ht="15" customHeight="1" x14ac:dyDescent="0.3">
      <c r="B11" s="24" t="s">
        <v>42</v>
      </c>
      <c r="C11" s="24"/>
    </row>
    <row r="12" spans="2:3" ht="15" customHeight="1" x14ac:dyDescent="0.3">
      <c r="B12" s="24" t="s">
        <v>44</v>
      </c>
      <c r="C12" s="24"/>
    </row>
    <row r="13" spans="2:3" ht="15" customHeight="1" x14ac:dyDescent="0.3">
      <c r="B13" s="24" t="s">
        <v>45</v>
      </c>
      <c r="C13" s="24"/>
    </row>
    <row r="14" spans="2:3" ht="15" customHeight="1" x14ac:dyDescent="0.3">
      <c r="B14" s="24" t="s">
        <v>46</v>
      </c>
      <c r="C14" s="24"/>
    </row>
    <row r="15" spans="2:3" ht="15" customHeight="1" x14ac:dyDescent="0.3">
      <c r="B15" s="24" t="s">
        <v>49</v>
      </c>
      <c r="C15" s="24"/>
    </row>
    <row r="16" spans="2:3" ht="15" customHeight="1" x14ac:dyDescent="0.3">
      <c r="B16" s="24" t="s">
        <v>50</v>
      </c>
      <c r="C16" s="24"/>
    </row>
    <row r="17" spans="2:3" ht="15" customHeight="1" x14ac:dyDescent="0.3">
      <c r="B17" s="24"/>
      <c r="C17" s="24"/>
    </row>
    <row r="18" spans="2:3" ht="15" customHeight="1" x14ac:dyDescent="0.3">
      <c r="B18" s="24"/>
      <c r="C18" s="24"/>
    </row>
    <row r="19" spans="2:3" ht="15" customHeight="1" x14ac:dyDescent="0.3">
      <c r="B19" s="24"/>
      <c r="C19" s="24"/>
    </row>
    <row r="20" spans="2:3" ht="15" customHeight="1" x14ac:dyDescent="0.3">
      <c r="B20" s="24"/>
      <c r="C20" s="24"/>
    </row>
    <row r="21" spans="2:3" ht="15" customHeight="1" x14ac:dyDescent="0.3">
      <c r="B21" s="24"/>
      <c r="C21" s="24"/>
    </row>
    <row r="22" spans="2:3" ht="15" customHeight="1" x14ac:dyDescent="0.3">
      <c r="B22" s="24"/>
      <c r="C22" s="24"/>
    </row>
    <row r="23" spans="2:3" ht="15" customHeight="1" x14ac:dyDescent="0.3">
      <c r="B23" s="24"/>
      <c r="C23" s="24"/>
    </row>
    <row r="24" spans="2:3" ht="15" customHeight="1" x14ac:dyDescent="0.3">
      <c r="B24" s="24"/>
      <c r="C24" s="24"/>
    </row>
    <row r="25" spans="2:3" ht="15" customHeight="1" x14ac:dyDescent="0.3">
      <c r="B25" s="24"/>
      <c r="C25" s="2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1941-6059-4372-BA9D-15D9ACA18F27}">
  <dimension ref="A1:AC72"/>
  <sheetViews>
    <sheetView zoomScale="85" zoomScaleNormal="85" workbookViewId="0">
      <pane ySplit="6" topLeftCell="A10" activePane="bottomLeft" state="frozen"/>
      <selection activeCell="A4" sqref="A4:AC4"/>
      <selection pane="bottomLeft" activeCell="E55" sqref="E55"/>
    </sheetView>
  </sheetViews>
  <sheetFormatPr defaultRowHeight="16.5" x14ac:dyDescent="0.3"/>
  <cols>
    <col min="1" max="1" width="6.75" style="20" customWidth="1"/>
    <col min="2" max="2" width="6.25" style="20" customWidth="1"/>
    <col min="3" max="3" width="6.75" style="20" customWidth="1"/>
    <col min="4" max="4" width="8.125" style="20" customWidth="1"/>
    <col min="5" max="5" width="19" style="20" customWidth="1"/>
    <col min="6" max="6" width="22.75" style="20" customWidth="1"/>
    <col min="7" max="8" width="7.875" style="20" customWidth="1"/>
    <col min="9" max="9" width="6.625" style="20" customWidth="1"/>
    <col min="10" max="10" width="7.5" style="20" bestFit="1" customWidth="1"/>
    <col min="11" max="11" width="6.625" style="20" customWidth="1"/>
    <col min="12" max="12" width="7.875" style="21" customWidth="1"/>
    <col min="13" max="23" width="5.875" style="20" customWidth="1"/>
    <col min="24" max="24" width="9.875" style="20" customWidth="1"/>
    <col min="25" max="26" width="5.375" style="20" customWidth="1"/>
    <col min="27" max="27" width="9" style="20" customWidth="1"/>
    <col min="28" max="28" width="10.25" style="20" customWidth="1"/>
    <col min="29" max="29" width="33.75" style="20" bestFit="1" customWidth="1"/>
    <col min="30" max="16384" width="9" style="20"/>
  </cols>
  <sheetData>
    <row r="1" spans="1:29" s="1" customFormat="1" ht="13.5" customHeight="1" x14ac:dyDescent="0.3">
      <c r="A1" s="38" t="s">
        <v>51</v>
      </c>
      <c r="B1" s="39"/>
      <c r="C1" s="39"/>
      <c r="D1" s="3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s="1" customFormat="1" ht="13.5" customHeight="1" x14ac:dyDescent="0.3">
      <c r="A2" s="40"/>
      <c r="B2" s="41"/>
      <c r="C2" s="41"/>
      <c r="D2" s="4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s="1" customFormat="1" ht="13.5" customHeight="1" x14ac:dyDescent="0.3">
      <c r="A3" s="42"/>
      <c r="B3" s="43"/>
      <c r="C3" s="43"/>
      <c r="D3" s="43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s="1" customFormat="1" ht="9.9499999999999993" customHeight="1" thickBot="1" x14ac:dyDescent="0.3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</row>
    <row r="5" spans="1:29" s="2" customFormat="1" ht="17.25" thickTop="1" x14ac:dyDescent="0.3">
      <c r="A5" s="31" t="s">
        <v>1</v>
      </c>
      <c r="B5" s="53" t="str">
        <f>MID($A$1,2,1)</f>
        <v>월</v>
      </c>
      <c r="C5" s="53" t="str">
        <f>RIGHT($A$1,1)</f>
        <v>일</v>
      </c>
      <c r="D5" s="31" t="s">
        <v>2</v>
      </c>
      <c r="E5" s="31" t="s">
        <v>3</v>
      </c>
      <c r="F5" s="31" t="s">
        <v>4</v>
      </c>
      <c r="G5" s="31" t="s">
        <v>5</v>
      </c>
      <c r="H5" s="29" t="s">
        <v>6</v>
      </c>
      <c r="I5" s="31" t="s">
        <v>7</v>
      </c>
      <c r="J5" s="31" t="s">
        <v>8</v>
      </c>
      <c r="K5" s="31" t="s">
        <v>9</v>
      </c>
      <c r="L5" s="32" t="s">
        <v>10</v>
      </c>
      <c r="M5" s="34" t="s">
        <v>11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 t="s">
        <v>12</v>
      </c>
      <c r="Y5" s="34"/>
      <c r="Z5" s="34"/>
      <c r="AA5" s="34" t="s">
        <v>13</v>
      </c>
      <c r="AB5" s="34" t="s">
        <v>14</v>
      </c>
      <c r="AC5" s="56" t="s">
        <v>15</v>
      </c>
    </row>
    <row r="6" spans="1:29" s="2" customFormat="1" ht="17.25" thickBot="1" x14ac:dyDescent="0.35">
      <c r="A6" s="30"/>
      <c r="B6" s="54"/>
      <c r="C6" s="54"/>
      <c r="D6" s="30"/>
      <c r="E6" s="30"/>
      <c r="F6" s="30"/>
      <c r="G6" s="30"/>
      <c r="H6" s="30"/>
      <c r="I6" s="30"/>
      <c r="J6" s="30"/>
      <c r="K6" s="30"/>
      <c r="L6" s="33"/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4" t="s">
        <v>21</v>
      </c>
      <c r="S6" s="3" t="s">
        <v>22</v>
      </c>
      <c r="T6" s="4" t="s">
        <v>23</v>
      </c>
      <c r="U6" s="4" t="s">
        <v>47</v>
      </c>
      <c r="V6" s="4" t="s">
        <v>48</v>
      </c>
      <c r="W6" s="3" t="s">
        <v>24</v>
      </c>
      <c r="X6" s="3" t="s">
        <v>25</v>
      </c>
      <c r="Y6" s="3" t="s">
        <v>26</v>
      </c>
      <c r="Z6" s="3" t="s">
        <v>27</v>
      </c>
      <c r="AA6" s="55"/>
      <c r="AB6" s="55"/>
      <c r="AC6" s="55"/>
    </row>
    <row r="7" spans="1:29" s="14" customFormat="1" ht="20.100000000000001" customHeight="1" thickTop="1" x14ac:dyDescent="0.3">
      <c r="A7" s="5">
        <v>1</v>
      </c>
      <c r="B7" s="6" t="str">
        <f>LEFT($A$1,1)</f>
        <v>7</v>
      </c>
      <c r="C7" s="6" t="str">
        <f>MID($A$1,4,2)</f>
        <v>27</v>
      </c>
      <c r="D7" s="7" t="s">
        <v>32</v>
      </c>
      <c r="E7" s="7" t="s">
        <v>58</v>
      </c>
      <c r="F7" s="7" t="s">
        <v>69</v>
      </c>
      <c r="G7" s="5">
        <v>7301</v>
      </c>
      <c r="H7" s="5" t="s">
        <v>97</v>
      </c>
      <c r="I7" s="8">
        <f t="shared" ref="I7:I43" si="0">J7+K7</f>
        <v>617</v>
      </c>
      <c r="J7" s="9">
        <v>546</v>
      </c>
      <c r="K7" s="8">
        <f t="shared" ref="K7:K29" si="1">SUM(M7:W7)</f>
        <v>71</v>
      </c>
      <c r="L7" s="10">
        <f t="shared" ref="L7:L43" si="2">K7/I7</f>
        <v>0.11507293354943274</v>
      </c>
      <c r="M7" s="11">
        <v>71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v>20200724</v>
      </c>
      <c r="Y7" s="12">
        <v>15</v>
      </c>
      <c r="Z7" s="6" t="s">
        <v>71</v>
      </c>
      <c r="AA7" s="12" t="str">
        <f>IF($Z7="A","하선동",IF($Z7="B","이형준",""))</f>
        <v>이형준</v>
      </c>
      <c r="AB7" s="5" t="s">
        <v>57</v>
      </c>
      <c r="AC7" s="13"/>
    </row>
    <row r="8" spans="1:29" s="14" customFormat="1" ht="20.100000000000001" customHeight="1" x14ac:dyDescent="0.3">
      <c r="A8" s="5">
        <v>2</v>
      </c>
      <c r="B8" s="6" t="str">
        <f t="shared" ref="B8:B46" si="3">LEFT($A$1,1)</f>
        <v>7</v>
      </c>
      <c r="C8" s="6" t="str">
        <f t="shared" ref="C8:C46" si="4">MID($A$1,4,2)</f>
        <v>27</v>
      </c>
      <c r="D8" s="7" t="s">
        <v>32</v>
      </c>
      <c r="E8" s="7" t="s">
        <v>58</v>
      </c>
      <c r="F8" s="7" t="s">
        <v>69</v>
      </c>
      <c r="G8" s="5">
        <v>7301</v>
      </c>
      <c r="H8" s="5" t="s">
        <v>97</v>
      </c>
      <c r="I8" s="8">
        <f t="shared" si="0"/>
        <v>2553</v>
      </c>
      <c r="J8" s="9">
        <v>2553</v>
      </c>
      <c r="K8" s="8">
        <f t="shared" si="1"/>
        <v>0</v>
      </c>
      <c r="L8" s="10">
        <f t="shared" si="2"/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>
        <v>20200727</v>
      </c>
      <c r="Y8" s="12">
        <v>15</v>
      </c>
      <c r="Z8" s="6" t="s">
        <v>71</v>
      </c>
      <c r="AA8" s="12" t="str">
        <f t="shared" ref="AA8:AA46" si="5">IF($Z8="A","하선동",IF($Z8="B","이형준",""))</f>
        <v>이형준</v>
      </c>
      <c r="AB8" s="5" t="s">
        <v>57</v>
      </c>
      <c r="AC8" s="13"/>
    </row>
    <row r="9" spans="1:29" s="14" customFormat="1" ht="20.100000000000001" customHeight="1" x14ac:dyDescent="0.3">
      <c r="A9" s="5">
        <v>3</v>
      </c>
      <c r="B9" s="6" t="str">
        <f t="shared" si="3"/>
        <v>7</v>
      </c>
      <c r="C9" s="6" t="str">
        <f t="shared" si="4"/>
        <v>27</v>
      </c>
      <c r="D9" s="7" t="s">
        <v>32</v>
      </c>
      <c r="E9" s="7" t="s">
        <v>66</v>
      </c>
      <c r="F9" s="7" t="s">
        <v>67</v>
      </c>
      <c r="G9" s="5" t="s">
        <v>98</v>
      </c>
      <c r="H9" s="5" t="s">
        <v>97</v>
      </c>
      <c r="I9" s="8">
        <f t="shared" si="0"/>
        <v>45168</v>
      </c>
      <c r="J9" s="9">
        <v>43500</v>
      </c>
      <c r="K9" s="8">
        <f t="shared" si="1"/>
        <v>1668</v>
      </c>
      <c r="L9" s="10">
        <f t="shared" si="2"/>
        <v>3.6928799149840597E-2</v>
      </c>
      <c r="M9" s="11">
        <v>1629</v>
      </c>
      <c r="N9" s="11">
        <v>39</v>
      </c>
      <c r="O9" s="11"/>
      <c r="P9" s="11"/>
      <c r="Q9" s="11"/>
      <c r="R9" s="11"/>
      <c r="S9" s="11"/>
      <c r="T9" s="11"/>
      <c r="U9" s="11"/>
      <c r="V9" s="11"/>
      <c r="W9" s="11"/>
      <c r="X9" s="12">
        <v>20200715</v>
      </c>
      <c r="Y9" s="6">
        <v>4</v>
      </c>
      <c r="Z9" s="6" t="s">
        <v>71</v>
      </c>
      <c r="AA9" s="12" t="str">
        <f t="shared" si="5"/>
        <v>이형준</v>
      </c>
      <c r="AB9" s="5" t="s">
        <v>57</v>
      </c>
      <c r="AC9" s="13"/>
    </row>
    <row r="10" spans="1:29" s="14" customFormat="1" ht="20.100000000000001" customHeight="1" x14ac:dyDescent="0.3">
      <c r="A10" s="5">
        <v>4</v>
      </c>
      <c r="B10" s="6" t="str">
        <f t="shared" si="3"/>
        <v>7</v>
      </c>
      <c r="C10" s="6" t="str">
        <f t="shared" si="4"/>
        <v>27</v>
      </c>
      <c r="D10" s="7" t="s">
        <v>34</v>
      </c>
      <c r="E10" s="7" t="s">
        <v>58</v>
      </c>
      <c r="F10" s="7" t="s">
        <v>70</v>
      </c>
      <c r="G10" s="5" t="s">
        <v>99</v>
      </c>
      <c r="H10" s="5" t="s">
        <v>97</v>
      </c>
      <c r="I10" s="8">
        <f t="shared" si="0"/>
        <v>13285</v>
      </c>
      <c r="J10" s="9">
        <v>13250</v>
      </c>
      <c r="K10" s="8">
        <f t="shared" si="1"/>
        <v>35</v>
      </c>
      <c r="L10" s="10">
        <f t="shared" si="2"/>
        <v>2.6345502446368085E-3</v>
      </c>
      <c r="M10" s="11">
        <v>29</v>
      </c>
      <c r="N10" s="11">
        <v>6</v>
      </c>
      <c r="O10" s="11"/>
      <c r="P10" s="11"/>
      <c r="Q10" s="11"/>
      <c r="R10" s="11"/>
      <c r="S10" s="11"/>
      <c r="T10" s="11"/>
      <c r="U10" s="11"/>
      <c r="V10" s="11"/>
      <c r="W10" s="11"/>
      <c r="X10" s="12">
        <v>20200727</v>
      </c>
      <c r="Y10" s="12">
        <v>8</v>
      </c>
      <c r="Z10" s="6" t="s">
        <v>71</v>
      </c>
      <c r="AA10" s="12" t="str">
        <f t="shared" si="5"/>
        <v>이형준</v>
      </c>
      <c r="AB10" s="5" t="s">
        <v>57</v>
      </c>
      <c r="AC10" s="13"/>
    </row>
    <row r="11" spans="1:29" s="14" customFormat="1" ht="20.100000000000001" customHeight="1" x14ac:dyDescent="0.3">
      <c r="A11" s="5">
        <v>5</v>
      </c>
      <c r="B11" s="6" t="str">
        <f t="shared" si="3"/>
        <v>7</v>
      </c>
      <c r="C11" s="6" t="str">
        <f t="shared" si="4"/>
        <v>27</v>
      </c>
      <c r="D11" s="7" t="s">
        <v>32</v>
      </c>
      <c r="E11" s="7" t="s">
        <v>58</v>
      </c>
      <c r="F11" s="7" t="s">
        <v>73</v>
      </c>
      <c r="G11" s="5" t="s">
        <v>100</v>
      </c>
      <c r="H11" s="5" t="s">
        <v>97</v>
      </c>
      <c r="I11" s="8">
        <f t="shared" si="0"/>
        <v>2907</v>
      </c>
      <c r="J11" s="9">
        <v>2730</v>
      </c>
      <c r="K11" s="8">
        <f t="shared" si="1"/>
        <v>177</v>
      </c>
      <c r="L11" s="10">
        <f t="shared" si="2"/>
        <v>6.0887512899896801E-2</v>
      </c>
      <c r="M11" s="11">
        <v>155</v>
      </c>
      <c r="N11" s="11">
        <v>20</v>
      </c>
      <c r="O11" s="11"/>
      <c r="P11" s="11">
        <v>2</v>
      </c>
      <c r="Q11" s="11"/>
      <c r="R11" s="11"/>
      <c r="S11" s="11"/>
      <c r="T11" s="11"/>
      <c r="U11" s="11"/>
      <c r="V11" s="11"/>
      <c r="W11" s="11"/>
      <c r="X11" s="12">
        <v>20200710</v>
      </c>
      <c r="Y11" s="12">
        <v>14</v>
      </c>
      <c r="Z11" s="6" t="s">
        <v>64</v>
      </c>
      <c r="AA11" s="12" t="str">
        <f t="shared" si="5"/>
        <v>하선동</v>
      </c>
      <c r="AB11" s="5" t="s">
        <v>80</v>
      </c>
      <c r="AC11" s="13"/>
    </row>
    <row r="12" spans="1:29" s="14" customFormat="1" ht="20.100000000000001" customHeight="1" x14ac:dyDescent="0.3">
      <c r="A12" s="5">
        <v>6</v>
      </c>
      <c r="B12" s="6" t="str">
        <f t="shared" si="3"/>
        <v>7</v>
      </c>
      <c r="C12" s="6" t="str">
        <f t="shared" si="4"/>
        <v>27</v>
      </c>
      <c r="D12" s="7" t="s">
        <v>34</v>
      </c>
      <c r="E12" s="7" t="s">
        <v>58</v>
      </c>
      <c r="F12" s="7" t="s">
        <v>70</v>
      </c>
      <c r="G12" s="5" t="s">
        <v>99</v>
      </c>
      <c r="H12" s="5" t="s">
        <v>97</v>
      </c>
      <c r="I12" s="8">
        <f t="shared" si="0"/>
        <v>2376</v>
      </c>
      <c r="J12" s="9">
        <v>2374</v>
      </c>
      <c r="K12" s="8">
        <f t="shared" si="1"/>
        <v>2</v>
      </c>
      <c r="L12" s="10">
        <f t="shared" si="2"/>
        <v>8.4175084175084171E-4</v>
      </c>
      <c r="M12" s="11"/>
      <c r="N12" s="11"/>
      <c r="O12" s="11"/>
      <c r="P12" s="11">
        <v>2</v>
      </c>
      <c r="Q12" s="11"/>
      <c r="R12" s="11"/>
      <c r="S12" s="11"/>
      <c r="T12" s="11"/>
      <c r="U12" s="11"/>
      <c r="V12" s="11"/>
      <c r="W12" s="11"/>
      <c r="X12" s="12">
        <v>20200727</v>
      </c>
      <c r="Y12" s="12">
        <v>8</v>
      </c>
      <c r="Z12" s="6" t="s">
        <v>65</v>
      </c>
      <c r="AA12" s="12" t="str">
        <f t="shared" si="5"/>
        <v>하선동</v>
      </c>
      <c r="AB12" s="5" t="s">
        <v>80</v>
      </c>
      <c r="AC12" s="13"/>
    </row>
    <row r="13" spans="1:29" s="14" customFormat="1" ht="20.100000000000001" customHeight="1" x14ac:dyDescent="0.3">
      <c r="A13" s="5">
        <v>7</v>
      </c>
      <c r="B13" s="6" t="str">
        <f t="shared" si="3"/>
        <v>7</v>
      </c>
      <c r="C13" s="6" t="str">
        <f t="shared" si="4"/>
        <v>27</v>
      </c>
      <c r="D13" s="7" t="s">
        <v>32</v>
      </c>
      <c r="E13" s="7" t="s">
        <v>72</v>
      </c>
      <c r="F13" s="7" t="s">
        <v>89</v>
      </c>
      <c r="G13" s="5" t="s">
        <v>99</v>
      </c>
      <c r="H13" s="5" t="s">
        <v>97</v>
      </c>
      <c r="I13" s="8">
        <f t="shared" si="0"/>
        <v>2639</v>
      </c>
      <c r="J13" s="15">
        <v>2637</v>
      </c>
      <c r="K13" s="8">
        <f t="shared" si="1"/>
        <v>2</v>
      </c>
      <c r="L13" s="10">
        <f t="shared" si="2"/>
        <v>7.5786282682834406E-4</v>
      </c>
      <c r="M13" s="11"/>
      <c r="N13" s="11"/>
      <c r="O13" s="11"/>
      <c r="P13" s="11"/>
      <c r="Q13" s="11">
        <v>2</v>
      </c>
      <c r="R13" s="11"/>
      <c r="S13" s="11"/>
      <c r="T13" s="11"/>
      <c r="U13" s="11"/>
      <c r="V13" s="11"/>
      <c r="W13" s="11"/>
      <c r="X13" s="12">
        <v>20200727</v>
      </c>
      <c r="Y13" s="12">
        <v>4</v>
      </c>
      <c r="Z13" s="6" t="s">
        <v>65</v>
      </c>
      <c r="AA13" s="12" t="str">
        <f t="shared" si="5"/>
        <v>하선동</v>
      </c>
      <c r="AB13" s="5" t="s">
        <v>80</v>
      </c>
      <c r="AC13" s="13" t="s">
        <v>79</v>
      </c>
    </row>
    <row r="14" spans="1:29" s="14" customFormat="1" ht="20.100000000000001" customHeight="1" x14ac:dyDescent="0.3">
      <c r="A14" s="5">
        <v>8</v>
      </c>
      <c r="B14" s="6" t="str">
        <f t="shared" si="3"/>
        <v>7</v>
      </c>
      <c r="C14" s="6" t="str">
        <f t="shared" si="4"/>
        <v>27</v>
      </c>
      <c r="D14" s="7" t="s">
        <v>32</v>
      </c>
      <c r="E14" s="7" t="s">
        <v>66</v>
      </c>
      <c r="F14" s="7" t="s">
        <v>67</v>
      </c>
      <c r="G14" s="5" t="s">
        <v>98</v>
      </c>
      <c r="H14" s="5" t="s">
        <v>97</v>
      </c>
      <c r="I14" s="8">
        <f t="shared" si="0"/>
        <v>26570</v>
      </c>
      <c r="J14" s="9">
        <v>25900</v>
      </c>
      <c r="K14" s="8">
        <f t="shared" si="1"/>
        <v>670</v>
      </c>
      <c r="L14" s="10">
        <f t="shared" si="2"/>
        <v>2.5216409484380881E-2</v>
      </c>
      <c r="M14" s="11">
        <v>535</v>
      </c>
      <c r="N14" s="11">
        <v>131</v>
      </c>
      <c r="O14" s="11"/>
      <c r="P14" s="11"/>
      <c r="Q14" s="11"/>
      <c r="R14" s="11"/>
      <c r="S14" s="11"/>
      <c r="T14" s="11"/>
      <c r="U14" s="11"/>
      <c r="V14" s="11">
        <v>4</v>
      </c>
      <c r="W14" s="11"/>
      <c r="X14" s="12">
        <v>20200715</v>
      </c>
      <c r="Y14" s="12">
        <v>4</v>
      </c>
      <c r="Z14" s="6" t="s">
        <v>64</v>
      </c>
      <c r="AA14" s="12" t="str">
        <f t="shared" si="5"/>
        <v>하선동</v>
      </c>
      <c r="AB14" s="5" t="s">
        <v>85</v>
      </c>
      <c r="AC14" s="13"/>
    </row>
    <row r="15" spans="1:29" s="14" customFormat="1" ht="20.100000000000001" customHeight="1" x14ac:dyDescent="0.3">
      <c r="A15" s="5">
        <v>9</v>
      </c>
      <c r="B15" s="6" t="str">
        <f t="shared" si="3"/>
        <v>7</v>
      </c>
      <c r="C15" s="6" t="str">
        <f t="shared" si="4"/>
        <v>27</v>
      </c>
      <c r="D15" s="7" t="s">
        <v>34</v>
      </c>
      <c r="E15" s="7" t="s">
        <v>58</v>
      </c>
      <c r="F15" s="7" t="s">
        <v>70</v>
      </c>
      <c r="G15" s="5" t="s">
        <v>99</v>
      </c>
      <c r="H15" s="5" t="s">
        <v>97</v>
      </c>
      <c r="I15" s="8">
        <f t="shared" si="0"/>
        <v>8884</v>
      </c>
      <c r="J15" s="9">
        <v>8867</v>
      </c>
      <c r="K15" s="8">
        <f t="shared" si="1"/>
        <v>17</v>
      </c>
      <c r="L15" s="10">
        <f t="shared" si="2"/>
        <v>1.9135524538496174E-3</v>
      </c>
      <c r="M15" s="11"/>
      <c r="N15" s="11"/>
      <c r="O15" s="11"/>
      <c r="P15" s="11">
        <v>5</v>
      </c>
      <c r="Q15" s="11"/>
      <c r="R15" s="11"/>
      <c r="S15" s="11"/>
      <c r="T15" s="11">
        <v>1</v>
      </c>
      <c r="U15" s="11"/>
      <c r="V15" s="11"/>
      <c r="W15" s="11">
        <v>11</v>
      </c>
      <c r="X15" s="12">
        <v>20200727</v>
      </c>
      <c r="Y15" s="12">
        <v>8</v>
      </c>
      <c r="Z15" s="6" t="s">
        <v>65</v>
      </c>
      <c r="AA15" s="12" t="str">
        <f t="shared" si="5"/>
        <v>하선동</v>
      </c>
      <c r="AB15" s="5" t="s">
        <v>85</v>
      </c>
      <c r="AC15" s="13" t="s">
        <v>81</v>
      </c>
    </row>
    <row r="16" spans="1:29" s="14" customFormat="1" ht="20.100000000000001" customHeight="1" x14ac:dyDescent="0.3">
      <c r="A16" s="5">
        <v>10</v>
      </c>
      <c r="B16" s="6" t="str">
        <f t="shared" si="3"/>
        <v>7</v>
      </c>
      <c r="C16" s="6" t="str">
        <f t="shared" si="4"/>
        <v>27</v>
      </c>
      <c r="D16" s="7" t="s">
        <v>34</v>
      </c>
      <c r="E16" s="7" t="s">
        <v>58</v>
      </c>
      <c r="F16" s="7" t="s">
        <v>70</v>
      </c>
      <c r="G16" s="5" t="s">
        <v>99</v>
      </c>
      <c r="H16" s="5" t="s">
        <v>97</v>
      </c>
      <c r="I16" s="8">
        <f t="shared" si="0"/>
        <v>1802</v>
      </c>
      <c r="J16" s="9">
        <v>1395</v>
      </c>
      <c r="K16" s="8">
        <f t="shared" si="1"/>
        <v>407</v>
      </c>
      <c r="L16" s="10">
        <f t="shared" si="2"/>
        <v>0.22586015538290788</v>
      </c>
      <c r="M16" s="11">
        <v>209</v>
      </c>
      <c r="N16" s="11">
        <v>88</v>
      </c>
      <c r="O16" s="11"/>
      <c r="P16" s="11">
        <v>20</v>
      </c>
      <c r="Q16" s="11"/>
      <c r="R16" s="11"/>
      <c r="S16" s="11"/>
      <c r="T16" s="11">
        <v>73</v>
      </c>
      <c r="U16" s="11">
        <v>17</v>
      </c>
      <c r="V16" s="11"/>
      <c r="W16" s="11"/>
      <c r="X16" s="12">
        <v>20200727</v>
      </c>
      <c r="Y16" s="12">
        <v>7</v>
      </c>
      <c r="Z16" s="6" t="s">
        <v>64</v>
      </c>
      <c r="AA16" s="12" t="str">
        <f t="shared" si="5"/>
        <v>하선동</v>
      </c>
      <c r="AB16" s="5" t="s">
        <v>86</v>
      </c>
      <c r="AC16" s="13" t="s">
        <v>84</v>
      </c>
    </row>
    <row r="17" spans="1:29" s="14" customFormat="1" ht="20.100000000000001" customHeight="1" x14ac:dyDescent="0.3">
      <c r="A17" s="5">
        <v>11</v>
      </c>
      <c r="B17" s="6" t="str">
        <f t="shared" si="3"/>
        <v>7</v>
      </c>
      <c r="C17" s="6" t="str">
        <f t="shared" si="4"/>
        <v>27</v>
      </c>
      <c r="D17" s="7" t="s">
        <v>34</v>
      </c>
      <c r="E17" s="7" t="s">
        <v>72</v>
      </c>
      <c r="F17" s="7" t="s">
        <v>82</v>
      </c>
      <c r="G17" s="5" t="s">
        <v>99</v>
      </c>
      <c r="H17" s="5" t="s">
        <v>97</v>
      </c>
      <c r="I17" s="8">
        <f t="shared" si="0"/>
        <v>1410</v>
      </c>
      <c r="J17" s="9">
        <v>1410</v>
      </c>
      <c r="K17" s="8">
        <f t="shared" si="1"/>
        <v>0</v>
      </c>
      <c r="L17" s="10">
        <f t="shared" si="2"/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>
        <v>20200727</v>
      </c>
      <c r="Y17" s="12">
        <v>5</v>
      </c>
      <c r="Z17" s="6" t="s">
        <v>65</v>
      </c>
      <c r="AA17" s="12" t="str">
        <f t="shared" si="5"/>
        <v>하선동</v>
      </c>
      <c r="AB17" s="5" t="s">
        <v>86</v>
      </c>
      <c r="AC17" s="13"/>
    </row>
    <row r="18" spans="1:29" s="14" customFormat="1" ht="20.100000000000001" customHeight="1" x14ac:dyDescent="0.3">
      <c r="A18" s="5">
        <v>12</v>
      </c>
      <c r="B18" s="6" t="str">
        <f t="shared" si="3"/>
        <v>7</v>
      </c>
      <c r="C18" s="6" t="str">
        <f t="shared" si="4"/>
        <v>27</v>
      </c>
      <c r="D18" s="7" t="s">
        <v>32</v>
      </c>
      <c r="E18" s="7" t="s">
        <v>58</v>
      </c>
      <c r="F18" s="7" t="s">
        <v>69</v>
      </c>
      <c r="G18" s="5">
        <v>7301</v>
      </c>
      <c r="H18" s="5" t="s">
        <v>97</v>
      </c>
      <c r="I18" s="8">
        <f t="shared" si="0"/>
        <v>2162</v>
      </c>
      <c r="J18" s="9">
        <v>2158</v>
      </c>
      <c r="K18" s="8">
        <f t="shared" si="1"/>
        <v>4</v>
      </c>
      <c r="L18" s="10">
        <f t="shared" si="2"/>
        <v>1.8501387604070306E-3</v>
      </c>
      <c r="M18" s="11">
        <v>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>
        <v>20200727</v>
      </c>
      <c r="Y18" s="12">
        <v>15</v>
      </c>
      <c r="Z18" s="6" t="s">
        <v>65</v>
      </c>
      <c r="AA18" s="12" t="str">
        <f t="shared" si="5"/>
        <v>하선동</v>
      </c>
      <c r="AB18" s="5" t="s">
        <v>86</v>
      </c>
      <c r="AC18" s="13"/>
    </row>
    <row r="19" spans="1:29" s="14" customFormat="1" ht="20.100000000000001" customHeight="1" x14ac:dyDescent="0.3">
      <c r="A19" s="5">
        <v>13</v>
      </c>
      <c r="B19" s="6" t="str">
        <f t="shared" si="3"/>
        <v>7</v>
      </c>
      <c r="C19" s="6" t="str">
        <f t="shared" si="4"/>
        <v>27</v>
      </c>
      <c r="D19" s="7" t="s">
        <v>32</v>
      </c>
      <c r="E19" s="7" t="s">
        <v>66</v>
      </c>
      <c r="F19" s="7" t="s">
        <v>83</v>
      </c>
      <c r="G19" s="5" t="s">
        <v>98</v>
      </c>
      <c r="H19" s="5" t="s">
        <v>97</v>
      </c>
      <c r="I19" s="8">
        <f t="shared" si="0"/>
        <v>14460</v>
      </c>
      <c r="J19" s="9">
        <v>13180</v>
      </c>
      <c r="K19" s="8">
        <f t="shared" si="1"/>
        <v>1280</v>
      </c>
      <c r="L19" s="10">
        <f t="shared" si="2"/>
        <v>8.8520055325034583E-2</v>
      </c>
      <c r="M19" s="11">
        <v>1280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>
        <v>20200724</v>
      </c>
      <c r="Y19" s="12">
        <v>6</v>
      </c>
      <c r="Z19" s="6" t="s">
        <v>71</v>
      </c>
      <c r="AA19" s="12" t="str">
        <f t="shared" si="5"/>
        <v>이형준</v>
      </c>
      <c r="AB19" s="5" t="s">
        <v>86</v>
      </c>
      <c r="AC19" s="13"/>
    </row>
    <row r="20" spans="1:29" s="14" customFormat="1" ht="20.100000000000001" customHeight="1" x14ac:dyDescent="0.3">
      <c r="A20" s="5">
        <v>14</v>
      </c>
      <c r="B20" s="6" t="str">
        <f t="shared" si="3"/>
        <v>7</v>
      </c>
      <c r="C20" s="6" t="str">
        <f t="shared" si="4"/>
        <v>27</v>
      </c>
      <c r="D20" s="7" t="s">
        <v>32</v>
      </c>
      <c r="E20" s="7" t="s">
        <v>66</v>
      </c>
      <c r="F20" s="7" t="s">
        <v>83</v>
      </c>
      <c r="G20" s="5" t="s">
        <v>98</v>
      </c>
      <c r="H20" s="5" t="s">
        <v>97</v>
      </c>
      <c r="I20" s="8">
        <f t="shared" si="0"/>
        <v>21860</v>
      </c>
      <c r="J20" s="9">
        <v>20000</v>
      </c>
      <c r="K20" s="8">
        <f t="shared" si="1"/>
        <v>1860</v>
      </c>
      <c r="L20" s="10">
        <f t="shared" si="2"/>
        <v>8.5086916742909427E-2</v>
      </c>
      <c r="M20" s="11">
        <v>1860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>
        <v>20200727</v>
      </c>
      <c r="Y20" s="12">
        <v>6</v>
      </c>
      <c r="Z20" s="6" t="s">
        <v>65</v>
      </c>
      <c r="AA20" s="12" t="str">
        <f t="shared" si="5"/>
        <v>하선동</v>
      </c>
      <c r="AB20" s="5" t="s">
        <v>86</v>
      </c>
      <c r="AC20" s="13"/>
    </row>
    <row r="21" spans="1:29" s="14" customFormat="1" ht="20.100000000000001" customHeight="1" x14ac:dyDescent="0.3">
      <c r="A21" s="5">
        <v>15</v>
      </c>
      <c r="B21" s="6" t="str">
        <f t="shared" si="3"/>
        <v>7</v>
      </c>
      <c r="C21" s="6" t="str">
        <f t="shared" si="4"/>
        <v>27</v>
      </c>
      <c r="D21" s="7" t="s">
        <v>34</v>
      </c>
      <c r="E21" s="7" t="s">
        <v>87</v>
      </c>
      <c r="F21" s="7" t="s">
        <v>88</v>
      </c>
      <c r="G21" s="5" t="s">
        <v>99</v>
      </c>
      <c r="H21" s="5" t="s">
        <v>97</v>
      </c>
      <c r="I21" s="8">
        <f t="shared" si="0"/>
        <v>2401</v>
      </c>
      <c r="J21" s="9">
        <v>2400</v>
      </c>
      <c r="K21" s="8">
        <f t="shared" si="1"/>
        <v>1</v>
      </c>
      <c r="L21" s="10">
        <f t="shared" si="2"/>
        <v>4.1649312786339027E-4</v>
      </c>
      <c r="M21" s="11">
        <v>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>
        <v>20200727</v>
      </c>
      <c r="Y21" s="12">
        <v>3</v>
      </c>
      <c r="Z21" s="6" t="s">
        <v>64</v>
      </c>
      <c r="AA21" s="12" t="str">
        <f t="shared" si="5"/>
        <v>하선동</v>
      </c>
      <c r="AB21" s="5" t="s">
        <v>93</v>
      </c>
      <c r="AC21" s="13"/>
    </row>
    <row r="22" spans="1:29" s="14" customFormat="1" ht="20.100000000000001" customHeight="1" x14ac:dyDescent="0.3">
      <c r="A22" s="5">
        <v>16</v>
      </c>
      <c r="B22" s="6" t="str">
        <f t="shared" si="3"/>
        <v>7</v>
      </c>
      <c r="C22" s="6" t="str">
        <f t="shared" si="4"/>
        <v>27</v>
      </c>
      <c r="D22" s="7" t="s">
        <v>32</v>
      </c>
      <c r="E22" s="7" t="s">
        <v>72</v>
      </c>
      <c r="F22" s="7" t="s">
        <v>89</v>
      </c>
      <c r="G22" s="5" t="s">
        <v>99</v>
      </c>
      <c r="H22" s="5" t="s">
        <v>97</v>
      </c>
      <c r="I22" s="8">
        <f t="shared" si="0"/>
        <v>1154</v>
      </c>
      <c r="J22" s="9">
        <v>1150</v>
      </c>
      <c r="K22" s="8">
        <f t="shared" si="1"/>
        <v>4</v>
      </c>
      <c r="L22" s="10">
        <f t="shared" si="2"/>
        <v>3.4662045060658577E-3</v>
      </c>
      <c r="M22" s="11"/>
      <c r="N22" s="11"/>
      <c r="O22" s="11"/>
      <c r="P22" s="11"/>
      <c r="Q22" s="11">
        <v>1</v>
      </c>
      <c r="R22" s="11"/>
      <c r="S22" s="11"/>
      <c r="T22" s="11">
        <v>3</v>
      </c>
      <c r="U22" s="11"/>
      <c r="V22" s="11"/>
      <c r="W22" s="11"/>
      <c r="X22" s="12">
        <v>20200727</v>
      </c>
      <c r="Y22" s="12">
        <v>4</v>
      </c>
      <c r="Z22" s="6" t="s">
        <v>71</v>
      </c>
      <c r="AA22" s="12" t="str">
        <f t="shared" si="5"/>
        <v>이형준</v>
      </c>
      <c r="AB22" s="5" t="s">
        <v>93</v>
      </c>
      <c r="AC22" s="13" t="s">
        <v>94</v>
      </c>
    </row>
    <row r="23" spans="1:29" s="14" customFormat="1" ht="20.100000000000001" customHeight="1" x14ac:dyDescent="0.3">
      <c r="A23" s="5">
        <v>17</v>
      </c>
      <c r="B23" s="6" t="str">
        <f t="shared" si="3"/>
        <v>7</v>
      </c>
      <c r="C23" s="6" t="str">
        <f t="shared" si="4"/>
        <v>27</v>
      </c>
      <c r="D23" s="7" t="s">
        <v>32</v>
      </c>
      <c r="E23" s="7" t="s">
        <v>66</v>
      </c>
      <c r="F23" s="7" t="s">
        <v>83</v>
      </c>
      <c r="G23" s="5" t="s">
        <v>98</v>
      </c>
      <c r="H23" s="5" t="s">
        <v>97</v>
      </c>
      <c r="I23" s="8">
        <f t="shared" si="0"/>
        <v>9500</v>
      </c>
      <c r="J23" s="9">
        <v>8800</v>
      </c>
      <c r="K23" s="8">
        <f t="shared" si="1"/>
        <v>700</v>
      </c>
      <c r="L23" s="10">
        <f t="shared" si="2"/>
        <v>7.3684210526315783E-2</v>
      </c>
      <c r="M23" s="11">
        <v>700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v>20200727</v>
      </c>
      <c r="Y23" s="12">
        <v>6</v>
      </c>
      <c r="Z23" s="6" t="s">
        <v>65</v>
      </c>
      <c r="AA23" s="12" t="str">
        <f t="shared" si="5"/>
        <v>하선동</v>
      </c>
      <c r="AB23" s="5" t="s">
        <v>93</v>
      </c>
      <c r="AC23" s="13"/>
    </row>
    <row r="24" spans="1:29" s="14" customFormat="1" ht="20.100000000000001" customHeight="1" x14ac:dyDescent="0.3">
      <c r="A24" s="5">
        <v>18</v>
      </c>
      <c r="B24" s="6" t="str">
        <f t="shared" si="3"/>
        <v>7</v>
      </c>
      <c r="C24" s="6" t="str">
        <f t="shared" si="4"/>
        <v>27</v>
      </c>
      <c r="D24" s="7" t="s">
        <v>32</v>
      </c>
      <c r="E24" s="7" t="s">
        <v>66</v>
      </c>
      <c r="F24" s="7" t="s">
        <v>83</v>
      </c>
      <c r="G24" s="5" t="s">
        <v>98</v>
      </c>
      <c r="H24" s="5" t="s">
        <v>97</v>
      </c>
      <c r="I24" s="8">
        <f t="shared" si="0"/>
        <v>5520</v>
      </c>
      <c r="J24" s="9">
        <v>5000</v>
      </c>
      <c r="K24" s="8">
        <f t="shared" si="1"/>
        <v>520</v>
      </c>
      <c r="L24" s="10">
        <f t="shared" si="2"/>
        <v>9.420289855072464E-2</v>
      </c>
      <c r="M24" s="11">
        <v>520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>
        <v>20200727</v>
      </c>
      <c r="Y24" s="12">
        <v>6</v>
      </c>
      <c r="Z24" s="6" t="s">
        <v>71</v>
      </c>
      <c r="AA24" s="12" t="str">
        <f t="shared" si="5"/>
        <v>이형준</v>
      </c>
      <c r="AB24" s="5" t="s">
        <v>93</v>
      </c>
      <c r="AC24" s="13"/>
    </row>
    <row r="25" spans="1:29" s="14" customFormat="1" ht="20.100000000000001" customHeight="1" x14ac:dyDescent="0.3">
      <c r="A25" s="5">
        <v>19</v>
      </c>
      <c r="B25" s="6" t="str">
        <f t="shared" si="3"/>
        <v>7</v>
      </c>
      <c r="C25" s="6" t="str">
        <f t="shared" si="4"/>
        <v>27</v>
      </c>
      <c r="D25" s="7" t="s">
        <v>34</v>
      </c>
      <c r="E25" s="7" t="s">
        <v>58</v>
      </c>
      <c r="F25" s="7" t="s">
        <v>70</v>
      </c>
      <c r="G25" s="5" t="s">
        <v>99</v>
      </c>
      <c r="H25" s="5" t="s">
        <v>97</v>
      </c>
      <c r="I25" s="8">
        <f t="shared" si="0"/>
        <v>1021</v>
      </c>
      <c r="J25" s="11">
        <v>1020</v>
      </c>
      <c r="K25" s="8">
        <f t="shared" si="1"/>
        <v>1</v>
      </c>
      <c r="L25" s="10">
        <f t="shared" si="2"/>
        <v>9.7943192948090111E-4</v>
      </c>
      <c r="M25" s="11"/>
      <c r="N25" s="11"/>
      <c r="O25" s="11"/>
      <c r="P25" s="11">
        <v>1</v>
      </c>
      <c r="Q25" s="11"/>
      <c r="R25" s="11"/>
      <c r="S25" s="11"/>
      <c r="T25" s="11"/>
      <c r="U25" s="11"/>
      <c r="V25" s="11"/>
      <c r="W25" s="11"/>
      <c r="X25" s="12">
        <v>20200727</v>
      </c>
      <c r="Y25" s="12">
        <v>7</v>
      </c>
      <c r="Z25" s="6" t="s">
        <v>65</v>
      </c>
      <c r="AA25" s="12" t="str">
        <f t="shared" si="5"/>
        <v>하선동</v>
      </c>
      <c r="AB25" s="5" t="s">
        <v>96</v>
      </c>
      <c r="AC25" s="13"/>
    </row>
    <row r="26" spans="1:29" s="14" customFormat="1" ht="20.100000000000001" customHeight="1" x14ac:dyDescent="0.3">
      <c r="A26" s="5">
        <v>20</v>
      </c>
      <c r="B26" s="6" t="str">
        <f t="shared" si="3"/>
        <v>7</v>
      </c>
      <c r="C26" s="6" t="str">
        <f t="shared" si="4"/>
        <v>27</v>
      </c>
      <c r="D26" s="7" t="s">
        <v>34</v>
      </c>
      <c r="E26" s="7" t="s">
        <v>58</v>
      </c>
      <c r="F26" s="7" t="s">
        <v>70</v>
      </c>
      <c r="G26" s="5" t="s">
        <v>99</v>
      </c>
      <c r="H26" s="5" t="s">
        <v>97</v>
      </c>
      <c r="I26" s="8">
        <f t="shared" si="0"/>
        <v>11905</v>
      </c>
      <c r="J26" s="11">
        <v>11870</v>
      </c>
      <c r="K26" s="8">
        <f t="shared" si="1"/>
        <v>35</v>
      </c>
      <c r="L26" s="10">
        <f t="shared" si="2"/>
        <v>2.9399412011759767E-3</v>
      </c>
      <c r="M26" s="11">
        <v>25</v>
      </c>
      <c r="N26" s="11"/>
      <c r="O26" s="11"/>
      <c r="P26" s="11">
        <v>10</v>
      </c>
      <c r="Q26" s="11"/>
      <c r="R26" s="11"/>
      <c r="S26" s="11"/>
      <c r="T26" s="11"/>
      <c r="U26" s="11"/>
      <c r="V26" s="11"/>
      <c r="W26" s="11"/>
      <c r="X26" s="12">
        <v>20200727</v>
      </c>
      <c r="Y26" s="12">
        <v>7</v>
      </c>
      <c r="Z26" s="6" t="s">
        <v>71</v>
      </c>
      <c r="AA26" s="12" t="str">
        <f t="shared" si="5"/>
        <v>이형준</v>
      </c>
      <c r="AB26" s="5" t="s">
        <v>96</v>
      </c>
      <c r="AC26" s="13"/>
    </row>
    <row r="27" spans="1:29" s="14" customFormat="1" ht="20.100000000000001" customHeight="1" x14ac:dyDescent="0.3">
      <c r="A27" s="5">
        <v>21</v>
      </c>
      <c r="B27" s="6" t="str">
        <f t="shared" si="3"/>
        <v>7</v>
      </c>
      <c r="C27" s="6" t="str">
        <f t="shared" si="4"/>
        <v>27</v>
      </c>
      <c r="D27" s="7" t="s">
        <v>34</v>
      </c>
      <c r="E27" s="7" t="s">
        <v>87</v>
      </c>
      <c r="F27" s="7" t="s">
        <v>88</v>
      </c>
      <c r="G27" s="5" t="s">
        <v>99</v>
      </c>
      <c r="H27" s="5" t="s">
        <v>97</v>
      </c>
      <c r="I27" s="8">
        <f t="shared" si="0"/>
        <v>12260</v>
      </c>
      <c r="J27" s="11">
        <v>12000</v>
      </c>
      <c r="K27" s="8">
        <f t="shared" si="1"/>
        <v>260</v>
      </c>
      <c r="L27" s="10">
        <f t="shared" si="2"/>
        <v>2.1207177814029365E-2</v>
      </c>
      <c r="M27" s="11">
        <v>260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>
        <v>20200727</v>
      </c>
      <c r="Y27" s="12">
        <v>3</v>
      </c>
      <c r="Z27" s="6" t="s">
        <v>71</v>
      </c>
      <c r="AA27" s="12" t="str">
        <f t="shared" si="5"/>
        <v>이형준</v>
      </c>
      <c r="AB27" s="5" t="s">
        <v>96</v>
      </c>
      <c r="AC27" s="13"/>
    </row>
    <row r="28" spans="1:29" s="14" customFormat="1" ht="20.100000000000001" customHeight="1" x14ac:dyDescent="0.3">
      <c r="A28" s="5">
        <v>22</v>
      </c>
      <c r="B28" s="6" t="str">
        <f t="shared" si="3"/>
        <v>7</v>
      </c>
      <c r="C28" s="6" t="str">
        <f t="shared" si="4"/>
        <v>27</v>
      </c>
      <c r="D28" s="7"/>
      <c r="E28" s="7"/>
      <c r="F28" s="7"/>
      <c r="G28" s="5"/>
      <c r="H28" s="5"/>
      <c r="I28" s="8">
        <f t="shared" si="0"/>
        <v>0</v>
      </c>
      <c r="J28" s="16"/>
      <c r="K28" s="8">
        <f t="shared" si="1"/>
        <v>0</v>
      </c>
      <c r="L28" s="10" t="e">
        <f t="shared" si="2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2"/>
      <c r="Z28" s="6"/>
      <c r="AA28" s="12" t="str">
        <f t="shared" si="5"/>
        <v/>
      </c>
      <c r="AB28" s="5"/>
      <c r="AC28" s="13"/>
    </row>
    <row r="29" spans="1:29" s="14" customFormat="1" ht="20.100000000000001" customHeight="1" x14ac:dyDescent="0.3">
      <c r="A29" s="5">
        <v>23</v>
      </c>
      <c r="B29" s="6" t="str">
        <f t="shared" si="3"/>
        <v>7</v>
      </c>
      <c r="C29" s="6" t="str">
        <f t="shared" si="4"/>
        <v>27</v>
      </c>
      <c r="D29" s="7"/>
      <c r="E29" s="7"/>
      <c r="F29" s="7"/>
      <c r="G29" s="5"/>
      <c r="H29" s="5"/>
      <c r="I29" s="8">
        <f t="shared" si="0"/>
        <v>0</v>
      </c>
      <c r="J29" s="11"/>
      <c r="K29" s="8">
        <f t="shared" si="1"/>
        <v>0</v>
      </c>
      <c r="L29" s="10" t="e">
        <f t="shared" si="2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12"/>
      <c r="Z29" s="6"/>
      <c r="AA29" s="12" t="str">
        <f t="shared" si="5"/>
        <v/>
      </c>
      <c r="AB29" s="5"/>
      <c r="AC29" s="13"/>
    </row>
    <row r="30" spans="1:29" s="14" customFormat="1" ht="20.100000000000001" hidden="1" customHeight="1" x14ac:dyDescent="0.3">
      <c r="A30" s="5">
        <v>24</v>
      </c>
      <c r="B30" s="6" t="str">
        <f t="shared" si="3"/>
        <v>7</v>
      </c>
      <c r="C30" s="6" t="str">
        <f t="shared" si="4"/>
        <v>27</v>
      </c>
      <c r="D30" s="7"/>
      <c r="E30" s="7"/>
      <c r="F30" s="7"/>
      <c r="G30" s="5"/>
      <c r="H30" s="5"/>
      <c r="I30" s="8">
        <f t="shared" si="0"/>
        <v>0</v>
      </c>
      <c r="J30" s="11"/>
      <c r="K30" s="8">
        <f t="shared" ref="K30:K43" si="6">SUM(M30:W30)</f>
        <v>0</v>
      </c>
      <c r="L30" s="10" t="e">
        <f t="shared" si="2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12"/>
      <c r="Z30" s="6"/>
      <c r="AA30" s="12" t="str">
        <f t="shared" si="5"/>
        <v/>
      </c>
      <c r="AB30" s="5"/>
      <c r="AC30" s="13"/>
    </row>
    <row r="31" spans="1:29" s="14" customFormat="1" ht="20.100000000000001" hidden="1" customHeight="1" x14ac:dyDescent="0.3">
      <c r="A31" s="5">
        <v>25</v>
      </c>
      <c r="B31" s="6" t="str">
        <f t="shared" si="3"/>
        <v>7</v>
      </c>
      <c r="C31" s="6" t="str">
        <f t="shared" si="4"/>
        <v>27</v>
      </c>
      <c r="D31" s="7"/>
      <c r="E31" s="5"/>
      <c r="F31" s="7"/>
      <c r="G31" s="5"/>
      <c r="H31" s="5"/>
      <c r="I31" s="8">
        <f t="shared" si="0"/>
        <v>0</v>
      </c>
      <c r="J31" s="9"/>
      <c r="K31" s="8">
        <f t="shared" si="6"/>
        <v>0</v>
      </c>
      <c r="L31" s="10" t="e">
        <f t="shared" si="2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12"/>
      <c r="Z31" s="6"/>
      <c r="AA31" s="12" t="str">
        <f t="shared" si="5"/>
        <v/>
      </c>
      <c r="AB31" s="5"/>
      <c r="AC31" s="17"/>
    </row>
    <row r="32" spans="1:29" s="14" customFormat="1" ht="20.100000000000001" hidden="1" customHeight="1" x14ac:dyDescent="0.3">
      <c r="A32" s="5">
        <v>26</v>
      </c>
      <c r="B32" s="6" t="str">
        <f t="shared" si="3"/>
        <v>7</v>
      </c>
      <c r="C32" s="6" t="str">
        <f t="shared" si="4"/>
        <v>27</v>
      </c>
      <c r="D32" s="7"/>
      <c r="E32" s="7"/>
      <c r="F32" s="7"/>
      <c r="G32" s="5"/>
      <c r="H32" s="5"/>
      <c r="I32" s="8">
        <f t="shared" si="0"/>
        <v>0</v>
      </c>
      <c r="J32" s="9"/>
      <c r="K32" s="8">
        <f t="shared" si="6"/>
        <v>0</v>
      </c>
      <c r="L32" s="10" t="e">
        <f t="shared" si="2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12"/>
      <c r="Z32" s="6"/>
      <c r="AA32" s="12" t="str">
        <f t="shared" si="5"/>
        <v/>
      </c>
      <c r="AB32" s="5"/>
      <c r="AC32" s="13"/>
    </row>
    <row r="33" spans="1:29" s="14" customFormat="1" ht="20.100000000000001" hidden="1" customHeight="1" x14ac:dyDescent="0.3">
      <c r="A33" s="5">
        <v>27</v>
      </c>
      <c r="B33" s="6" t="str">
        <f t="shared" si="3"/>
        <v>7</v>
      </c>
      <c r="C33" s="6" t="str">
        <f t="shared" si="4"/>
        <v>27</v>
      </c>
      <c r="D33" s="7"/>
      <c r="E33" s="7"/>
      <c r="F33" s="7"/>
      <c r="G33" s="5"/>
      <c r="H33" s="5"/>
      <c r="I33" s="8">
        <f t="shared" si="0"/>
        <v>0</v>
      </c>
      <c r="J33" s="9"/>
      <c r="K33" s="8">
        <f t="shared" si="6"/>
        <v>0</v>
      </c>
      <c r="L33" s="10" t="e">
        <f t="shared" si="2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12"/>
      <c r="Z33" s="6"/>
      <c r="AA33" s="12" t="str">
        <f t="shared" si="5"/>
        <v/>
      </c>
      <c r="AB33" s="5"/>
      <c r="AC33" s="13"/>
    </row>
    <row r="34" spans="1:29" s="14" customFormat="1" ht="20.100000000000001" hidden="1" customHeight="1" x14ac:dyDescent="0.3">
      <c r="A34" s="5">
        <v>28</v>
      </c>
      <c r="B34" s="6" t="str">
        <f t="shared" si="3"/>
        <v>7</v>
      </c>
      <c r="C34" s="6" t="str">
        <f t="shared" si="4"/>
        <v>27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12"/>
      <c r="Z34" s="6"/>
      <c r="AA34" s="12" t="str">
        <f t="shared" si="5"/>
        <v/>
      </c>
      <c r="AB34" s="5"/>
      <c r="AC34" s="13"/>
    </row>
    <row r="35" spans="1:29" s="14" customFormat="1" ht="20.100000000000001" hidden="1" customHeight="1" x14ac:dyDescent="0.3">
      <c r="A35" s="5">
        <v>29</v>
      </c>
      <c r="B35" s="6" t="str">
        <f t="shared" si="3"/>
        <v>7</v>
      </c>
      <c r="C35" s="6" t="str">
        <f t="shared" si="4"/>
        <v>27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6"/>
      <c r="AA35" s="12" t="str">
        <f t="shared" si="5"/>
        <v/>
      </c>
      <c r="AB35" s="5"/>
      <c r="AC35" s="13"/>
    </row>
    <row r="36" spans="1:29" s="14" customFormat="1" ht="20.100000000000001" hidden="1" customHeight="1" x14ac:dyDescent="0.3">
      <c r="A36" s="5">
        <v>30</v>
      </c>
      <c r="B36" s="6" t="str">
        <f t="shared" si="3"/>
        <v>7</v>
      </c>
      <c r="C36" s="6" t="str">
        <f t="shared" si="4"/>
        <v>27</v>
      </c>
      <c r="D36" s="7"/>
      <c r="E36" s="18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6"/>
      <c r="AA36" s="12" t="str">
        <f t="shared" si="5"/>
        <v/>
      </c>
      <c r="AB36" s="5"/>
      <c r="AC36" s="13"/>
    </row>
    <row r="37" spans="1:29" s="14" customFormat="1" ht="20.100000000000001" hidden="1" customHeight="1" x14ac:dyDescent="0.3">
      <c r="A37" s="5">
        <v>31</v>
      </c>
      <c r="B37" s="6" t="str">
        <f t="shared" si="3"/>
        <v>7</v>
      </c>
      <c r="C37" s="6" t="str">
        <f t="shared" si="4"/>
        <v>27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6"/>
      <c r="AA37" s="12" t="str">
        <f t="shared" si="5"/>
        <v/>
      </c>
      <c r="AB37" s="5"/>
      <c r="AC37" s="13"/>
    </row>
    <row r="38" spans="1:29" s="14" customFormat="1" ht="20.100000000000001" hidden="1" customHeight="1" x14ac:dyDescent="0.3">
      <c r="A38" s="5">
        <v>32</v>
      </c>
      <c r="B38" s="6" t="str">
        <f t="shared" si="3"/>
        <v>7</v>
      </c>
      <c r="C38" s="6" t="str">
        <f t="shared" si="4"/>
        <v>27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6"/>
      <c r="AA38" s="12" t="str">
        <f t="shared" si="5"/>
        <v/>
      </c>
      <c r="AB38" s="5"/>
      <c r="AC38" s="13"/>
    </row>
    <row r="39" spans="1:29" s="14" customFormat="1" ht="20.100000000000001" hidden="1" customHeight="1" x14ac:dyDescent="0.3">
      <c r="A39" s="5">
        <v>33</v>
      </c>
      <c r="B39" s="6" t="str">
        <f t="shared" si="3"/>
        <v>7</v>
      </c>
      <c r="C39" s="6" t="str">
        <f t="shared" si="4"/>
        <v>27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6"/>
      <c r="AA39" s="12" t="str">
        <f t="shared" si="5"/>
        <v/>
      </c>
      <c r="AB39" s="5"/>
      <c r="AC39" s="13"/>
    </row>
    <row r="40" spans="1:29" s="14" customFormat="1" ht="20.100000000000001" hidden="1" customHeight="1" x14ac:dyDescent="0.3">
      <c r="A40" s="5">
        <v>34</v>
      </c>
      <c r="B40" s="6" t="str">
        <f t="shared" si="3"/>
        <v>7</v>
      </c>
      <c r="C40" s="6" t="str">
        <f t="shared" si="4"/>
        <v>27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6"/>
      <c r="AA40" s="12" t="str">
        <f t="shared" si="5"/>
        <v/>
      </c>
      <c r="AB40" s="5"/>
      <c r="AC40" s="13"/>
    </row>
    <row r="41" spans="1:29" s="14" customFormat="1" ht="20.100000000000001" hidden="1" customHeight="1" x14ac:dyDescent="0.3">
      <c r="A41" s="5">
        <v>35</v>
      </c>
      <c r="B41" s="6" t="str">
        <f t="shared" si="3"/>
        <v>7</v>
      </c>
      <c r="C41" s="6" t="str">
        <f t="shared" si="4"/>
        <v>27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6"/>
      <c r="AA41" s="12" t="str">
        <f t="shared" si="5"/>
        <v/>
      </c>
      <c r="AB41" s="5"/>
      <c r="AC41" s="13"/>
    </row>
    <row r="42" spans="1:29" s="14" customFormat="1" ht="20.100000000000001" hidden="1" customHeight="1" x14ac:dyDescent="0.3">
      <c r="A42" s="5">
        <v>36</v>
      </c>
      <c r="B42" s="6" t="str">
        <f t="shared" si="3"/>
        <v>7</v>
      </c>
      <c r="C42" s="6" t="str">
        <f t="shared" si="4"/>
        <v>27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6"/>
      <c r="AA42" s="12" t="str">
        <f t="shared" si="5"/>
        <v/>
      </c>
      <c r="AB42" s="5"/>
      <c r="AC42" s="13"/>
    </row>
    <row r="43" spans="1:29" s="14" customFormat="1" ht="20.100000000000001" hidden="1" customHeight="1" x14ac:dyDescent="0.3">
      <c r="A43" s="5">
        <v>37</v>
      </c>
      <c r="B43" s="6" t="str">
        <f t="shared" si="3"/>
        <v>7</v>
      </c>
      <c r="C43" s="6" t="str">
        <f t="shared" si="4"/>
        <v>27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6"/>
      <c r="AA43" s="12" t="str">
        <f t="shared" si="5"/>
        <v/>
      </c>
      <c r="AB43" s="5"/>
      <c r="AC43" s="13"/>
    </row>
    <row r="44" spans="1:29" s="14" customFormat="1" ht="20.100000000000001" hidden="1" customHeight="1" x14ac:dyDescent="0.3">
      <c r="A44" s="5">
        <v>38</v>
      </c>
      <c r="B44" s="6" t="str">
        <f t="shared" si="3"/>
        <v>7</v>
      </c>
      <c r="C44" s="6" t="str">
        <f t="shared" si="4"/>
        <v>27</v>
      </c>
      <c r="D44" s="7"/>
      <c r="E44" s="7"/>
      <c r="F44" s="7"/>
      <c r="G44" s="5"/>
      <c r="H44" s="5"/>
      <c r="I44" s="8">
        <f t="shared" ref="I44:I46" si="7">J44+K44</f>
        <v>0</v>
      </c>
      <c r="J44" s="9"/>
      <c r="K44" s="8">
        <f t="shared" ref="K44:K46" si="8">SUM(M44:W44)</f>
        <v>0</v>
      </c>
      <c r="L44" s="10" t="e">
        <f t="shared" ref="L44:L46" si="9">K44/I44</f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6"/>
      <c r="AA44" s="12" t="str">
        <f t="shared" si="5"/>
        <v/>
      </c>
      <c r="AB44" s="5"/>
      <c r="AC44" s="13"/>
    </row>
    <row r="45" spans="1:29" s="14" customFormat="1" ht="20.100000000000001" hidden="1" customHeight="1" x14ac:dyDescent="0.3">
      <c r="A45" s="5">
        <v>39</v>
      </c>
      <c r="B45" s="6" t="str">
        <f t="shared" si="3"/>
        <v>7</v>
      </c>
      <c r="C45" s="6" t="str">
        <f t="shared" si="4"/>
        <v>27</v>
      </c>
      <c r="D45" s="7"/>
      <c r="E45" s="7"/>
      <c r="F45" s="7"/>
      <c r="G45" s="5"/>
      <c r="H45" s="5"/>
      <c r="I45" s="8">
        <f t="shared" si="7"/>
        <v>0</v>
      </c>
      <c r="J45" s="9"/>
      <c r="K45" s="8">
        <f t="shared" si="8"/>
        <v>0</v>
      </c>
      <c r="L45" s="10" t="e">
        <f t="shared" si="9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6"/>
      <c r="AA45" s="12" t="str">
        <f t="shared" si="5"/>
        <v/>
      </c>
      <c r="AB45" s="5"/>
      <c r="AC45" s="13"/>
    </row>
    <row r="46" spans="1:29" s="14" customFormat="1" ht="20.100000000000001" hidden="1" customHeight="1" x14ac:dyDescent="0.3">
      <c r="A46" s="5">
        <v>40</v>
      </c>
      <c r="B46" s="6" t="str">
        <f t="shared" si="3"/>
        <v>7</v>
      </c>
      <c r="C46" s="6" t="str">
        <f t="shared" si="4"/>
        <v>27</v>
      </c>
      <c r="D46" s="7"/>
      <c r="E46" s="7"/>
      <c r="F46" s="7"/>
      <c r="G46" s="5"/>
      <c r="H46" s="5"/>
      <c r="I46" s="8">
        <f t="shared" si="7"/>
        <v>0</v>
      </c>
      <c r="J46" s="9"/>
      <c r="K46" s="8">
        <f t="shared" si="8"/>
        <v>0</v>
      </c>
      <c r="L46" s="10" t="e">
        <f t="shared" si="9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6"/>
      <c r="AA46" s="12" t="str">
        <f t="shared" si="5"/>
        <v/>
      </c>
      <c r="AB46" s="5"/>
      <c r="AC46" s="13"/>
    </row>
    <row r="47" spans="1:29" s="19" customFormat="1" ht="13.5" x14ac:dyDescent="0.3">
      <c r="A47" s="35"/>
      <c r="B47" s="36"/>
      <c r="C47" s="36"/>
      <c r="D47" s="36"/>
      <c r="E47" s="36"/>
      <c r="F47" s="36"/>
      <c r="G47" s="36"/>
      <c r="H47" s="36"/>
      <c r="I47" s="37">
        <f t="shared" ref="I47:W47" si="10">SUM(I7:I46)</f>
        <v>190454</v>
      </c>
      <c r="J47" s="37">
        <f t="shared" si="10"/>
        <v>182740</v>
      </c>
      <c r="K47" s="37">
        <f t="shared" si="10"/>
        <v>7714</v>
      </c>
      <c r="L47" s="37" t="e">
        <f t="shared" si="10"/>
        <v>#DIV/0!</v>
      </c>
      <c r="M47" s="37">
        <f t="shared" si="10"/>
        <v>7278</v>
      </c>
      <c r="N47" s="37">
        <f t="shared" si="10"/>
        <v>284</v>
      </c>
      <c r="O47" s="37">
        <f t="shared" si="10"/>
        <v>0</v>
      </c>
      <c r="P47" s="37">
        <f t="shared" si="10"/>
        <v>40</v>
      </c>
      <c r="Q47" s="37">
        <f t="shared" si="10"/>
        <v>3</v>
      </c>
      <c r="R47" s="37">
        <f t="shared" si="10"/>
        <v>0</v>
      </c>
      <c r="S47" s="37">
        <f t="shared" si="10"/>
        <v>0</v>
      </c>
      <c r="T47" s="37">
        <f t="shared" si="10"/>
        <v>77</v>
      </c>
      <c r="U47" s="37">
        <f t="shared" si="10"/>
        <v>17</v>
      </c>
      <c r="V47" s="37">
        <f t="shared" si="10"/>
        <v>4</v>
      </c>
      <c r="W47" s="37">
        <f t="shared" si="10"/>
        <v>11</v>
      </c>
      <c r="X47" s="27"/>
      <c r="Y47" s="28"/>
      <c r="Z47" s="28"/>
      <c r="AA47" s="28"/>
      <c r="AB47" s="28"/>
      <c r="AC47" s="28"/>
    </row>
    <row r="48" spans="1:29" s="19" customFormat="1" ht="13.5" x14ac:dyDescent="0.3">
      <c r="A48" s="35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8"/>
      <c r="Y48" s="28"/>
      <c r="Z48" s="28"/>
      <c r="AA48" s="28"/>
      <c r="AB48" s="28"/>
      <c r="AC48" s="28"/>
    </row>
    <row r="49" spans="1:29" ht="20.100000000000001" customHeight="1" x14ac:dyDescent="0.3">
      <c r="A49" s="5">
        <v>1</v>
      </c>
      <c r="B49" s="6" t="str">
        <f>LEFT($A$1,1)</f>
        <v>7</v>
      </c>
      <c r="C49" s="6" t="str">
        <f>MID($A$1,4,2)</f>
        <v>27</v>
      </c>
      <c r="D49" s="7"/>
      <c r="E49" s="7"/>
      <c r="F49" s="7" t="s">
        <v>59</v>
      </c>
      <c r="G49" s="5"/>
      <c r="H49" s="5"/>
      <c r="I49" s="8">
        <f t="shared" ref="I49:I61" si="11">J49+K49</f>
        <v>3500</v>
      </c>
      <c r="J49" s="9">
        <v>3500</v>
      </c>
      <c r="K49" s="8">
        <f t="shared" ref="K49:K61" si="12">SUM(M49:W49)</f>
        <v>0</v>
      </c>
      <c r="L49" s="10">
        <f t="shared" ref="L49:L61" si="13">K49/I49</f>
        <v>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12"/>
      <c r="Z49" s="6"/>
      <c r="AA49" s="12" t="str">
        <f>IF($Z49="A","하선동",IF($Z49="B","이형준",""))</f>
        <v/>
      </c>
      <c r="AB49" s="5" t="s">
        <v>56</v>
      </c>
      <c r="AC49" s="13" t="s">
        <v>91</v>
      </c>
    </row>
    <row r="50" spans="1:29" ht="20.100000000000001" customHeight="1" x14ac:dyDescent="0.3">
      <c r="A50" s="5">
        <v>2</v>
      </c>
      <c r="B50" s="6" t="str">
        <f t="shared" ref="B50:B63" si="14">LEFT($A$1,1)</f>
        <v>7</v>
      </c>
      <c r="C50" s="6" t="str">
        <f t="shared" ref="C50:C63" si="15">MID($A$1,4,2)</f>
        <v>27</v>
      </c>
      <c r="D50" s="7" t="s">
        <v>32</v>
      </c>
      <c r="E50" s="7" t="s">
        <v>58</v>
      </c>
      <c r="F50" s="7" t="s">
        <v>60</v>
      </c>
      <c r="G50" s="5" t="s">
        <v>100</v>
      </c>
      <c r="H50" s="5" t="s">
        <v>97</v>
      </c>
      <c r="I50" s="8">
        <f t="shared" si="11"/>
        <v>50</v>
      </c>
      <c r="J50" s="9">
        <v>50</v>
      </c>
      <c r="K50" s="8">
        <f t="shared" si="12"/>
        <v>0</v>
      </c>
      <c r="L50" s="10">
        <f t="shared" si="13"/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>
        <v>20200727</v>
      </c>
      <c r="Y50" s="12">
        <v>13</v>
      </c>
      <c r="Z50" s="6" t="s">
        <v>64</v>
      </c>
      <c r="AA50" s="12" t="str">
        <f t="shared" ref="AA50:AA63" si="16">IF($Z50="A","하선동",IF($Z50="B","이형준",""))</f>
        <v>하선동</v>
      </c>
      <c r="AB50" s="5" t="s">
        <v>56</v>
      </c>
      <c r="AC50" s="13" t="s">
        <v>63</v>
      </c>
    </row>
    <row r="51" spans="1:29" ht="20.100000000000001" customHeight="1" x14ac:dyDescent="0.3">
      <c r="A51" s="5">
        <v>3</v>
      </c>
      <c r="B51" s="6" t="str">
        <f t="shared" si="14"/>
        <v>7</v>
      </c>
      <c r="C51" s="6" t="str">
        <f t="shared" si="15"/>
        <v>27</v>
      </c>
      <c r="D51" s="7" t="s">
        <v>44</v>
      </c>
      <c r="E51" s="7" t="s">
        <v>62</v>
      </c>
      <c r="F51" s="7" t="s">
        <v>61</v>
      </c>
      <c r="G51" s="5">
        <v>7301</v>
      </c>
      <c r="H51" s="5" t="s">
        <v>97</v>
      </c>
      <c r="I51" s="8">
        <f t="shared" si="11"/>
        <v>50</v>
      </c>
      <c r="J51" s="9">
        <v>50</v>
      </c>
      <c r="K51" s="8">
        <f t="shared" si="12"/>
        <v>0</v>
      </c>
      <c r="L51" s="10">
        <f t="shared" si="13"/>
        <v>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>
        <v>20200727</v>
      </c>
      <c r="Y51" s="6">
        <v>9</v>
      </c>
      <c r="Z51" s="6" t="s">
        <v>65</v>
      </c>
      <c r="AA51" s="12" t="str">
        <f t="shared" si="16"/>
        <v>하선동</v>
      </c>
      <c r="AB51" s="5" t="s">
        <v>56</v>
      </c>
      <c r="AC51" s="13" t="s">
        <v>63</v>
      </c>
    </row>
    <row r="52" spans="1:29" ht="20.100000000000001" customHeight="1" x14ac:dyDescent="0.3">
      <c r="A52" s="5">
        <v>4</v>
      </c>
      <c r="B52" s="6" t="str">
        <f t="shared" si="14"/>
        <v>7</v>
      </c>
      <c r="C52" s="6" t="str">
        <f t="shared" si="15"/>
        <v>27</v>
      </c>
      <c r="D52" s="7" t="s">
        <v>32</v>
      </c>
      <c r="E52" s="7" t="s">
        <v>66</v>
      </c>
      <c r="F52" s="7" t="s">
        <v>67</v>
      </c>
      <c r="G52" s="5" t="s">
        <v>98</v>
      </c>
      <c r="H52" s="5" t="s">
        <v>97</v>
      </c>
      <c r="I52" s="8">
        <f t="shared" si="11"/>
        <v>13250</v>
      </c>
      <c r="J52" s="9">
        <v>13250</v>
      </c>
      <c r="K52" s="8">
        <f t="shared" si="12"/>
        <v>0</v>
      </c>
      <c r="L52" s="10">
        <f t="shared" si="13"/>
        <v>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>
        <v>20200720</v>
      </c>
      <c r="Y52" s="12">
        <v>4</v>
      </c>
      <c r="Z52" s="6" t="s">
        <v>71</v>
      </c>
      <c r="AA52" s="12" t="str">
        <f t="shared" si="16"/>
        <v>이형준</v>
      </c>
      <c r="AB52" s="5" t="s">
        <v>57</v>
      </c>
      <c r="AC52" s="13" t="s">
        <v>68</v>
      </c>
    </row>
    <row r="53" spans="1:29" ht="20.100000000000001" customHeight="1" x14ac:dyDescent="0.3">
      <c r="A53" s="5">
        <v>5</v>
      </c>
      <c r="B53" s="6" t="str">
        <f t="shared" si="14"/>
        <v>7</v>
      </c>
      <c r="C53" s="6" t="str">
        <f t="shared" si="15"/>
        <v>27</v>
      </c>
      <c r="D53" s="7" t="s">
        <v>32</v>
      </c>
      <c r="E53" s="7" t="s">
        <v>66</v>
      </c>
      <c r="F53" s="7" t="s">
        <v>67</v>
      </c>
      <c r="G53" s="5" t="s">
        <v>98</v>
      </c>
      <c r="H53" s="5" t="s">
        <v>97</v>
      </c>
      <c r="I53" s="8">
        <f t="shared" si="11"/>
        <v>10127</v>
      </c>
      <c r="J53" s="9">
        <v>10105</v>
      </c>
      <c r="K53" s="8">
        <f t="shared" si="12"/>
        <v>22</v>
      </c>
      <c r="L53" s="10">
        <f t="shared" si="13"/>
        <v>2.1724103880714921E-3</v>
      </c>
      <c r="M53" s="11"/>
      <c r="N53" s="11"/>
      <c r="O53" s="11"/>
      <c r="P53" s="11"/>
      <c r="Q53" s="11"/>
      <c r="R53" s="11">
        <v>22</v>
      </c>
      <c r="S53" s="11"/>
      <c r="T53" s="11"/>
      <c r="U53" s="11"/>
      <c r="V53" s="11"/>
      <c r="W53" s="11"/>
      <c r="X53" s="12"/>
      <c r="Y53" s="12"/>
      <c r="Z53" s="6"/>
      <c r="AA53" s="12" t="str">
        <f t="shared" si="16"/>
        <v/>
      </c>
      <c r="AB53" s="5" t="s">
        <v>80</v>
      </c>
      <c r="AC53" s="13" t="s">
        <v>92</v>
      </c>
    </row>
    <row r="54" spans="1:29" ht="20.100000000000001" customHeight="1" x14ac:dyDescent="0.3">
      <c r="A54" s="5">
        <v>6</v>
      </c>
      <c r="B54" s="6" t="str">
        <f t="shared" si="14"/>
        <v>7</v>
      </c>
      <c r="C54" s="6" t="str">
        <f t="shared" si="15"/>
        <v>27</v>
      </c>
      <c r="D54" s="7" t="s">
        <v>46</v>
      </c>
      <c r="E54" s="7" t="s">
        <v>74</v>
      </c>
      <c r="F54" s="7" t="s">
        <v>76</v>
      </c>
      <c r="G54" s="5"/>
      <c r="H54" s="5"/>
      <c r="I54" s="8">
        <f t="shared" si="11"/>
        <v>9640</v>
      </c>
      <c r="J54" s="9">
        <v>9640</v>
      </c>
      <c r="K54" s="8">
        <f t="shared" si="12"/>
        <v>0</v>
      </c>
      <c r="L54" s="10">
        <f t="shared" si="13"/>
        <v>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12"/>
      <c r="Z54" s="6"/>
      <c r="AA54" s="12" t="str">
        <f t="shared" si="16"/>
        <v/>
      </c>
      <c r="AB54" s="5" t="s">
        <v>80</v>
      </c>
      <c r="AC54" s="13" t="s">
        <v>78</v>
      </c>
    </row>
    <row r="55" spans="1:29" ht="20.100000000000001" customHeight="1" x14ac:dyDescent="0.3">
      <c r="A55" s="5">
        <v>7</v>
      </c>
      <c r="B55" s="6" t="str">
        <f t="shared" si="14"/>
        <v>7</v>
      </c>
      <c r="C55" s="6" t="str">
        <f t="shared" si="15"/>
        <v>27</v>
      </c>
      <c r="D55" s="7" t="s">
        <v>46</v>
      </c>
      <c r="E55" s="7" t="s">
        <v>75</v>
      </c>
      <c r="F55" s="7" t="s">
        <v>77</v>
      </c>
      <c r="G55" s="5"/>
      <c r="H55" s="5"/>
      <c r="I55" s="8">
        <f t="shared" si="11"/>
        <v>9800</v>
      </c>
      <c r="J55" s="15">
        <v>9800</v>
      </c>
      <c r="K55" s="8">
        <f t="shared" si="12"/>
        <v>0</v>
      </c>
      <c r="L55" s="10">
        <f t="shared" si="13"/>
        <v>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12"/>
      <c r="Z55" s="6"/>
      <c r="AA55" s="12" t="str">
        <f t="shared" si="16"/>
        <v/>
      </c>
      <c r="AB55" s="5" t="s">
        <v>80</v>
      </c>
      <c r="AC55" s="13" t="s">
        <v>78</v>
      </c>
    </row>
    <row r="56" spans="1:29" ht="20.100000000000001" customHeight="1" x14ac:dyDescent="0.3">
      <c r="A56" s="5">
        <v>8</v>
      </c>
      <c r="B56" s="6" t="str">
        <f t="shared" si="14"/>
        <v>7</v>
      </c>
      <c r="C56" s="6" t="str">
        <f t="shared" si="15"/>
        <v>27</v>
      </c>
      <c r="D56" s="7" t="s">
        <v>44</v>
      </c>
      <c r="E56" s="7" t="s">
        <v>58</v>
      </c>
      <c r="F56" s="7" t="s">
        <v>90</v>
      </c>
      <c r="G56" s="5" t="s">
        <v>103</v>
      </c>
      <c r="H56" s="5" t="s">
        <v>103</v>
      </c>
      <c r="I56" s="8">
        <f t="shared" si="11"/>
        <v>69</v>
      </c>
      <c r="J56" s="9">
        <v>52</v>
      </c>
      <c r="K56" s="8">
        <f t="shared" si="12"/>
        <v>17</v>
      </c>
      <c r="L56" s="10">
        <f t="shared" si="13"/>
        <v>0.24637681159420291</v>
      </c>
      <c r="M56" s="11"/>
      <c r="N56" s="11"/>
      <c r="O56" s="11"/>
      <c r="P56" s="11">
        <v>7</v>
      </c>
      <c r="Q56" s="11">
        <v>5</v>
      </c>
      <c r="R56" s="11"/>
      <c r="S56" s="11"/>
      <c r="T56" s="11"/>
      <c r="U56" s="11"/>
      <c r="V56" s="11">
        <v>3</v>
      </c>
      <c r="W56" s="11">
        <v>2</v>
      </c>
      <c r="X56" s="12">
        <v>20200727</v>
      </c>
      <c r="Y56" s="12">
        <v>9</v>
      </c>
      <c r="Z56" s="6" t="s">
        <v>64</v>
      </c>
      <c r="AA56" s="12" t="str">
        <f t="shared" si="16"/>
        <v>하선동</v>
      </c>
      <c r="AB56" s="5" t="s">
        <v>93</v>
      </c>
      <c r="AC56" s="13" t="s">
        <v>95</v>
      </c>
    </row>
    <row r="57" spans="1:29" ht="20.100000000000001" customHeight="1" x14ac:dyDescent="0.3">
      <c r="A57" s="5">
        <v>9</v>
      </c>
      <c r="B57" s="6" t="str">
        <f t="shared" si="14"/>
        <v>7</v>
      </c>
      <c r="C57" s="6" t="str">
        <f t="shared" si="15"/>
        <v>27</v>
      </c>
      <c r="D57" s="7"/>
      <c r="E57" s="7"/>
      <c r="F57" s="7" t="s">
        <v>59</v>
      </c>
      <c r="G57" s="5"/>
      <c r="H57" s="5"/>
      <c r="I57" s="8">
        <f t="shared" si="11"/>
        <v>2900</v>
      </c>
      <c r="J57" s="9">
        <v>2900</v>
      </c>
      <c r="K57" s="8">
        <f t="shared" si="12"/>
        <v>0</v>
      </c>
      <c r="L57" s="10">
        <f t="shared" si="13"/>
        <v>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6"/>
      <c r="AA57" s="12" t="str">
        <f t="shared" si="16"/>
        <v/>
      </c>
      <c r="AB57" s="5" t="s">
        <v>93</v>
      </c>
      <c r="AC57" s="13" t="s">
        <v>91</v>
      </c>
    </row>
    <row r="58" spans="1:29" ht="20.100000000000001" customHeight="1" x14ac:dyDescent="0.3">
      <c r="A58" s="5">
        <v>10</v>
      </c>
      <c r="B58" s="6" t="str">
        <f t="shared" si="14"/>
        <v>7</v>
      </c>
      <c r="C58" s="6" t="str">
        <f t="shared" si="15"/>
        <v>27</v>
      </c>
      <c r="D58" s="7"/>
      <c r="E58" s="7"/>
      <c r="F58" s="7"/>
      <c r="G58" s="5"/>
      <c r="H58" s="5"/>
      <c r="I58" s="8">
        <f t="shared" si="11"/>
        <v>0</v>
      </c>
      <c r="J58" s="9"/>
      <c r="K58" s="8">
        <f t="shared" si="12"/>
        <v>0</v>
      </c>
      <c r="L58" s="10" t="e">
        <f t="shared" si="13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6"/>
      <c r="AA58" s="12" t="str">
        <f t="shared" si="16"/>
        <v/>
      </c>
      <c r="AB58" s="5"/>
      <c r="AC58" s="13"/>
    </row>
    <row r="59" spans="1:29" ht="20.100000000000001" customHeight="1" x14ac:dyDescent="0.3">
      <c r="A59" s="5">
        <v>11</v>
      </c>
      <c r="B59" s="6" t="str">
        <f t="shared" si="14"/>
        <v>7</v>
      </c>
      <c r="C59" s="6" t="str">
        <f t="shared" si="15"/>
        <v>27</v>
      </c>
      <c r="D59" s="7"/>
      <c r="E59" s="7"/>
      <c r="F59" s="7"/>
      <c r="G59" s="5"/>
      <c r="H59" s="5"/>
      <c r="I59" s="8">
        <f t="shared" si="11"/>
        <v>0</v>
      </c>
      <c r="J59" s="9"/>
      <c r="K59" s="8">
        <f t="shared" si="12"/>
        <v>0</v>
      </c>
      <c r="L59" s="10" t="e">
        <f t="shared" si="13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6"/>
      <c r="AA59" s="12" t="str">
        <f t="shared" si="16"/>
        <v/>
      </c>
      <c r="AB59" s="5"/>
      <c r="AC59" s="13"/>
    </row>
    <row r="60" spans="1:29" ht="20.100000000000001" hidden="1" customHeight="1" x14ac:dyDescent="0.3">
      <c r="A60" s="5">
        <v>12</v>
      </c>
      <c r="B60" s="6" t="str">
        <f t="shared" si="14"/>
        <v>7</v>
      </c>
      <c r="C60" s="6" t="str">
        <f t="shared" si="15"/>
        <v>27</v>
      </c>
      <c r="D60" s="7"/>
      <c r="E60" s="7"/>
      <c r="F60" s="7"/>
      <c r="G60" s="5"/>
      <c r="H60" s="5"/>
      <c r="I60" s="8">
        <f t="shared" si="11"/>
        <v>0</v>
      </c>
      <c r="J60" s="9"/>
      <c r="K60" s="8">
        <f t="shared" si="12"/>
        <v>0</v>
      </c>
      <c r="L60" s="10" t="e">
        <f t="shared" si="13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6"/>
      <c r="AA60" s="12" t="str">
        <f t="shared" si="16"/>
        <v/>
      </c>
      <c r="AB60" s="5"/>
      <c r="AC60" s="13"/>
    </row>
    <row r="61" spans="1:29" ht="20.100000000000001" hidden="1" customHeight="1" x14ac:dyDescent="0.3">
      <c r="A61" s="5">
        <v>13</v>
      </c>
      <c r="B61" s="6" t="str">
        <f t="shared" si="14"/>
        <v>7</v>
      </c>
      <c r="C61" s="6" t="str">
        <f t="shared" si="15"/>
        <v>27</v>
      </c>
      <c r="D61" s="7"/>
      <c r="E61" s="7"/>
      <c r="F61" s="7"/>
      <c r="G61" s="5"/>
      <c r="H61" s="5"/>
      <c r="I61" s="8">
        <f t="shared" si="11"/>
        <v>0</v>
      </c>
      <c r="J61" s="9"/>
      <c r="K61" s="8">
        <f t="shared" si="12"/>
        <v>0</v>
      </c>
      <c r="L61" s="10" t="e">
        <f t="shared" si="13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6"/>
      <c r="AA61" s="12" t="str">
        <f t="shared" si="16"/>
        <v/>
      </c>
      <c r="AB61" s="5"/>
      <c r="AC61" s="13"/>
    </row>
    <row r="62" spans="1:29" ht="20.100000000000001" hidden="1" customHeight="1" x14ac:dyDescent="0.3">
      <c r="A62" s="5">
        <v>14</v>
      </c>
      <c r="B62" s="6" t="str">
        <f t="shared" si="14"/>
        <v>7</v>
      </c>
      <c r="C62" s="6" t="str">
        <f t="shared" si="15"/>
        <v>27</v>
      </c>
      <c r="D62" s="7"/>
      <c r="E62" s="7"/>
      <c r="F62" s="7"/>
      <c r="G62" s="5"/>
      <c r="H62" s="5"/>
      <c r="I62" s="8">
        <f t="shared" ref="I62:I63" si="17">J62+K62</f>
        <v>0</v>
      </c>
      <c r="J62" s="9"/>
      <c r="K62" s="8">
        <f t="shared" ref="K62:K63" si="18">SUM(M62:W62)</f>
        <v>0</v>
      </c>
      <c r="L62" s="10" t="e">
        <f t="shared" ref="L62:L63" si="19">K62/I62</f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6"/>
      <c r="AA62" s="12" t="str">
        <f t="shared" si="16"/>
        <v/>
      </c>
      <c r="AB62" s="5"/>
      <c r="AC62" s="13"/>
    </row>
    <row r="63" spans="1:29" ht="20.100000000000001" hidden="1" customHeight="1" x14ac:dyDescent="0.3">
      <c r="A63" s="5">
        <v>15</v>
      </c>
      <c r="B63" s="6" t="str">
        <f t="shared" si="14"/>
        <v>7</v>
      </c>
      <c r="C63" s="6" t="str">
        <f t="shared" si="15"/>
        <v>27</v>
      </c>
      <c r="D63" s="7"/>
      <c r="E63" s="7"/>
      <c r="F63" s="7"/>
      <c r="G63" s="5"/>
      <c r="H63" s="5"/>
      <c r="I63" s="8">
        <f t="shared" si="17"/>
        <v>0</v>
      </c>
      <c r="J63" s="9"/>
      <c r="K63" s="8">
        <f t="shared" si="18"/>
        <v>0</v>
      </c>
      <c r="L63" s="10" t="e">
        <f t="shared" si="19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6"/>
      <c r="AA63" s="12" t="str">
        <f t="shared" si="16"/>
        <v/>
      </c>
      <c r="AB63" s="5"/>
      <c r="AC63" s="13"/>
    </row>
    <row r="64" spans="1:29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V47:V48"/>
    <mergeCell ref="W47:W48"/>
    <mergeCell ref="Q47:Q48"/>
    <mergeCell ref="R47:R48"/>
    <mergeCell ref="S47:S48"/>
    <mergeCell ref="T47:T48"/>
    <mergeCell ref="U47:U48"/>
    <mergeCell ref="A1:D3"/>
    <mergeCell ref="E1:AC3"/>
    <mergeCell ref="A4:AC4"/>
    <mergeCell ref="A5:A6"/>
    <mergeCell ref="B5:B6"/>
    <mergeCell ref="C5:C6"/>
    <mergeCell ref="D5:D6"/>
    <mergeCell ref="E5:E6"/>
    <mergeCell ref="F5:F6"/>
    <mergeCell ref="G5:G6"/>
    <mergeCell ref="X5:Z5"/>
    <mergeCell ref="AA5:AA6"/>
    <mergeCell ref="AB5:AB6"/>
    <mergeCell ref="AC5:AC6"/>
    <mergeCell ref="X47:AC48"/>
    <mergeCell ref="H5:H6"/>
    <mergeCell ref="I5:I6"/>
    <mergeCell ref="J5:J6"/>
    <mergeCell ref="K5:K6"/>
    <mergeCell ref="L5:L6"/>
    <mergeCell ref="M5:W5"/>
    <mergeCell ref="A47:H48"/>
    <mergeCell ref="I47:I48"/>
    <mergeCell ref="J47:J48"/>
    <mergeCell ref="K47:K48"/>
    <mergeCell ref="L47:L48"/>
    <mergeCell ref="M47:M48"/>
    <mergeCell ref="N47:N48"/>
    <mergeCell ref="O47:O48"/>
    <mergeCell ref="P47:P48"/>
  </mergeCells>
  <phoneticPr fontId="4" type="noConversion"/>
  <conditionalFormatting sqref="A51:G51 A50:C50 E50:G50 A52:C53 E52:F53 A54:AC63 I50:AC53 A49:AC49">
    <cfRule type="expression" dxfId="61" priority="19">
      <formula>$L49&gt;0.15</formula>
    </cfRule>
    <cfRule type="expression" dxfId="60" priority="20">
      <formula>AND($L49&gt;0.08,$L49&lt;0.15)</formula>
    </cfRule>
  </conditionalFormatting>
  <conditionalFormatting sqref="A7:AC35">
    <cfRule type="expression" dxfId="59" priority="25">
      <formula>$L7&gt;0.15</formula>
    </cfRule>
    <cfRule type="expression" dxfId="58" priority="26">
      <formula>AND($L7&gt;0.08,$L7&lt;0.15)</formula>
    </cfRule>
  </conditionalFormatting>
  <conditionalFormatting sqref="D50">
    <cfRule type="expression" dxfId="57" priority="9">
      <formula>$L50&gt;0.15</formula>
    </cfRule>
    <cfRule type="expression" dxfId="56" priority="10">
      <formula>AND($L50&gt;0.08,$L50&lt;0.15)</formula>
    </cfRule>
  </conditionalFormatting>
  <conditionalFormatting sqref="D52">
    <cfRule type="expression" dxfId="55" priority="7">
      <formula>$L52&gt;0.15</formula>
    </cfRule>
    <cfRule type="expression" dxfId="54" priority="8">
      <formula>AND($L52&gt;0.08,$L52&lt;0.15)</formula>
    </cfRule>
  </conditionalFormatting>
  <conditionalFormatting sqref="D53">
    <cfRule type="expression" dxfId="53" priority="5">
      <formula>$L53&gt;0.15</formula>
    </cfRule>
    <cfRule type="expression" dxfId="52" priority="6">
      <formula>AND($L53&gt;0.08,$L53&lt;0.15)</formula>
    </cfRule>
  </conditionalFormatting>
  <conditionalFormatting sqref="G52:H53">
    <cfRule type="expression" dxfId="51" priority="3">
      <formula>$L52&gt;0.15</formula>
    </cfRule>
    <cfRule type="expression" dxfId="50" priority="4">
      <formula>AND($L52&gt;0.08,$L52&lt;0.15)</formula>
    </cfRule>
  </conditionalFormatting>
  <conditionalFormatting sqref="H50:H51">
    <cfRule type="expression" dxfId="49" priority="1">
      <formula>$L50&gt;0.15</formula>
    </cfRule>
    <cfRule type="expression" dxfId="48" priority="2">
      <formula>AND($L50&gt;0.08,$L50&lt;0.15)</formula>
    </cfRule>
  </conditionalFormatting>
  <dataValidations count="3">
    <dataValidation allowBlank="1" showInputMessage="1" showErrorMessage="1" prompt="수식 계산_x000a_수치 입력 금지" sqref="K49:K63 K7:K46" xr:uid="{CF5C437E-D9A2-4364-833D-42A8ACE41484}"/>
    <dataValidation type="whole" allowBlank="1" showInputMessage="1" showErrorMessage="1" errorTitle="입력값이 올바르지 않습니다." error="숫자만 쓰세요!" sqref="J29:J30 J25:J27 M49:W63 M7:W46" xr:uid="{8E8AC165-9D89-42D4-A4FB-7FC335979EE2}">
      <formula1>0</formula1>
      <formula2>20000</formula2>
    </dataValidation>
    <dataValidation type="list" allowBlank="1" showInputMessage="1" showErrorMessage="1" sqref="Z49:Z63 Z7:Z46" xr:uid="{5DDA849D-4144-4410-BD50-C7A577F390C8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9D1273-E41E-4EF2-9D46-A5F8E5FF2620}">
          <x14:formula1>
            <xm:f>데이터!$B$4:$B$17</xm:f>
          </x14:formula1>
          <xm:sqref>D7:D46 D49:D63</xm:sqref>
        </x14:dataValidation>
        <x14:dataValidation type="list" allowBlank="1" showInputMessage="1" showErrorMessage="1" xr:uid="{C167415D-AD38-4828-A962-4D29CCA6758D}">
          <x14:formula1>
            <xm:f>데이터!$C$4:$C$11</xm:f>
          </x14:formula1>
          <xm:sqref>AB49:AB63 AB7:AB46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06F6-1EB7-49F0-8449-8B4C65F33AB3}">
  <dimension ref="A1:AC72"/>
  <sheetViews>
    <sheetView zoomScale="85" zoomScaleNormal="85" workbookViewId="0">
      <pane ySplit="6" topLeftCell="A7" activePane="bottomLeft" state="frozen"/>
      <selection activeCell="A4" sqref="A4:AC4"/>
      <selection pane="bottomLeft" activeCell="F5" sqref="F5:F6"/>
    </sheetView>
  </sheetViews>
  <sheetFormatPr defaultRowHeight="16.5" x14ac:dyDescent="0.3"/>
  <cols>
    <col min="1" max="1" width="6.75" style="20" customWidth="1"/>
    <col min="2" max="2" width="6.25" style="20" customWidth="1"/>
    <col min="3" max="3" width="6.75" style="20" customWidth="1"/>
    <col min="4" max="4" width="8.125" style="20" customWidth="1"/>
    <col min="5" max="5" width="19" style="20" customWidth="1"/>
    <col min="6" max="6" width="22.75" style="20" customWidth="1"/>
    <col min="7" max="8" width="7.875" style="20" customWidth="1"/>
    <col min="9" max="9" width="6.625" style="20" customWidth="1"/>
    <col min="10" max="10" width="7.5" style="20" bestFit="1" customWidth="1"/>
    <col min="11" max="11" width="6.625" style="20" customWidth="1"/>
    <col min="12" max="12" width="7.875" style="21" customWidth="1"/>
    <col min="13" max="23" width="5.875" style="20" customWidth="1"/>
    <col min="24" max="24" width="9.875" style="20" customWidth="1"/>
    <col min="25" max="26" width="5.375" style="20" customWidth="1"/>
    <col min="27" max="27" width="9" style="20" customWidth="1"/>
    <col min="28" max="28" width="10.25" style="20" customWidth="1"/>
    <col min="29" max="29" width="33.75" style="20" bestFit="1" customWidth="1"/>
    <col min="30" max="16384" width="9" style="20"/>
  </cols>
  <sheetData>
    <row r="1" spans="1:29" s="1" customFormat="1" ht="13.5" customHeight="1" x14ac:dyDescent="0.3">
      <c r="A1" s="38" t="s">
        <v>52</v>
      </c>
      <c r="B1" s="39"/>
      <c r="C1" s="39"/>
      <c r="D1" s="3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s="1" customFormat="1" ht="13.5" customHeight="1" x14ac:dyDescent="0.3">
      <c r="A2" s="40"/>
      <c r="B2" s="41"/>
      <c r="C2" s="41"/>
      <c r="D2" s="4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s="1" customFormat="1" ht="13.5" customHeight="1" x14ac:dyDescent="0.3">
      <c r="A3" s="42"/>
      <c r="B3" s="43"/>
      <c r="C3" s="43"/>
      <c r="D3" s="43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s="1" customFormat="1" ht="9.9499999999999993" customHeight="1" thickBot="1" x14ac:dyDescent="0.3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</row>
    <row r="5" spans="1:29" s="2" customFormat="1" ht="17.25" thickTop="1" x14ac:dyDescent="0.3">
      <c r="A5" s="31" t="s">
        <v>1</v>
      </c>
      <c r="B5" s="53" t="str">
        <f>MID($A$1,2,1)</f>
        <v>월</v>
      </c>
      <c r="C5" s="53" t="str">
        <f>RIGHT($A$1,1)</f>
        <v>일</v>
      </c>
      <c r="D5" s="31" t="s">
        <v>2</v>
      </c>
      <c r="E5" s="31" t="s">
        <v>3</v>
      </c>
      <c r="F5" s="31" t="s">
        <v>4</v>
      </c>
      <c r="G5" s="31" t="s">
        <v>5</v>
      </c>
      <c r="H5" s="29" t="s">
        <v>6</v>
      </c>
      <c r="I5" s="31" t="s">
        <v>7</v>
      </c>
      <c r="J5" s="31" t="s">
        <v>8</v>
      </c>
      <c r="K5" s="31" t="s">
        <v>9</v>
      </c>
      <c r="L5" s="32" t="s">
        <v>10</v>
      </c>
      <c r="M5" s="34" t="s">
        <v>11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 t="s">
        <v>12</v>
      </c>
      <c r="Y5" s="34"/>
      <c r="Z5" s="34"/>
      <c r="AA5" s="34" t="s">
        <v>13</v>
      </c>
      <c r="AB5" s="34" t="s">
        <v>14</v>
      </c>
      <c r="AC5" s="56" t="s">
        <v>15</v>
      </c>
    </row>
    <row r="6" spans="1:29" s="2" customFormat="1" ht="24.95" customHeight="1" thickBot="1" x14ac:dyDescent="0.35">
      <c r="A6" s="30"/>
      <c r="B6" s="54"/>
      <c r="C6" s="54"/>
      <c r="D6" s="30"/>
      <c r="E6" s="30"/>
      <c r="F6" s="30"/>
      <c r="G6" s="30"/>
      <c r="H6" s="30"/>
      <c r="I6" s="30"/>
      <c r="J6" s="30"/>
      <c r="K6" s="30"/>
      <c r="L6" s="33"/>
      <c r="M6" s="25" t="s">
        <v>16</v>
      </c>
      <c r="N6" s="25" t="s">
        <v>17</v>
      </c>
      <c r="O6" s="25" t="s">
        <v>18</v>
      </c>
      <c r="P6" s="25" t="s">
        <v>19</v>
      </c>
      <c r="Q6" s="25" t="s">
        <v>20</v>
      </c>
      <c r="R6" s="26" t="s">
        <v>139</v>
      </c>
      <c r="S6" s="25" t="s">
        <v>22</v>
      </c>
      <c r="T6" s="4" t="s">
        <v>23</v>
      </c>
      <c r="U6" s="4" t="s">
        <v>47</v>
      </c>
      <c r="V6" s="4" t="s">
        <v>48</v>
      </c>
      <c r="W6" s="25" t="s">
        <v>24</v>
      </c>
      <c r="X6" s="25" t="s">
        <v>25</v>
      </c>
      <c r="Y6" s="25" t="s">
        <v>26</v>
      </c>
      <c r="Z6" s="25" t="s">
        <v>27</v>
      </c>
      <c r="AA6" s="55"/>
      <c r="AB6" s="55"/>
      <c r="AC6" s="55"/>
    </row>
    <row r="7" spans="1:29" s="14" customFormat="1" ht="20.100000000000001" customHeight="1" thickTop="1" x14ac:dyDescent="0.3">
      <c r="A7" s="5">
        <v>1</v>
      </c>
      <c r="B7" s="6" t="str">
        <f>LEFT($A$1,1)</f>
        <v>7</v>
      </c>
      <c r="C7" s="6" t="str">
        <f>MID($A$1,4,2)</f>
        <v>28</v>
      </c>
      <c r="D7" s="7" t="s">
        <v>44</v>
      </c>
      <c r="E7" s="7" t="s">
        <v>105</v>
      </c>
      <c r="F7" s="7" t="s">
        <v>107</v>
      </c>
      <c r="G7" s="5" t="s">
        <v>103</v>
      </c>
      <c r="H7" s="5" t="s">
        <v>103</v>
      </c>
      <c r="I7" s="8">
        <f t="shared" ref="I7:I46" si="0">J7+K7</f>
        <v>50</v>
      </c>
      <c r="J7" s="9">
        <v>50</v>
      </c>
      <c r="K7" s="8">
        <f t="shared" ref="K7:K29" si="1">SUM(M7:W7)</f>
        <v>0</v>
      </c>
      <c r="L7" s="10">
        <f t="shared" ref="L7:L46" si="2">K7/I7</f>
        <v>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v>20200728</v>
      </c>
      <c r="Y7" s="12">
        <v>9</v>
      </c>
      <c r="Z7" s="6" t="s">
        <v>108</v>
      </c>
      <c r="AA7" s="12" t="str">
        <f>IF($Z7="A","하선동",IF($Z7="B","이형준",""))</f>
        <v>하선동</v>
      </c>
      <c r="AB7" s="5" t="s">
        <v>56</v>
      </c>
      <c r="AC7" s="13"/>
    </row>
    <row r="8" spans="1:29" s="14" customFormat="1" ht="20.100000000000001" customHeight="1" x14ac:dyDescent="0.3">
      <c r="A8" s="5">
        <v>2</v>
      </c>
      <c r="B8" s="6" t="str">
        <f t="shared" ref="B8:B46" si="3">LEFT($A$1,1)</f>
        <v>7</v>
      </c>
      <c r="C8" s="6" t="str">
        <f t="shared" ref="C8:C46" si="4">MID($A$1,4,2)</f>
        <v>28</v>
      </c>
      <c r="D8" s="7" t="s">
        <v>32</v>
      </c>
      <c r="E8" s="7" t="s">
        <v>105</v>
      </c>
      <c r="F8" s="7" t="s">
        <v>129</v>
      </c>
      <c r="G8" s="5">
        <v>7301</v>
      </c>
      <c r="H8" s="5" t="s">
        <v>97</v>
      </c>
      <c r="I8" s="8">
        <f t="shared" si="0"/>
        <v>2326</v>
      </c>
      <c r="J8" s="9">
        <v>2326</v>
      </c>
      <c r="K8" s="8">
        <f t="shared" si="1"/>
        <v>0</v>
      </c>
      <c r="L8" s="10">
        <f t="shared" si="2"/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>
        <v>20200728</v>
      </c>
      <c r="Y8" s="12">
        <v>15</v>
      </c>
      <c r="Z8" s="6" t="s">
        <v>110</v>
      </c>
      <c r="AA8" s="12" t="str">
        <f t="shared" ref="AA8:AA46" si="5">IF($Z8="A","하선동",IF($Z8="B","이형준",""))</f>
        <v>이형준</v>
      </c>
      <c r="AB8" s="5" t="s">
        <v>57</v>
      </c>
      <c r="AC8" s="13"/>
    </row>
    <row r="9" spans="1:29" s="14" customFormat="1" ht="20.100000000000001" customHeight="1" x14ac:dyDescent="0.3">
      <c r="A9" s="5">
        <v>3</v>
      </c>
      <c r="B9" s="6" t="str">
        <f t="shared" si="3"/>
        <v>7</v>
      </c>
      <c r="C9" s="6" t="str">
        <f t="shared" si="4"/>
        <v>28</v>
      </c>
      <c r="D9" s="7" t="s">
        <v>32</v>
      </c>
      <c r="E9" s="7" t="s">
        <v>116</v>
      </c>
      <c r="F9" s="7" t="s">
        <v>130</v>
      </c>
      <c r="G9" s="5" t="s">
        <v>144</v>
      </c>
      <c r="H9" s="5" t="s">
        <v>97</v>
      </c>
      <c r="I9" s="8">
        <f t="shared" si="0"/>
        <v>448</v>
      </c>
      <c r="J9" s="9">
        <v>448</v>
      </c>
      <c r="K9" s="8">
        <f t="shared" si="1"/>
        <v>0</v>
      </c>
      <c r="L9" s="10">
        <f t="shared" si="2"/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>
        <v>20200728</v>
      </c>
      <c r="Y9" s="6">
        <v>4</v>
      </c>
      <c r="Z9" s="6" t="s">
        <v>110</v>
      </c>
      <c r="AA9" s="12" t="str">
        <f t="shared" si="5"/>
        <v>이형준</v>
      </c>
      <c r="AB9" s="5" t="s">
        <v>57</v>
      </c>
      <c r="AC9" s="13"/>
    </row>
    <row r="10" spans="1:29" s="14" customFormat="1" ht="20.100000000000001" customHeight="1" x14ac:dyDescent="0.3">
      <c r="A10" s="5">
        <v>4</v>
      </c>
      <c r="B10" s="6" t="str">
        <f t="shared" si="3"/>
        <v>7</v>
      </c>
      <c r="C10" s="6" t="str">
        <f t="shared" si="4"/>
        <v>28</v>
      </c>
      <c r="D10" s="7" t="s">
        <v>34</v>
      </c>
      <c r="E10" s="7" t="s">
        <v>105</v>
      </c>
      <c r="F10" s="7" t="s">
        <v>112</v>
      </c>
      <c r="G10" s="5" t="s">
        <v>145</v>
      </c>
      <c r="H10" s="5" t="s">
        <v>97</v>
      </c>
      <c r="I10" s="8">
        <f t="shared" si="0"/>
        <v>14087</v>
      </c>
      <c r="J10" s="9">
        <v>14070</v>
      </c>
      <c r="K10" s="8">
        <f t="shared" si="1"/>
        <v>17</v>
      </c>
      <c r="L10" s="10">
        <f t="shared" si="2"/>
        <v>1.206786398807411E-3</v>
      </c>
      <c r="M10" s="11"/>
      <c r="N10" s="11">
        <v>11</v>
      </c>
      <c r="O10" s="11"/>
      <c r="P10" s="11">
        <v>6</v>
      </c>
      <c r="Q10" s="11"/>
      <c r="R10" s="11"/>
      <c r="S10" s="11"/>
      <c r="T10" s="11"/>
      <c r="U10" s="11"/>
      <c r="V10" s="11"/>
      <c r="W10" s="11"/>
      <c r="X10" s="12">
        <v>20200728</v>
      </c>
      <c r="Y10" s="12">
        <v>8</v>
      </c>
      <c r="Z10" s="6" t="s">
        <v>110</v>
      </c>
      <c r="AA10" s="12" t="str">
        <f t="shared" si="5"/>
        <v>이형준</v>
      </c>
      <c r="AB10" s="5" t="s">
        <v>57</v>
      </c>
      <c r="AC10" s="13"/>
    </row>
    <row r="11" spans="1:29" s="14" customFormat="1" ht="20.100000000000001" customHeight="1" x14ac:dyDescent="0.3">
      <c r="A11" s="5">
        <v>5</v>
      </c>
      <c r="B11" s="6" t="str">
        <f t="shared" si="3"/>
        <v>7</v>
      </c>
      <c r="C11" s="6" t="str">
        <f t="shared" si="4"/>
        <v>28</v>
      </c>
      <c r="D11" s="7" t="s">
        <v>46</v>
      </c>
      <c r="E11" s="7" t="s">
        <v>127</v>
      </c>
      <c r="F11" s="7" t="s">
        <v>128</v>
      </c>
      <c r="G11" s="5"/>
      <c r="H11" s="5"/>
      <c r="I11" s="8">
        <f t="shared" si="0"/>
        <v>4002</v>
      </c>
      <c r="J11" s="9">
        <v>4000</v>
      </c>
      <c r="K11" s="8">
        <f t="shared" si="1"/>
        <v>2</v>
      </c>
      <c r="L11" s="10">
        <f t="shared" si="2"/>
        <v>4.9975012493753122E-4</v>
      </c>
      <c r="M11" s="11">
        <v>1</v>
      </c>
      <c r="N11" s="11"/>
      <c r="O11" s="11">
        <v>1</v>
      </c>
      <c r="P11" s="11"/>
      <c r="Q11" s="11"/>
      <c r="R11" s="11"/>
      <c r="S11" s="11"/>
      <c r="T11" s="11"/>
      <c r="U11" s="11"/>
      <c r="V11" s="11"/>
      <c r="W11" s="11"/>
      <c r="X11" s="12">
        <v>20200722</v>
      </c>
      <c r="Y11" s="12">
        <v>5</v>
      </c>
      <c r="Z11" s="6" t="s">
        <v>108</v>
      </c>
      <c r="AA11" s="12" t="str">
        <f t="shared" si="5"/>
        <v>하선동</v>
      </c>
      <c r="AB11" s="5" t="s">
        <v>57</v>
      </c>
      <c r="AC11" s="13"/>
    </row>
    <row r="12" spans="1:29" s="14" customFormat="1" ht="20.100000000000001" customHeight="1" x14ac:dyDescent="0.3">
      <c r="A12" s="5">
        <v>6</v>
      </c>
      <c r="B12" s="6" t="str">
        <f t="shared" si="3"/>
        <v>7</v>
      </c>
      <c r="C12" s="6" t="str">
        <f t="shared" si="4"/>
        <v>28</v>
      </c>
      <c r="D12" s="7" t="s">
        <v>34</v>
      </c>
      <c r="E12" s="7" t="s">
        <v>119</v>
      </c>
      <c r="F12" s="7" t="s">
        <v>124</v>
      </c>
      <c r="G12" s="5" t="s">
        <v>145</v>
      </c>
      <c r="H12" s="5" t="s">
        <v>97</v>
      </c>
      <c r="I12" s="8">
        <f t="shared" si="0"/>
        <v>12017</v>
      </c>
      <c r="J12" s="9">
        <v>12010</v>
      </c>
      <c r="K12" s="8">
        <f t="shared" si="1"/>
        <v>7</v>
      </c>
      <c r="L12" s="10">
        <f t="shared" si="2"/>
        <v>5.8250811350586673E-4</v>
      </c>
      <c r="M12" s="11">
        <v>7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>
        <v>20200728</v>
      </c>
      <c r="Y12" s="12">
        <v>3</v>
      </c>
      <c r="Z12" s="6" t="s">
        <v>108</v>
      </c>
      <c r="AA12" s="12" t="str">
        <f t="shared" si="5"/>
        <v>하선동</v>
      </c>
      <c r="AB12" s="5" t="s">
        <v>80</v>
      </c>
      <c r="AC12" s="13"/>
    </row>
    <row r="13" spans="1:29" s="14" customFormat="1" ht="20.100000000000001" customHeight="1" x14ac:dyDescent="0.3">
      <c r="A13" s="5">
        <v>7</v>
      </c>
      <c r="B13" s="6" t="str">
        <f t="shared" si="3"/>
        <v>7</v>
      </c>
      <c r="C13" s="6" t="str">
        <f t="shared" si="4"/>
        <v>28</v>
      </c>
      <c r="D13" s="7" t="s">
        <v>32</v>
      </c>
      <c r="E13" s="7" t="s">
        <v>131</v>
      </c>
      <c r="F13" s="7" t="s">
        <v>132</v>
      </c>
      <c r="G13" s="5" t="s">
        <v>147</v>
      </c>
      <c r="H13" s="5" t="s">
        <v>97</v>
      </c>
      <c r="I13" s="8">
        <f t="shared" si="0"/>
        <v>9726</v>
      </c>
      <c r="J13" s="15">
        <v>8568</v>
      </c>
      <c r="K13" s="8">
        <f t="shared" si="1"/>
        <v>1158</v>
      </c>
      <c r="L13" s="10">
        <f t="shared" si="2"/>
        <v>0.11906230721776681</v>
      </c>
      <c r="M13" s="11">
        <v>1158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>
        <v>20200727</v>
      </c>
      <c r="Y13" s="12">
        <v>6</v>
      </c>
      <c r="Z13" s="6" t="s">
        <v>110</v>
      </c>
      <c r="AA13" s="12" t="str">
        <f t="shared" si="5"/>
        <v>이형준</v>
      </c>
      <c r="AB13" s="5" t="s">
        <v>80</v>
      </c>
      <c r="AC13" s="13"/>
    </row>
    <row r="14" spans="1:29" s="14" customFormat="1" ht="20.100000000000001" customHeight="1" x14ac:dyDescent="0.3">
      <c r="A14" s="5">
        <v>8</v>
      </c>
      <c r="B14" s="6" t="str">
        <f t="shared" si="3"/>
        <v>7</v>
      </c>
      <c r="C14" s="6" t="str">
        <f t="shared" si="4"/>
        <v>28</v>
      </c>
      <c r="D14" s="7" t="s">
        <v>46</v>
      </c>
      <c r="E14" s="7" t="s">
        <v>153</v>
      </c>
      <c r="F14" s="7" t="s">
        <v>133</v>
      </c>
      <c r="G14" s="5" t="s">
        <v>145</v>
      </c>
      <c r="H14" s="5" t="s">
        <v>97</v>
      </c>
      <c r="I14" s="8">
        <f t="shared" si="0"/>
        <v>4171</v>
      </c>
      <c r="J14" s="9">
        <v>4117</v>
      </c>
      <c r="K14" s="8">
        <f t="shared" si="1"/>
        <v>54</v>
      </c>
      <c r="L14" s="10">
        <f t="shared" si="2"/>
        <v>1.2946535602972908E-2</v>
      </c>
      <c r="M14" s="11"/>
      <c r="N14" s="11"/>
      <c r="O14" s="11"/>
      <c r="P14" s="11"/>
      <c r="Q14" s="11">
        <v>54</v>
      </c>
      <c r="R14" s="11"/>
      <c r="S14" s="11"/>
      <c r="T14" s="11"/>
      <c r="U14" s="11"/>
      <c r="V14" s="11"/>
      <c r="W14" s="11"/>
      <c r="X14" s="12">
        <v>20200711</v>
      </c>
      <c r="Y14" s="12">
        <v>10</v>
      </c>
      <c r="Z14" s="6" t="s">
        <v>110</v>
      </c>
      <c r="AA14" s="12" t="str">
        <f t="shared" si="5"/>
        <v>이형준</v>
      </c>
      <c r="AB14" s="5" t="s">
        <v>80</v>
      </c>
      <c r="AC14" s="13"/>
    </row>
    <row r="15" spans="1:29" s="14" customFormat="1" ht="20.100000000000001" customHeight="1" x14ac:dyDescent="0.3">
      <c r="A15" s="5">
        <v>9</v>
      </c>
      <c r="B15" s="6" t="str">
        <f t="shared" si="3"/>
        <v>7</v>
      </c>
      <c r="C15" s="6" t="str">
        <f t="shared" si="4"/>
        <v>28</v>
      </c>
      <c r="D15" s="7" t="s">
        <v>32</v>
      </c>
      <c r="E15" s="7" t="s">
        <v>117</v>
      </c>
      <c r="F15" s="7" t="s">
        <v>134</v>
      </c>
      <c r="G15" s="5" t="s">
        <v>152</v>
      </c>
      <c r="H15" s="5" t="s">
        <v>149</v>
      </c>
      <c r="I15" s="8">
        <f t="shared" si="0"/>
        <v>1631</v>
      </c>
      <c r="J15" s="9">
        <v>1601</v>
      </c>
      <c r="K15" s="8">
        <f t="shared" si="1"/>
        <v>30</v>
      </c>
      <c r="L15" s="10">
        <f t="shared" si="2"/>
        <v>1.8393623543838136E-2</v>
      </c>
      <c r="M15" s="11"/>
      <c r="N15" s="11"/>
      <c r="O15" s="11"/>
      <c r="P15" s="11"/>
      <c r="Q15" s="11">
        <v>30</v>
      </c>
      <c r="R15" s="11"/>
      <c r="S15" s="11"/>
      <c r="T15" s="11"/>
      <c r="U15" s="11"/>
      <c r="V15" s="11"/>
      <c r="W15" s="11"/>
      <c r="X15" s="12">
        <v>20200709</v>
      </c>
      <c r="Y15" s="12">
        <v>1</v>
      </c>
      <c r="Z15" s="6" t="s">
        <v>108</v>
      </c>
      <c r="AA15" s="12" t="str">
        <f t="shared" si="5"/>
        <v>하선동</v>
      </c>
      <c r="AB15" s="5" t="s">
        <v>80</v>
      </c>
      <c r="AC15" s="13"/>
    </row>
    <row r="16" spans="1:29" s="14" customFormat="1" ht="20.100000000000001" customHeight="1" x14ac:dyDescent="0.3">
      <c r="A16" s="5">
        <v>10</v>
      </c>
      <c r="B16" s="6" t="str">
        <f t="shared" si="3"/>
        <v>7</v>
      </c>
      <c r="C16" s="6" t="str">
        <f t="shared" si="4"/>
        <v>28</v>
      </c>
      <c r="D16" s="7" t="s">
        <v>32</v>
      </c>
      <c r="E16" s="7" t="s">
        <v>131</v>
      </c>
      <c r="F16" s="7" t="s">
        <v>135</v>
      </c>
      <c r="G16" s="5" t="s">
        <v>147</v>
      </c>
      <c r="H16" s="5" t="s">
        <v>97</v>
      </c>
      <c r="I16" s="8">
        <f t="shared" si="0"/>
        <v>1234</v>
      </c>
      <c r="J16" s="9">
        <v>1223</v>
      </c>
      <c r="K16" s="8">
        <f t="shared" si="1"/>
        <v>11</v>
      </c>
      <c r="L16" s="10">
        <f t="shared" si="2"/>
        <v>8.9141004862236632E-3</v>
      </c>
      <c r="M16" s="11"/>
      <c r="N16" s="11"/>
      <c r="O16" s="11"/>
      <c r="P16" s="11"/>
      <c r="Q16" s="11"/>
      <c r="R16" s="11">
        <v>11</v>
      </c>
      <c r="S16" s="11"/>
      <c r="T16" s="11"/>
      <c r="U16" s="11"/>
      <c r="V16" s="11"/>
      <c r="W16" s="11"/>
      <c r="X16" s="12">
        <v>20200720</v>
      </c>
      <c r="Y16" s="12">
        <v>4</v>
      </c>
      <c r="Z16" s="6" t="s">
        <v>108</v>
      </c>
      <c r="AA16" s="12" t="str">
        <f t="shared" si="5"/>
        <v>하선동</v>
      </c>
      <c r="AB16" s="5" t="s">
        <v>80</v>
      </c>
      <c r="AC16" s="13" t="s">
        <v>140</v>
      </c>
    </row>
    <row r="17" spans="1:29" s="14" customFormat="1" ht="20.100000000000001" customHeight="1" x14ac:dyDescent="0.3">
      <c r="A17" s="5">
        <v>11</v>
      </c>
      <c r="B17" s="6" t="str">
        <f t="shared" si="3"/>
        <v>7</v>
      </c>
      <c r="C17" s="6" t="str">
        <f t="shared" si="4"/>
        <v>28</v>
      </c>
      <c r="D17" s="7" t="s">
        <v>32</v>
      </c>
      <c r="E17" s="7" t="s">
        <v>116</v>
      </c>
      <c r="F17" s="7" t="s">
        <v>130</v>
      </c>
      <c r="G17" s="5" t="s">
        <v>144</v>
      </c>
      <c r="H17" s="5" t="s">
        <v>97</v>
      </c>
      <c r="I17" s="8">
        <f t="shared" si="0"/>
        <v>1406</v>
      </c>
      <c r="J17" s="9">
        <v>1406</v>
      </c>
      <c r="K17" s="8">
        <f t="shared" si="1"/>
        <v>0</v>
      </c>
      <c r="L17" s="10">
        <f t="shared" si="2"/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>
        <v>20200728</v>
      </c>
      <c r="Y17" s="12">
        <v>4</v>
      </c>
      <c r="Z17" s="6" t="s">
        <v>108</v>
      </c>
      <c r="AA17" s="12" t="str">
        <f t="shared" si="5"/>
        <v>하선동</v>
      </c>
      <c r="AB17" s="5" t="s">
        <v>80</v>
      </c>
      <c r="AC17" s="13"/>
    </row>
    <row r="18" spans="1:29" s="14" customFormat="1" ht="20.100000000000001" customHeight="1" x14ac:dyDescent="0.3">
      <c r="A18" s="5">
        <v>12</v>
      </c>
      <c r="B18" s="6" t="str">
        <f t="shared" si="3"/>
        <v>7</v>
      </c>
      <c r="C18" s="6" t="str">
        <f t="shared" si="4"/>
        <v>28</v>
      </c>
      <c r="D18" s="7" t="s">
        <v>34</v>
      </c>
      <c r="E18" s="7" t="s">
        <v>105</v>
      </c>
      <c r="F18" s="7" t="s">
        <v>112</v>
      </c>
      <c r="G18" s="5" t="s">
        <v>145</v>
      </c>
      <c r="H18" s="5" t="s">
        <v>97</v>
      </c>
      <c r="I18" s="8">
        <f t="shared" si="0"/>
        <v>5960</v>
      </c>
      <c r="J18" s="9">
        <v>5959</v>
      </c>
      <c r="K18" s="8">
        <f t="shared" si="1"/>
        <v>1</v>
      </c>
      <c r="L18" s="10">
        <f t="shared" si="2"/>
        <v>1.6778523489932885E-4</v>
      </c>
      <c r="M18" s="11"/>
      <c r="N18" s="11"/>
      <c r="O18" s="11"/>
      <c r="P18" s="11"/>
      <c r="Q18" s="11">
        <v>1</v>
      </c>
      <c r="R18" s="11"/>
      <c r="S18" s="11"/>
      <c r="T18" s="11"/>
      <c r="U18" s="11"/>
      <c r="V18" s="11"/>
      <c r="W18" s="11"/>
      <c r="X18" s="12">
        <v>20200728</v>
      </c>
      <c r="Y18" s="12">
        <v>8</v>
      </c>
      <c r="Z18" s="6" t="s">
        <v>108</v>
      </c>
      <c r="AA18" s="12" t="str">
        <f t="shared" si="5"/>
        <v>하선동</v>
      </c>
      <c r="AB18" s="5" t="s">
        <v>85</v>
      </c>
      <c r="AC18" s="13"/>
    </row>
    <row r="19" spans="1:29" s="14" customFormat="1" ht="20.100000000000001" customHeight="1" x14ac:dyDescent="0.3">
      <c r="A19" s="5">
        <v>13</v>
      </c>
      <c r="B19" s="6" t="str">
        <f t="shared" si="3"/>
        <v>7</v>
      </c>
      <c r="C19" s="6" t="str">
        <f t="shared" si="4"/>
        <v>28</v>
      </c>
      <c r="D19" s="7" t="s">
        <v>143</v>
      </c>
      <c r="E19" s="7" t="s">
        <v>116</v>
      </c>
      <c r="F19" s="7" t="s">
        <v>136</v>
      </c>
      <c r="G19" s="5">
        <v>7301</v>
      </c>
      <c r="H19" s="5" t="s">
        <v>151</v>
      </c>
      <c r="I19" s="8">
        <f t="shared" si="0"/>
        <v>206</v>
      </c>
      <c r="J19" s="9">
        <v>206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>
        <v>20200727</v>
      </c>
      <c r="Y19" s="12">
        <v>6</v>
      </c>
      <c r="Z19" s="6" t="s">
        <v>108</v>
      </c>
      <c r="AA19" s="12" t="str">
        <f t="shared" si="5"/>
        <v>하선동</v>
      </c>
      <c r="AB19" s="5" t="s">
        <v>85</v>
      </c>
      <c r="AC19" s="13"/>
    </row>
    <row r="20" spans="1:29" s="14" customFormat="1" ht="20.100000000000001" customHeight="1" x14ac:dyDescent="0.3">
      <c r="A20" s="5">
        <v>14</v>
      </c>
      <c r="B20" s="6" t="str">
        <f t="shared" si="3"/>
        <v>7</v>
      </c>
      <c r="C20" s="6" t="str">
        <f t="shared" si="4"/>
        <v>28</v>
      </c>
      <c r="D20" s="7" t="s">
        <v>32</v>
      </c>
      <c r="E20" s="7" t="s">
        <v>131</v>
      </c>
      <c r="F20" s="7" t="s">
        <v>135</v>
      </c>
      <c r="G20" s="5" t="s">
        <v>147</v>
      </c>
      <c r="H20" s="5" t="s">
        <v>97</v>
      </c>
      <c r="I20" s="8">
        <f t="shared" si="0"/>
        <v>15269</v>
      </c>
      <c r="J20" s="9">
        <v>14600</v>
      </c>
      <c r="K20" s="8">
        <f t="shared" si="1"/>
        <v>669</v>
      </c>
      <c r="L20" s="10">
        <f t="shared" si="2"/>
        <v>4.3814264195428644E-2</v>
      </c>
      <c r="M20" s="11">
        <v>633</v>
      </c>
      <c r="N20" s="11">
        <v>36</v>
      </c>
      <c r="O20" s="11"/>
      <c r="P20" s="11"/>
      <c r="Q20" s="11"/>
      <c r="R20" s="11"/>
      <c r="S20" s="11"/>
      <c r="T20" s="11"/>
      <c r="U20" s="11"/>
      <c r="V20" s="11"/>
      <c r="W20" s="11"/>
      <c r="X20" s="12">
        <v>20200720</v>
      </c>
      <c r="Y20" s="12">
        <v>4</v>
      </c>
      <c r="Z20" s="6" t="s">
        <v>108</v>
      </c>
      <c r="AA20" s="12" t="str">
        <f t="shared" si="5"/>
        <v>하선동</v>
      </c>
      <c r="AB20" s="5" t="s">
        <v>85</v>
      </c>
      <c r="AC20" s="13"/>
    </row>
    <row r="21" spans="1:29" s="14" customFormat="1" ht="20.100000000000001" customHeight="1" x14ac:dyDescent="0.3">
      <c r="A21" s="5">
        <v>15</v>
      </c>
      <c r="B21" s="6" t="str">
        <f t="shared" si="3"/>
        <v>7</v>
      </c>
      <c r="C21" s="6" t="str">
        <f t="shared" si="4"/>
        <v>28</v>
      </c>
      <c r="D21" s="7" t="s">
        <v>32</v>
      </c>
      <c r="E21" s="7" t="s">
        <v>105</v>
      </c>
      <c r="F21" s="7" t="s">
        <v>129</v>
      </c>
      <c r="G21" s="5">
        <v>7301</v>
      </c>
      <c r="H21" s="5" t="s">
        <v>151</v>
      </c>
      <c r="I21" s="8">
        <f t="shared" si="0"/>
        <v>1947</v>
      </c>
      <c r="J21" s="9">
        <v>1945</v>
      </c>
      <c r="K21" s="8">
        <f t="shared" si="1"/>
        <v>2</v>
      </c>
      <c r="L21" s="10">
        <f t="shared" si="2"/>
        <v>1.0272213662044171E-3</v>
      </c>
      <c r="M21" s="11"/>
      <c r="N21" s="11"/>
      <c r="O21" s="11"/>
      <c r="P21" s="11"/>
      <c r="Q21" s="11">
        <v>2</v>
      </c>
      <c r="R21" s="11"/>
      <c r="S21" s="11"/>
      <c r="T21" s="11"/>
      <c r="U21" s="11"/>
      <c r="V21" s="11"/>
      <c r="W21" s="11"/>
      <c r="X21" s="12">
        <v>20200728</v>
      </c>
      <c r="Y21" s="12">
        <v>15</v>
      </c>
      <c r="Z21" s="6" t="s">
        <v>108</v>
      </c>
      <c r="AA21" s="12" t="str">
        <f t="shared" si="5"/>
        <v>하선동</v>
      </c>
      <c r="AB21" s="5" t="s">
        <v>86</v>
      </c>
      <c r="AC21" s="13"/>
    </row>
    <row r="22" spans="1:29" s="14" customFormat="1" ht="20.100000000000001" customHeight="1" x14ac:dyDescent="0.3">
      <c r="A22" s="5">
        <v>16</v>
      </c>
      <c r="B22" s="6" t="str">
        <f t="shared" si="3"/>
        <v>7</v>
      </c>
      <c r="C22" s="6" t="str">
        <f t="shared" si="4"/>
        <v>28</v>
      </c>
      <c r="D22" s="7" t="s">
        <v>32</v>
      </c>
      <c r="E22" s="7" t="s">
        <v>131</v>
      </c>
      <c r="F22" s="7" t="s">
        <v>135</v>
      </c>
      <c r="G22" s="5" t="s">
        <v>147</v>
      </c>
      <c r="H22" s="5" t="s">
        <v>97</v>
      </c>
      <c r="I22" s="8">
        <f t="shared" si="0"/>
        <v>25660</v>
      </c>
      <c r="J22" s="9">
        <v>24714</v>
      </c>
      <c r="K22" s="8">
        <f t="shared" si="1"/>
        <v>946</v>
      </c>
      <c r="L22" s="10">
        <f t="shared" si="2"/>
        <v>3.6866718628215119E-2</v>
      </c>
      <c r="M22" s="11">
        <v>770</v>
      </c>
      <c r="N22" s="11">
        <v>170</v>
      </c>
      <c r="O22" s="11"/>
      <c r="P22" s="11"/>
      <c r="Q22" s="11"/>
      <c r="R22" s="11">
        <v>6</v>
      </c>
      <c r="S22" s="11"/>
      <c r="T22" s="11"/>
      <c r="U22" s="11"/>
      <c r="V22" s="11"/>
      <c r="W22" s="11"/>
      <c r="X22" s="12">
        <v>20200720</v>
      </c>
      <c r="Y22" s="12">
        <v>4</v>
      </c>
      <c r="Z22" s="6" t="s">
        <v>108</v>
      </c>
      <c r="AA22" s="12" t="str">
        <f t="shared" si="5"/>
        <v>하선동</v>
      </c>
      <c r="AB22" s="5" t="s">
        <v>86</v>
      </c>
      <c r="AC22" s="13" t="s">
        <v>140</v>
      </c>
    </row>
    <row r="23" spans="1:29" s="14" customFormat="1" ht="20.100000000000001" customHeight="1" x14ac:dyDescent="0.3">
      <c r="A23" s="5">
        <v>17</v>
      </c>
      <c r="B23" s="6" t="str">
        <f t="shared" si="3"/>
        <v>7</v>
      </c>
      <c r="C23" s="6" t="str">
        <f t="shared" si="4"/>
        <v>28</v>
      </c>
      <c r="D23" s="7" t="s">
        <v>34</v>
      </c>
      <c r="E23" s="7" t="s">
        <v>105</v>
      </c>
      <c r="F23" s="7" t="s">
        <v>112</v>
      </c>
      <c r="G23" s="5" t="s">
        <v>145</v>
      </c>
      <c r="H23" s="5" t="s">
        <v>97</v>
      </c>
      <c r="I23" s="8">
        <f t="shared" si="0"/>
        <v>7205</v>
      </c>
      <c r="J23" s="9">
        <v>7193</v>
      </c>
      <c r="K23" s="8">
        <f t="shared" si="1"/>
        <v>12</v>
      </c>
      <c r="L23" s="10">
        <f t="shared" si="2"/>
        <v>1.6655100624566274E-3</v>
      </c>
      <c r="M23" s="11"/>
      <c r="N23" s="11">
        <v>3</v>
      </c>
      <c r="O23" s="11"/>
      <c r="P23" s="11">
        <v>9</v>
      </c>
      <c r="Q23" s="11"/>
      <c r="R23" s="11"/>
      <c r="S23" s="11"/>
      <c r="T23" s="11"/>
      <c r="U23" s="11"/>
      <c r="V23" s="11"/>
      <c r="W23" s="11"/>
      <c r="X23" s="12">
        <v>20200728</v>
      </c>
      <c r="Y23" s="12">
        <v>7</v>
      </c>
      <c r="Z23" s="6" t="s">
        <v>108</v>
      </c>
      <c r="AA23" s="12" t="str">
        <f t="shared" si="5"/>
        <v>하선동</v>
      </c>
      <c r="AB23" s="5" t="s">
        <v>86</v>
      </c>
      <c r="AC23" s="13"/>
    </row>
    <row r="24" spans="1:29" s="14" customFormat="1" ht="20.100000000000001" customHeight="1" x14ac:dyDescent="0.3">
      <c r="A24" s="5">
        <v>18</v>
      </c>
      <c r="B24" s="6" t="str">
        <f t="shared" si="3"/>
        <v>7</v>
      </c>
      <c r="C24" s="6" t="str">
        <f t="shared" si="4"/>
        <v>28</v>
      </c>
      <c r="D24" s="7" t="s">
        <v>32</v>
      </c>
      <c r="E24" s="7" t="s">
        <v>114</v>
      </c>
      <c r="F24" s="7" t="s">
        <v>138</v>
      </c>
      <c r="G24" s="5" t="s">
        <v>148</v>
      </c>
      <c r="H24" s="5" t="s">
        <v>149</v>
      </c>
      <c r="I24" s="8">
        <f t="shared" si="0"/>
        <v>3056</v>
      </c>
      <c r="J24" s="9">
        <v>3055</v>
      </c>
      <c r="K24" s="8">
        <f t="shared" si="1"/>
        <v>1</v>
      </c>
      <c r="L24" s="10">
        <f t="shared" si="2"/>
        <v>3.2722513089005238E-4</v>
      </c>
      <c r="M24" s="11"/>
      <c r="N24" s="11"/>
      <c r="O24" s="11"/>
      <c r="P24" s="11"/>
      <c r="Q24" s="11">
        <v>1</v>
      </c>
      <c r="R24" s="11"/>
      <c r="S24" s="11"/>
      <c r="T24" s="11"/>
      <c r="U24" s="11"/>
      <c r="V24" s="11"/>
      <c r="W24" s="11"/>
      <c r="X24" s="12">
        <v>20200728</v>
      </c>
      <c r="Y24" s="12">
        <v>12</v>
      </c>
      <c r="Z24" s="6" t="s">
        <v>108</v>
      </c>
      <c r="AA24" s="12" t="str">
        <f t="shared" si="5"/>
        <v>하선동</v>
      </c>
      <c r="AB24" s="5" t="s">
        <v>86</v>
      </c>
      <c r="AC24" s="13"/>
    </row>
    <row r="25" spans="1:29" s="14" customFormat="1" ht="20.100000000000001" customHeight="1" x14ac:dyDescent="0.3">
      <c r="A25" s="5">
        <v>19</v>
      </c>
      <c r="B25" s="6" t="str">
        <f t="shared" si="3"/>
        <v>7</v>
      </c>
      <c r="C25" s="6" t="str">
        <f t="shared" si="4"/>
        <v>28</v>
      </c>
      <c r="D25" s="7" t="s">
        <v>44</v>
      </c>
      <c r="E25" s="7" t="s">
        <v>104</v>
      </c>
      <c r="F25" s="7" t="s">
        <v>106</v>
      </c>
      <c r="G25" s="5" t="s">
        <v>102</v>
      </c>
      <c r="H25" s="5" t="s">
        <v>102</v>
      </c>
      <c r="I25" s="8">
        <f t="shared" si="0"/>
        <v>102</v>
      </c>
      <c r="J25" s="11">
        <v>94</v>
      </c>
      <c r="K25" s="8">
        <f t="shared" si="1"/>
        <v>8</v>
      </c>
      <c r="L25" s="10">
        <f t="shared" si="2"/>
        <v>7.8431372549019607E-2</v>
      </c>
      <c r="M25" s="11"/>
      <c r="N25" s="11"/>
      <c r="O25" s="11"/>
      <c r="P25" s="11"/>
      <c r="Q25" s="11">
        <v>1</v>
      </c>
      <c r="R25" s="11"/>
      <c r="S25" s="11"/>
      <c r="T25" s="11"/>
      <c r="U25" s="11"/>
      <c r="V25" s="11">
        <v>7</v>
      </c>
      <c r="W25" s="11"/>
      <c r="X25" s="12">
        <v>20200728</v>
      </c>
      <c r="Y25" s="12">
        <v>9</v>
      </c>
      <c r="Z25" s="6" t="s">
        <v>108</v>
      </c>
      <c r="AA25" s="12" t="str">
        <f t="shared" si="5"/>
        <v>하선동</v>
      </c>
      <c r="AB25" s="5" t="s">
        <v>93</v>
      </c>
      <c r="AC25" s="13"/>
    </row>
    <row r="26" spans="1:29" s="14" customFormat="1" ht="20.100000000000001" customHeight="1" x14ac:dyDescent="0.3">
      <c r="A26" s="5">
        <v>20</v>
      </c>
      <c r="B26" s="6" t="str">
        <f t="shared" si="3"/>
        <v>7</v>
      </c>
      <c r="C26" s="6" t="str">
        <f t="shared" si="4"/>
        <v>28</v>
      </c>
      <c r="D26" s="7" t="s">
        <v>32</v>
      </c>
      <c r="E26" s="7" t="s">
        <v>115</v>
      </c>
      <c r="F26" s="7" t="s">
        <v>101</v>
      </c>
      <c r="G26" s="5" t="s">
        <v>144</v>
      </c>
      <c r="H26" s="5" t="s">
        <v>97</v>
      </c>
      <c r="I26" s="8">
        <f t="shared" si="0"/>
        <v>1914</v>
      </c>
      <c r="J26" s="11">
        <v>1910</v>
      </c>
      <c r="K26" s="8">
        <f t="shared" si="1"/>
        <v>4</v>
      </c>
      <c r="L26" s="10">
        <f t="shared" si="2"/>
        <v>2.0898641588296763E-3</v>
      </c>
      <c r="M26" s="11"/>
      <c r="N26" s="11"/>
      <c r="O26" s="11"/>
      <c r="P26" s="11"/>
      <c r="Q26" s="11"/>
      <c r="R26" s="11"/>
      <c r="S26" s="11"/>
      <c r="T26" s="11">
        <v>4</v>
      </c>
      <c r="U26" s="11"/>
      <c r="V26" s="11"/>
      <c r="W26" s="11"/>
      <c r="X26" s="12">
        <v>20200728</v>
      </c>
      <c r="Y26" s="12">
        <v>4</v>
      </c>
      <c r="Z26" s="6" t="s">
        <v>110</v>
      </c>
      <c r="AA26" s="12" t="str">
        <f t="shared" si="5"/>
        <v>이형준</v>
      </c>
      <c r="AB26" s="5" t="s">
        <v>93</v>
      </c>
      <c r="AC26" s="13" t="s">
        <v>142</v>
      </c>
    </row>
    <row r="27" spans="1:29" s="14" customFormat="1" ht="20.100000000000001" customHeight="1" x14ac:dyDescent="0.3">
      <c r="A27" s="5">
        <v>21</v>
      </c>
      <c r="B27" s="6" t="str">
        <f t="shared" si="3"/>
        <v>7</v>
      </c>
      <c r="C27" s="6" t="str">
        <f t="shared" si="4"/>
        <v>28</v>
      </c>
      <c r="D27" s="7" t="s">
        <v>32</v>
      </c>
      <c r="E27" s="7" t="s">
        <v>104</v>
      </c>
      <c r="F27" s="7" t="s">
        <v>141</v>
      </c>
      <c r="G27" s="5">
        <v>7301</v>
      </c>
      <c r="H27" s="5" t="s">
        <v>151</v>
      </c>
      <c r="I27" s="8">
        <f t="shared" si="0"/>
        <v>710</v>
      </c>
      <c r="J27" s="11">
        <v>710</v>
      </c>
      <c r="K27" s="8">
        <f t="shared" si="1"/>
        <v>0</v>
      </c>
      <c r="L27" s="10">
        <f t="shared" si="2"/>
        <v>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>
        <v>20200728</v>
      </c>
      <c r="Y27" s="12">
        <v>6</v>
      </c>
      <c r="Z27" s="6" t="s">
        <v>110</v>
      </c>
      <c r="AA27" s="12" t="str">
        <f t="shared" si="5"/>
        <v>이형준</v>
      </c>
      <c r="AB27" s="5" t="s">
        <v>93</v>
      </c>
      <c r="AC27" s="13"/>
    </row>
    <row r="28" spans="1:29" s="14" customFormat="1" ht="20.100000000000001" customHeight="1" x14ac:dyDescent="0.3">
      <c r="A28" s="5">
        <v>22</v>
      </c>
      <c r="B28" s="6" t="str">
        <f t="shared" si="3"/>
        <v>7</v>
      </c>
      <c r="C28" s="6" t="str">
        <f t="shared" si="4"/>
        <v>28</v>
      </c>
      <c r="D28" s="7" t="s">
        <v>32</v>
      </c>
      <c r="E28" s="7" t="s">
        <v>117</v>
      </c>
      <c r="F28" s="7" t="s">
        <v>134</v>
      </c>
      <c r="G28" s="5" t="s">
        <v>152</v>
      </c>
      <c r="H28" s="5" t="s">
        <v>149</v>
      </c>
      <c r="I28" s="8">
        <f t="shared" si="0"/>
        <v>693</v>
      </c>
      <c r="J28" s="16">
        <v>550</v>
      </c>
      <c r="K28" s="8">
        <f t="shared" si="1"/>
        <v>143</v>
      </c>
      <c r="L28" s="10">
        <f t="shared" si="2"/>
        <v>0.20634920634920634</v>
      </c>
      <c r="M28" s="11"/>
      <c r="N28" s="11"/>
      <c r="O28" s="11"/>
      <c r="P28" s="11"/>
      <c r="Q28" s="11">
        <v>79</v>
      </c>
      <c r="R28" s="11"/>
      <c r="S28" s="11">
        <v>64</v>
      </c>
      <c r="T28" s="11"/>
      <c r="U28" s="11"/>
      <c r="V28" s="11"/>
      <c r="W28" s="11"/>
      <c r="X28" s="12">
        <v>20200709</v>
      </c>
      <c r="Y28" s="12">
        <v>1</v>
      </c>
      <c r="Z28" s="6" t="s">
        <v>108</v>
      </c>
      <c r="AA28" s="12" t="str">
        <f t="shared" si="5"/>
        <v>하선동</v>
      </c>
      <c r="AB28" s="5" t="s">
        <v>93</v>
      </c>
      <c r="AC28" s="13"/>
    </row>
    <row r="29" spans="1:29" s="14" customFormat="1" ht="20.100000000000001" customHeight="1" x14ac:dyDescent="0.3">
      <c r="A29" s="5">
        <v>23</v>
      </c>
      <c r="B29" s="6" t="str">
        <f t="shared" si="3"/>
        <v>7</v>
      </c>
      <c r="C29" s="6" t="str">
        <f t="shared" si="4"/>
        <v>28</v>
      </c>
      <c r="D29" s="7" t="s">
        <v>34</v>
      </c>
      <c r="E29" s="7" t="s">
        <v>104</v>
      </c>
      <c r="F29" s="7" t="s">
        <v>111</v>
      </c>
      <c r="G29" s="5" t="s">
        <v>145</v>
      </c>
      <c r="H29" s="5" t="s">
        <v>97</v>
      </c>
      <c r="I29" s="8">
        <f t="shared" si="0"/>
        <v>10313</v>
      </c>
      <c r="J29" s="11">
        <v>10270</v>
      </c>
      <c r="K29" s="8">
        <f t="shared" si="1"/>
        <v>43</v>
      </c>
      <c r="L29" s="10">
        <f t="shared" si="2"/>
        <v>4.1694948123727335E-3</v>
      </c>
      <c r="M29" s="11"/>
      <c r="N29" s="11"/>
      <c r="O29" s="11"/>
      <c r="P29" s="11">
        <v>33</v>
      </c>
      <c r="Q29" s="11">
        <v>10</v>
      </c>
      <c r="R29" s="11"/>
      <c r="S29" s="11"/>
      <c r="T29" s="11"/>
      <c r="U29" s="11"/>
      <c r="V29" s="11"/>
      <c r="W29" s="11"/>
      <c r="X29" s="12">
        <v>20200728</v>
      </c>
      <c r="Y29" s="12">
        <v>7</v>
      </c>
      <c r="Z29" s="6" t="s">
        <v>110</v>
      </c>
      <c r="AA29" s="12" t="str">
        <f t="shared" si="5"/>
        <v>이형준</v>
      </c>
      <c r="AB29" s="5" t="s">
        <v>96</v>
      </c>
      <c r="AC29" s="13"/>
    </row>
    <row r="30" spans="1:29" s="14" customFormat="1" ht="20.100000000000001" customHeight="1" x14ac:dyDescent="0.3">
      <c r="A30" s="5">
        <v>24</v>
      </c>
      <c r="B30" s="6" t="str">
        <f t="shared" si="3"/>
        <v>7</v>
      </c>
      <c r="C30" s="6" t="str">
        <f t="shared" si="4"/>
        <v>28</v>
      </c>
      <c r="D30" s="7" t="s">
        <v>34</v>
      </c>
      <c r="E30" s="7" t="s">
        <v>118</v>
      </c>
      <c r="F30" s="7" t="s">
        <v>123</v>
      </c>
      <c r="G30" s="5" t="s">
        <v>145</v>
      </c>
      <c r="H30" s="5" t="s">
        <v>97</v>
      </c>
      <c r="I30" s="8">
        <f t="shared" si="0"/>
        <v>11687</v>
      </c>
      <c r="J30" s="11">
        <v>11660</v>
      </c>
      <c r="K30" s="8">
        <f t="shared" ref="K30:K43" si="6">SUM(M30:W30)</f>
        <v>27</v>
      </c>
      <c r="L30" s="10">
        <f t="shared" si="2"/>
        <v>2.3102592624283393E-3</v>
      </c>
      <c r="M30" s="11"/>
      <c r="N30" s="11"/>
      <c r="O30" s="11"/>
      <c r="P30" s="11"/>
      <c r="Q30" s="11">
        <v>27</v>
      </c>
      <c r="R30" s="11"/>
      <c r="S30" s="11"/>
      <c r="T30" s="11"/>
      <c r="U30" s="11"/>
      <c r="V30" s="11"/>
      <c r="W30" s="11"/>
      <c r="X30" s="12">
        <v>20200728</v>
      </c>
      <c r="Y30" s="12">
        <v>3</v>
      </c>
      <c r="Z30" s="6" t="s">
        <v>110</v>
      </c>
      <c r="AA30" s="12" t="str">
        <f t="shared" si="5"/>
        <v>이형준</v>
      </c>
      <c r="AB30" s="5" t="s">
        <v>96</v>
      </c>
      <c r="AC30" s="13"/>
    </row>
    <row r="31" spans="1:29" s="14" customFormat="1" ht="20.100000000000001" customHeight="1" x14ac:dyDescent="0.3">
      <c r="A31" s="5">
        <v>25</v>
      </c>
      <c r="B31" s="6" t="str">
        <f t="shared" si="3"/>
        <v>7</v>
      </c>
      <c r="C31" s="6" t="str">
        <f t="shared" si="4"/>
        <v>28</v>
      </c>
      <c r="D31" s="7" t="s">
        <v>32</v>
      </c>
      <c r="E31" s="5" t="s">
        <v>113</v>
      </c>
      <c r="F31" s="7" t="s">
        <v>137</v>
      </c>
      <c r="G31" s="5" t="s">
        <v>148</v>
      </c>
      <c r="H31" s="5" t="s">
        <v>149</v>
      </c>
      <c r="I31" s="8">
        <f t="shared" si="0"/>
        <v>3002</v>
      </c>
      <c r="J31" s="9">
        <v>3000</v>
      </c>
      <c r="K31" s="8">
        <f t="shared" si="6"/>
        <v>2</v>
      </c>
      <c r="L31" s="10">
        <f t="shared" si="2"/>
        <v>6.6622251832111927E-4</v>
      </c>
      <c r="M31" s="11"/>
      <c r="N31" s="11"/>
      <c r="O31" s="11"/>
      <c r="P31" s="11"/>
      <c r="Q31" s="11">
        <v>2</v>
      </c>
      <c r="R31" s="11"/>
      <c r="S31" s="11"/>
      <c r="T31" s="11"/>
      <c r="U31" s="11"/>
      <c r="V31" s="11"/>
      <c r="W31" s="11"/>
      <c r="X31" s="12">
        <v>20200728</v>
      </c>
      <c r="Y31" s="12">
        <v>12</v>
      </c>
      <c r="Z31" s="6" t="s">
        <v>110</v>
      </c>
      <c r="AA31" s="12" t="str">
        <f t="shared" si="5"/>
        <v>이형준</v>
      </c>
      <c r="AB31" s="5" t="s">
        <v>96</v>
      </c>
      <c r="AC31" s="17"/>
    </row>
    <row r="32" spans="1:29" s="14" customFormat="1" ht="20.100000000000001" customHeight="1" x14ac:dyDescent="0.3">
      <c r="A32" s="5">
        <v>26</v>
      </c>
      <c r="B32" s="6" t="str">
        <f t="shared" si="3"/>
        <v>7</v>
      </c>
      <c r="C32" s="6" t="str">
        <f t="shared" si="4"/>
        <v>28</v>
      </c>
      <c r="D32" s="7" t="s">
        <v>32</v>
      </c>
      <c r="E32" s="7" t="s">
        <v>104</v>
      </c>
      <c r="F32" s="7" t="s">
        <v>150</v>
      </c>
      <c r="G32" s="5">
        <v>7301</v>
      </c>
      <c r="H32" s="5" t="s">
        <v>151</v>
      </c>
      <c r="I32" s="8">
        <f t="shared" si="0"/>
        <v>1722</v>
      </c>
      <c r="J32" s="9">
        <v>1720</v>
      </c>
      <c r="K32" s="8">
        <f t="shared" si="6"/>
        <v>2</v>
      </c>
      <c r="L32" s="10">
        <f t="shared" si="2"/>
        <v>1.1614401858304297E-3</v>
      </c>
      <c r="M32" s="11"/>
      <c r="N32" s="11"/>
      <c r="O32" s="11"/>
      <c r="P32" s="11">
        <v>2</v>
      </c>
      <c r="Q32" s="11"/>
      <c r="R32" s="11"/>
      <c r="S32" s="11"/>
      <c r="T32" s="11"/>
      <c r="U32" s="11"/>
      <c r="V32" s="11"/>
      <c r="W32" s="11"/>
      <c r="X32" s="12">
        <v>20200728</v>
      </c>
      <c r="Y32" s="12">
        <v>6</v>
      </c>
      <c r="Z32" s="6" t="s">
        <v>110</v>
      </c>
      <c r="AA32" s="12" t="str">
        <f t="shared" si="5"/>
        <v>이형준</v>
      </c>
      <c r="AB32" s="5" t="s">
        <v>96</v>
      </c>
      <c r="AC32" s="13"/>
    </row>
    <row r="33" spans="1:29" s="14" customFormat="1" ht="20.100000000000001" customHeight="1" x14ac:dyDescent="0.3">
      <c r="A33" s="5">
        <v>27</v>
      </c>
      <c r="B33" s="6" t="str">
        <f t="shared" si="3"/>
        <v>7</v>
      </c>
      <c r="C33" s="6" t="str">
        <f t="shared" si="4"/>
        <v>28</v>
      </c>
      <c r="D33" s="7"/>
      <c r="E33" s="7"/>
      <c r="F33" s="7"/>
      <c r="G33" s="5"/>
      <c r="H33" s="5"/>
      <c r="I33" s="8">
        <f t="shared" si="0"/>
        <v>0</v>
      </c>
      <c r="J33" s="9"/>
      <c r="K33" s="8">
        <f t="shared" si="6"/>
        <v>0</v>
      </c>
      <c r="L33" s="10" t="e">
        <f t="shared" si="2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12"/>
      <c r="Z33" s="6"/>
      <c r="AA33" s="12" t="str">
        <f t="shared" si="5"/>
        <v/>
      </c>
      <c r="AB33" s="5"/>
      <c r="AC33" s="13"/>
    </row>
    <row r="34" spans="1:29" s="14" customFormat="1" ht="20.100000000000001" customHeight="1" x14ac:dyDescent="0.3">
      <c r="A34" s="5">
        <v>28</v>
      </c>
      <c r="B34" s="6" t="str">
        <f t="shared" si="3"/>
        <v>7</v>
      </c>
      <c r="C34" s="6" t="str">
        <f t="shared" si="4"/>
        <v>28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12"/>
      <c r="Z34" s="6"/>
      <c r="AA34" s="12" t="str">
        <f t="shared" si="5"/>
        <v/>
      </c>
      <c r="AB34" s="5"/>
      <c r="AC34" s="13"/>
    </row>
    <row r="35" spans="1:29" s="14" customFormat="1" ht="20.100000000000001" hidden="1" customHeight="1" x14ac:dyDescent="0.3">
      <c r="A35" s="5">
        <v>29</v>
      </c>
      <c r="B35" s="6" t="str">
        <f t="shared" si="3"/>
        <v>7</v>
      </c>
      <c r="C35" s="6" t="str">
        <f t="shared" si="4"/>
        <v>28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6"/>
      <c r="AA35" s="12" t="str">
        <f t="shared" si="5"/>
        <v/>
      </c>
      <c r="AB35" s="5"/>
      <c r="AC35" s="13"/>
    </row>
    <row r="36" spans="1:29" s="14" customFormat="1" ht="20.100000000000001" hidden="1" customHeight="1" x14ac:dyDescent="0.3">
      <c r="A36" s="5">
        <v>30</v>
      </c>
      <c r="B36" s="6" t="str">
        <f t="shared" si="3"/>
        <v>7</v>
      </c>
      <c r="C36" s="6" t="str">
        <f t="shared" si="4"/>
        <v>28</v>
      </c>
      <c r="D36" s="7"/>
      <c r="E36" s="18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6"/>
      <c r="AA36" s="12" t="str">
        <f t="shared" si="5"/>
        <v/>
      </c>
      <c r="AB36" s="5"/>
      <c r="AC36" s="13"/>
    </row>
    <row r="37" spans="1:29" s="14" customFormat="1" ht="20.100000000000001" hidden="1" customHeight="1" x14ac:dyDescent="0.3">
      <c r="A37" s="5">
        <v>31</v>
      </c>
      <c r="B37" s="6" t="str">
        <f t="shared" si="3"/>
        <v>7</v>
      </c>
      <c r="C37" s="6" t="str">
        <f t="shared" si="4"/>
        <v>28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6"/>
      <c r="AA37" s="12" t="str">
        <f t="shared" si="5"/>
        <v/>
      </c>
      <c r="AB37" s="5"/>
      <c r="AC37" s="13"/>
    </row>
    <row r="38" spans="1:29" s="14" customFormat="1" ht="20.100000000000001" hidden="1" customHeight="1" x14ac:dyDescent="0.3">
      <c r="A38" s="5">
        <v>32</v>
      </c>
      <c r="B38" s="6" t="str">
        <f t="shared" si="3"/>
        <v>7</v>
      </c>
      <c r="C38" s="6" t="str">
        <f t="shared" si="4"/>
        <v>28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6"/>
      <c r="AA38" s="12" t="str">
        <f t="shared" si="5"/>
        <v/>
      </c>
      <c r="AB38" s="5"/>
      <c r="AC38" s="13"/>
    </row>
    <row r="39" spans="1:29" s="14" customFormat="1" ht="20.100000000000001" hidden="1" customHeight="1" x14ac:dyDescent="0.3">
      <c r="A39" s="5">
        <v>33</v>
      </c>
      <c r="B39" s="6" t="str">
        <f t="shared" si="3"/>
        <v>7</v>
      </c>
      <c r="C39" s="6" t="str">
        <f t="shared" si="4"/>
        <v>28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6"/>
      <c r="AA39" s="12" t="str">
        <f t="shared" si="5"/>
        <v/>
      </c>
      <c r="AB39" s="5"/>
      <c r="AC39" s="13"/>
    </row>
    <row r="40" spans="1:29" s="14" customFormat="1" ht="20.100000000000001" hidden="1" customHeight="1" x14ac:dyDescent="0.3">
      <c r="A40" s="5">
        <v>34</v>
      </c>
      <c r="B40" s="6" t="str">
        <f t="shared" si="3"/>
        <v>7</v>
      </c>
      <c r="C40" s="6" t="str">
        <f t="shared" si="4"/>
        <v>28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6"/>
      <c r="AA40" s="12" t="str">
        <f t="shared" si="5"/>
        <v/>
      </c>
      <c r="AB40" s="5"/>
      <c r="AC40" s="13"/>
    </row>
    <row r="41" spans="1:29" s="14" customFormat="1" ht="20.100000000000001" hidden="1" customHeight="1" x14ac:dyDescent="0.3">
      <c r="A41" s="5">
        <v>35</v>
      </c>
      <c r="B41" s="6" t="str">
        <f t="shared" si="3"/>
        <v>7</v>
      </c>
      <c r="C41" s="6" t="str">
        <f t="shared" si="4"/>
        <v>28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6"/>
      <c r="AA41" s="12" t="str">
        <f t="shared" si="5"/>
        <v/>
      </c>
      <c r="AB41" s="5"/>
      <c r="AC41" s="13"/>
    </row>
    <row r="42" spans="1:29" s="14" customFormat="1" ht="20.100000000000001" hidden="1" customHeight="1" x14ac:dyDescent="0.3">
      <c r="A42" s="5">
        <v>36</v>
      </c>
      <c r="B42" s="6" t="str">
        <f t="shared" si="3"/>
        <v>7</v>
      </c>
      <c r="C42" s="6" t="str">
        <f t="shared" si="4"/>
        <v>28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6"/>
      <c r="AA42" s="12" t="str">
        <f t="shared" si="5"/>
        <v/>
      </c>
      <c r="AB42" s="5"/>
      <c r="AC42" s="13"/>
    </row>
    <row r="43" spans="1:29" s="14" customFormat="1" ht="20.100000000000001" hidden="1" customHeight="1" x14ac:dyDescent="0.3">
      <c r="A43" s="5">
        <v>37</v>
      </c>
      <c r="B43" s="6" t="str">
        <f t="shared" si="3"/>
        <v>7</v>
      </c>
      <c r="C43" s="6" t="str">
        <f t="shared" si="4"/>
        <v>28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6"/>
      <c r="AA43" s="12" t="str">
        <f t="shared" si="5"/>
        <v/>
      </c>
      <c r="AB43" s="5"/>
      <c r="AC43" s="13"/>
    </row>
    <row r="44" spans="1:29" s="14" customFormat="1" ht="20.100000000000001" hidden="1" customHeight="1" x14ac:dyDescent="0.3">
      <c r="A44" s="5">
        <v>38</v>
      </c>
      <c r="B44" s="6" t="str">
        <f t="shared" si="3"/>
        <v>7</v>
      </c>
      <c r="C44" s="6" t="str">
        <f t="shared" si="4"/>
        <v>28</v>
      </c>
      <c r="D44" s="7"/>
      <c r="E44" s="7"/>
      <c r="F44" s="7"/>
      <c r="G44" s="5"/>
      <c r="H44" s="5"/>
      <c r="I44" s="8">
        <f t="shared" si="0"/>
        <v>0</v>
      </c>
      <c r="J44" s="9"/>
      <c r="K44" s="8">
        <f t="shared" ref="K44:K46" si="7">SUM(M44:W44)</f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6"/>
      <c r="AA44" s="12" t="str">
        <f t="shared" si="5"/>
        <v/>
      </c>
      <c r="AB44" s="5"/>
      <c r="AC44" s="13"/>
    </row>
    <row r="45" spans="1:29" s="14" customFormat="1" ht="20.100000000000001" hidden="1" customHeight="1" x14ac:dyDescent="0.3">
      <c r="A45" s="5">
        <v>39</v>
      </c>
      <c r="B45" s="6" t="str">
        <f t="shared" si="3"/>
        <v>7</v>
      </c>
      <c r="C45" s="6" t="str">
        <f t="shared" si="4"/>
        <v>28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7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6"/>
      <c r="AA45" s="12" t="str">
        <f t="shared" si="5"/>
        <v/>
      </c>
      <c r="AB45" s="5"/>
      <c r="AC45" s="13"/>
    </row>
    <row r="46" spans="1:29" s="14" customFormat="1" ht="20.100000000000001" hidden="1" customHeight="1" x14ac:dyDescent="0.3">
      <c r="A46" s="5">
        <v>40</v>
      </c>
      <c r="B46" s="6" t="str">
        <f t="shared" si="3"/>
        <v>7</v>
      </c>
      <c r="C46" s="6" t="str">
        <f t="shared" si="4"/>
        <v>28</v>
      </c>
      <c r="D46" s="7"/>
      <c r="E46" s="7"/>
      <c r="F46" s="7"/>
      <c r="G46" s="5"/>
      <c r="H46" s="5"/>
      <c r="I46" s="8">
        <f t="shared" si="0"/>
        <v>0</v>
      </c>
      <c r="J46" s="9"/>
      <c r="K46" s="8">
        <f t="shared" si="7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6"/>
      <c r="AA46" s="12" t="str">
        <f t="shared" si="5"/>
        <v/>
      </c>
      <c r="AB46" s="5"/>
      <c r="AC46" s="13"/>
    </row>
    <row r="47" spans="1:29" s="19" customFormat="1" ht="13.5" x14ac:dyDescent="0.3">
      <c r="A47" s="35"/>
      <c r="B47" s="36"/>
      <c r="C47" s="36"/>
      <c r="D47" s="36"/>
      <c r="E47" s="36"/>
      <c r="F47" s="36"/>
      <c r="G47" s="36"/>
      <c r="H47" s="36"/>
      <c r="I47" s="37">
        <f t="shared" ref="I47:W47" si="8">SUM(I7:I46)</f>
        <v>140544</v>
      </c>
      <c r="J47" s="37">
        <f t="shared" si="8"/>
        <v>137405</v>
      </c>
      <c r="K47" s="37">
        <f t="shared" si="8"/>
        <v>3139</v>
      </c>
      <c r="L47" s="37" t="e">
        <f t="shared" si="8"/>
        <v>#DIV/0!</v>
      </c>
      <c r="M47" s="37">
        <f t="shared" si="8"/>
        <v>2569</v>
      </c>
      <c r="N47" s="37">
        <f t="shared" si="8"/>
        <v>220</v>
      </c>
      <c r="O47" s="37">
        <f t="shared" si="8"/>
        <v>1</v>
      </c>
      <c r="P47" s="37">
        <f t="shared" si="8"/>
        <v>50</v>
      </c>
      <c r="Q47" s="37">
        <f t="shared" si="8"/>
        <v>207</v>
      </c>
      <c r="R47" s="37">
        <f t="shared" si="8"/>
        <v>17</v>
      </c>
      <c r="S47" s="37">
        <f t="shared" si="8"/>
        <v>64</v>
      </c>
      <c r="T47" s="37">
        <f t="shared" si="8"/>
        <v>4</v>
      </c>
      <c r="U47" s="37">
        <f t="shared" si="8"/>
        <v>0</v>
      </c>
      <c r="V47" s="37">
        <f t="shared" si="8"/>
        <v>7</v>
      </c>
      <c r="W47" s="37">
        <f t="shared" si="8"/>
        <v>0</v>
      </c>
      <c r="X47" s="27"/>
      <c r="Y47" s="28"/>
      <c r="Z47" s="28"/>
      <c r="AA47" s="28"/>
      <c r="AB47" s="28"/>
      <c r="AC47" s="28"/>
    </row>
    <row r="48" spans="1:29" s="19" customFormat="1" ht="13.5" x14ac:dyDescent="0.3">
      <c r="A48" s="35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8"/>
      <c r="Y48" s="28"/>
      <c r="Z48" s="28"/>
      <c r="AA48" s="28"/>
      <c r="AB48" s="28"/>
      <c r="AC48" s="28"/>
    </row>
    <row r="49" spans="1:29" ht="20.100000000000001" customHeight="1" x14ac:dyDescent="0.3">
      <c r="A49" s="5">
        <v>1</v>
      </c>
      <c r="B49" s="6" t="str">
        <f>LEFT($A$1,1)</f>
        <v>7</v>
      </c>
      <c r="C49" s="6" t="str">
        <f>MID($A$1,4,2)</f>
        <v>28</v>
      </c>
      <c r="D49" s="7"/>
      <c r="E49" s="7"/>
      <c r="F49" s="7" t="s">
        <v>109</v>
      </c>
      <c r="G49" s="5"/>
      <c r="H49" s="5"/>
      <c r="I49" s="8">
        <f t="shared" ref="I49:I63" si="9">J49+K49</f>
        <v>1800</v>
      </c>
      <c r="J49" s="9">
        <v>1800</v>
      </c>
      <c r="K49" s="8">
        <f t="shared" ref="K49:K63" si="10">SUM(M49:W49)</f>
        <v>0</v>
      </c>
      <c r="L49" s="10">
        <f t="shared" ref="L49:L63" si="11">K49/I49</f>
        <v>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12"/>
      <c r="Z49" s="6"/>
      <c r="AA49" s="12" t="str">
        <f>IF($Z49="A","하선동",IF($Z49="B","이형준",""))</f>
        <v/>
      </c>
      <c r="AB49" s="5" t="s">
        <v>56</v>
      </c>
      <c r="AC49" s="13" t="s">
        <v>91</v>
      </c>
    </row>
    <row r="50" spans="1:29" ht="20.100000000000001" customHeight="1" x14ac:dyDescent="0.3">
      <c r="A50" s="5">
        <v>2</v>
      </c>
      <c r="B50" s="6" t="str">
        <f t="shared" ref="B50:B63" si="12">LEFT($A$1,1)</f>
        <v>7</v>
      </c>
      <c r="C50" s="6" t="str">
        <f t="shared" ref="C50:C63" si="13">MID($A$1,4,2)</f>
        <v>28</v>
      </c>
      <c r="D50" s="7" t="s">
        <v>34</v>
      </c>
      <c r="E50" s="7" t="s">
        <v>105</v>
      </c>
      <c r="F50" s="7" t="s">
        <v>112</v>
      </c>
      <c r="G50" s="5" t="s">
        <v>145</v>
      </c>
      <c r="H50" s="5" t="s">
        <v>97</v>
      </c>
      <c r="I50" s="8">
        <f t="shared" si="9"/>
        <v>200</v>
      </c>
      <c r="J50" s="9">
        <v>200</v>
      </c>
      <c r="K50" s="8">
        <f t="shared" si="10"/>
        <v>0</v>
      </c>
      <c r="L50" s="10">
        <f t="shared" si="11"/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>
        <v>20200728</v>
      </c>
      <c r="Y50" s="12">
        <v>13</v>
      </c>
      <c r="Z50" s="6" t="s">
        <v>108</v>
      </c>
      <c r="AA50" s="12" t="str">
        <f t="shared" ref="AA50:AA63" si="14">IF($Z50="A","하선동",IF($Z50="B","이형준",""))</f>
        <v>하선동</v>
      </c>
      <c r="AB50" s="5" t="s">
        <v>56</v>
      </c>
      <c r="AC50" s="13" t="s">
        <v>126</v>
      </c>
    </row>
    <row r="51" spans="1:29" ht="20.100000000000001" customHeight="1" x14ac:dyDescent="0.3">
      <c r="A51" s="5">
        <v>3</v>
      </c>
      <c r="B51" s="6" t="str">
        <f t="shared" si="12"/>
        <v>7</v>
      </c>
      <c r="C51" s="6" t="str">
        <f t="shared" si="13"/>
        <v>28</v>
      </c>
      <c r="D51" s="7" t="s">
        <v>32</v>
      </c>
      <c r="E51" s="7" t="s">
        <v>114</v>
      </c>
      <c r="F51" s="7" t="s">
        <v>120</v>
      </c>
      <c r="G51" s="5" t="s">
        <v>144</v>
      </c>
      <c r="H51" s="5" t="s">
        <v>146</v>
      </c>
      <c r="I51" s="8">
        <f t="shared" si="9"/>
        <v>51</v>
      </c>
      <c r="J51" s="9">
        <v>50</v>
      </c>
      <c r="K51" s="8">
        <f t="shared" si="10"/>
        <v>1</v>
      </c>
      <c r="L51" s="10">
        <f t="shared" si="11"/>
        <v>1.9607843137254902E-2</v>
      </c>
      <c r="M51" s="11"/>
      <c r="N51" s="11"/>
      <c r="O51" s="11"/>
      <c r="P51" s="11"/>
      <c r="Q51" s="11"/>
      <c r="R51" s="11"/>
      <c r="S51" s="11">
        <v>1</v>
      </c>
      <c r="T51" s="11"/>
      <c r="U51" s="11"/>
      <c r="V51" s="11"/>
      <c r="W51" s="11"/>
      <c r="X51" s="12">
        <v>20200728</v>
      </c>
      <c r="Y51" s="6">
        <v>1</v>
      </c>
      <c r="Z51" s="6" t="s">
        <v>108</v>
      </c>
      <c r="AA51" s="12" t="str">
        <f t="shared" si="14"/>
        <v>하선동</v>
      </c>
      <c r="AB51" s="5" t="s">
        <v>56</v>
      </c>
      <c r="AC51" s="13" t="s">
        <v>125</v>
      </c>
    </row>
    <row r="52" spans="1:29" ht="20.100000000000001" customHeight="1" x14ac:dyDescent="0.3">
      <c r="A52" s="5">
        <v>4</v>
      </c>
      <c r="B52" s="6" t="str">
        <f t="shared" si="12"/>
        <v>7</v>
      </c>
      <c r="C52" s="6" t="str">
        <f t="shared" si="13"/>
        <v>28</v>
      </c>
      <c r="D52" s="7" t="s">
        <v>34</v>
      </c>
      <c r="E52" s="7" t="s">
        <v>116</v>
      </c>
      <c r="F52" s="7" t="s">
        <v>121</v>
      </c>
      <c r="G52" s="5" t="s">
        <v>145</v>
      </c>
      <c r="H52" s="5" t="s">
        <v>97</v>
      </c>
      <c r="I52" s="8">
        <f t="shared" si="9"/>
        <v>50</v>
      </c>
      <c r="J52" s="9">
        <v>50</v>
      </c>
      <c r="K52" s="8">
        <f t="shared" si="10"/>
        <v>0</v>
      </c>
      <c r="L52" s="10">
        <f t="shared" si="11"/>
        <v>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>
        <v>20200728</v>
      </c>
      <c r="Y52" s="12">
        <v>5</v>
      </c>
      <c r="Z52" s="6" t="s">
        <v>108</v>
      </c>
      <c r="AA52" s="12" t="str">
        <f t="shared" si="14"/>
        <v>하선동</v>
      </c>
      <c r="AB52" s="5" t="s">
        <v>56</v>
      </c>
      <c r="AC52" s="13" t="s">
        <v>125</v>
      </c>
    </row>
    <row r="53" spans="1:29" ht="20.100000000000001" customHeight="1" x14ac:dyDescent="0.3">
      <c r="A53" s="5">
        <v>5</v>
      </c>
      <c r="B53" s="6" t="str">
        <f t="shared" si="12"/>
        <v>7</v>
      </c>
      <c r="C53" s="6" t="str">
        <f t="shared" si="13"/>
        <v>28</v>
      </c>
      <c r="D53" s="7" t="s">
        <v>34</v>
      </c>
      <c r="E53" s="7" t="s">
        <v>117</v>
      </c>
      <c r="F53" s="7" t="s">
        <v>122</v>
      </c>
      <c r="G53" s="5" t="s">
        <v>148</v>
      </c>
      <c r="H53" s="5" t="s">
        <v>149</v>
      </c>
      <c r="I53" s="8">
        <f t="shared" si="9"/>
        <v>202</v>
      </c>
      <c r="J53" s="9">
        <v>200</v>
      </c>
      <c r="K53" s="8">
        <f t="shared" si="10"/>
        <v>2</v>
      </c>
      <c r="L53" s="10">
        <f t="shared" si="11"/>
        <v>9.9009900990099011E-3</v>
      </c>
      <c r="M53" s="11">
        <v>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>
        <v>20200728</v>
      </c>
      <c r="Y53" s="12">
        <v>10</v>
      </c>
      <c r="Z53" s="6" t="s">
        <v>108</v>
      </c>
      <c r="AA53" s="12" t="str">
        <f t="shared" si="14"/>
        <v>하선동</v>
      </c>
      <c r="AB53" s="5" t="s">
        <v>56</v>
      </c>
      <c r="AC53" s="13" t="s">
        <v>126</v>
      </c>
    </row>
    <row r="54" spans="1:29" ht="20.100000000000001" customHeight="1" x14ac:dyDescent="0.3">
      <c r="A54" s="5">
        <v>6</v>
      </c>
      <c r="B54" s="6" t="str">
        <f t="shared" si="12"/>
        <v>7</v>
      </c>
      <c r="C54" s="6" t="str">
        <f t="shared" si="13"/>
        <v>28</v>
      </c>
      <c r="D54" s="7" t="s">
        <v>34</v>
      </c>
      <c r="E54" s="7" t="s">
        <v>119</v>
      </c>
      <c r="F54" s="7" t="s">
        <v>124</v>
      </c>
      <c r="G54" s="5" t="s">
        <v>145</v>
      </c>
      <c r="H54" s="5" t="s">
        <v>97</v>
      </c>
      <c r="I54" s="8">
        <f t="shared" si="9"/>
        <v>200</v>
      </c>
      <c r="J54" s="9">
        <v>200</v>
      </c>
      <c r="K54" s="8">
        <f t="shared" si="10"/>
        <v>0</v>
      </c>
      <c r="L54" s="10">
        <f t="shared" si="11"/>
        <v>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>
        <v>20200728</v>
      </c>
      <c r="Y54" s="12">
        <v>13</v>
      </c>
      <c r="Z54" s="6" t="s">
        <v>108</v>
      </c>
      <c r="AA54" s="12" t="str">
        <f t="shared" si="14"/>
        <v>하선동</v>
      </c>
      <c r="AB54" s="5" t="s">
        <v>56</v>
      </c>
      <c r="AC54" s="13" t="s">
        <v>126</v>
      </c>
    </row>
    <row r="55" spans="1:29" ht="20.100000000000001" customHeight="1" x14ac:dyDescent="0.3">
      <c r="A55" s="5">
        <v>7</v>
      </c>
      <c r="B55" s="6" t="str">
        <f t="shared" si="12"/>
        <v>7</v>
      </c>
      <c r="C55" s="6" t="str">
        <f t="shared" si="13"/>
        <v>28</v>
      </c>
      <c r="D55" s="7"/>
      <c r="E55" s="7"/>
      <c r="F55" s="7"/>
      <c r="G55" s="5"/>
      <c r="H55" s="5"/>
      <c r="I55" s="8">
        <f t="shared" si="9"/>
        <v>0</v>
      </c>
      <c r="J55" s="15"/>
      <c r="K55" s="8">
        <f t="shared" si="10"/>
        <v>0</v>
      </c>
      <c r="L55" s="10" t="e">
        <f t="shared" si="1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12"/>
      <c r="Z55" s="6"/>
      <c r="AA55" s="12" t="str">
        <f t="shared" si="14"/>
        <v/>
      </c>
      <c r="AB55" s="5"/>
      <c r="AC55" s="13"/>
    </row>
    <row r="56" spans="1:29" ht="20.100000000000001" customHeight="1" x14ac:dyDescent="0.3">
      <c r="A56" s="5">
        <v>8</v>
      </c>
      <c r="B56" s="6" t="str">
        <f t="shared" si="12"/>
        <v>7</v>
      </c>
      <c r="C56" s="6" t="str">
        <f t="shared" si="13"/>
        <v>28</v>
      </c>
      <c r="D56" s="7"/>
      <c r="E56" s="7"/>
      <c r="F56" s="7"/>
      <c r="G56" s="5"/>
      <c r="H56" s="5"/>
      <c r="I56" s="8">
        <f t="shared" si="9"/>
        <v>0</v>
      </c>
      <c r="J56" s="9"/>
      <c r="K56" s="8">
        <f t="shared" si="10"/>
        <v>0</v>
      </c>
      <c r="L56" s="10" t="e">
        <f t="shared" si="1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12"/>
      <c r="Z56" s="6"/>
      <c r="AA56" s="12" t="str">
        <f t="shared" si="14"/>
        <v/>
      </c>
      <c r="AB56" s="5"/>
      <c r="AC56" s="13"/>
    </row>
    <row r="57" spans="1:29" ht="20.100000000000001" hidden="1" customHeight="1" x14ac:dyDescent="0.3">
      <c r="A57" s="5">
        <v>9</v>
      </c>
      <c r="B57" s="6" t="str">
        <f t="shared" si="12"/>
        <v>7</v>
      </c>
      <c r="C57" s="6" t="str">
        <f t="shared" si="13"/>
        <v>28</v>
      </c>
      <c r="D57" s="7"/>
      <c r="E57" s="7"/>
      <c r="F57" s="7"/>
      <c r="G57" s="5"/>
      <c r="H57" s="5"/>
      <c r="I57" s="8">
        <f t="shared" si="9"/>
        <v>0</v>
      </c>
      <c r="J57" s="9"/>
      <c r="K57" s="8">
        <f t="shared" si="10"/>
        <v>0</v>
      </c>
      <c r="L57" s="10" t="e">
        <f t="shared" si="1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6"/>
      <c r="AA57" s="12" t="str">
        <f t="shared" si="14"/>
        <v/>
      </c>
      <c r="AB57" s="5"/>
      <c r="AC57" s="13"/>
    </row>
    <row r="58" spans="1:29" ht="20.100000000000001" hidden="1" customHeight="1" x14ac:dyDescent="0.3">
      <c r="A58" s="5">
        <v>10</v>
      </c>
      <c r="B58" s="6" t="str">
        <f t="shared" si="12"/>
        <v>7</v>
      </c>
      <c r="C58" s="6" t="str">
        <f t="shared" si="13"/>
        <v>28</v>
      </c>
      <c r="D58" s="7"/>
      <c r="E58" s="7"/>
      <c r="F58" s="7"/>
      <c r="G58" s="5"/>
      <c r="H58" s="5"/>
      <c r="I58" s="8">
        <f t="shared" si="9"/>
        <v>0</v>
      </c>
      <c r="J58" s="9"/>
      <c r="K58" s="8">
        <f t="shared" si="10"/>
        <v>0</v>
      </c>
      <c r="L58" s="10" t="e">
        <f t="shared" si="1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6"/>
      <c r="AA58" s="12" t="str">
        <f t="shared" si="14"/>
        <v/>
      </c>
      <c r="AB58" s="5"/>
      <c r="AC58" s="13"/>
    </row>
    <row r="59" spans="1:29" ht="20.100000000000001" hidden="1" customHeight="1" x14ac:dyDescent="0.3">
      <c r="A59" s="5">
        <v>11</v>
      </c>
      <c r="B59" s="6" t="str">
        <f t="shared" si="12"/>
        <v>7</v>
      </c>
      <c r="C59" s="6" t="str">
        <f t="shared" si="13"/>
        <v>28</v>
      </c>
      <c r="D59" s="7"/>
      <c r="E59" s="7"/>
      <c r="F59" s="7"/>
      <c r="G59" s="5"/>
      <c r="H59" s="5"/>
      <c r="I59" s="8">
        <f t="shared" si="9"/>
        <v>0</v>
      </c>
      <c r="J59" s="9"/>
      <c r="K59" s="8">
        <f t="shared" si="10"/>
        <v>0</v>
      </c>
      <c r="L59" s="10" t="e">
        <f t="shared" si="1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6"/>
      <c r="AA59" s="12" t="str">
        <f t="shared" si="14"/>
        <v/>
      </c>
      <c r="AB59" s="5"/>
      <c r="AC59" s="13"/>
    </row>
    <row r="60" spans="1:29" ht="20.100000000000001" hidden="1" customHeight="1" x14ac:dyDescent="0.3">
      <c r="A60" s="5">
        <v>12</v>
      </c>
      <c r="B60" s="6" t="str">
        <f t="shared" si="12"/>
        <v>7</v>
      </c>
      <c r="C60" s="6" t="str">
        <f t="shared" si="13"/>
        <v>28</v>
      </c>
      <c r="D60" s="7"/>
      <c r="E60" s="7"/>
      <c r="F60" s="7"/>
      <c r="G60" s="5"/>
      <c r="H60" s="5"/>
      <c r="I60" s="8">
        <f t="shared" si="9"/>
        <v>0</v>
      </c>
      <c r="J60" s="9"/>
      <c r="K60" s="8">
        <f t="shared" si="10"/>
        <v>0</v>
      </c>
      <c r="L60" s="10" t="e">
        <f t="shared" si="1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6"/>
      <c r="AA60" s="12" t="str">
        <f t="shared" si="14"/>
        <v/>
      </c>
      <c r="AB60" s="5"/>
      <c r="AC60" s="13"/>
    </row>
    <row r="61" spans="1:29" ht="20.100000000000001" hidden="1" customHeight="1" x14ac:dyDescent="0.3">
      <c r="A61" s="5">
        <v>13</v>
      </c>
      <c r="B61" s="6" t="str">
        <f t="shared" si="12"/>
        <v>7</v>
      </c>
      <c r="C61" s="6" t="str">
        <f t="shared" si="13"/>
        <v>28</v>
      </c>
      <c r="D61" s="7"/>
      <c r="E61" s="7"/>
      <c r="F61" s="7"/>
      <c r="G61" s="5"/>
      <c r="H61" s="5"/>
      <c r="I61" s="8">
        <f t="shared" si="9"/>
        <v>0</v>
      </c>
      <c r="J61" s="9"/>
      <c r="K61" s="8">
        <f t="shared" si="10"/>
        <v>0</v>
      </c>
      <c r="L61" s="10" t="e">
        <f t="shared" si="1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6"/>
      <c r="AA61" s="12" t="str">
        <f t="shared" si="14"/>
        <v/>
      </c>
      <c r="AB61" s="5"/>
      <c r="AC61" s="13"/>
    </row>
    <row r="62" spans="1:29" ht="20.100000000000001" hidden="1" customHeight="1" x14ac:dyDescent="0.3">
      <c r="A62" s="5">
        <v>14</v>
      </c>
      <c r="B62" s="6" t="str">
        <f t="shared" si="12"/>
        <v>7</v>
      </c>
      <c r="C62" s="6" t="str">
        <f t="shared" si="13"/>
        <v>28</v>
      </c>
      <c r="D62" s="7"/>
      <c r="E62" s="7"/>
      <c r="F62" s="7"/>
      <c r="G62" s="5"/>
      <c r="H62" s="5"/>
      <c r="I62" s="8">
        <f t="shared" si="9"/>
        <v>0</v>
      </c>
      <c r="J62" s="9"/>
      <c r="K62" s="8">
        <f t="shared" si="10"/>
        <v>0</v>
      </c>
      <c r="L62" s="10" t="e">
        <f t="shared" si="1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6"/>
      <c r="AA62" s="12" t="str">
        <f t="shared" si="14"/>
        <v/>
      </c>
      <c r="AB62" s="5"/>
      <c r="AC62" s="13"/>
    </row>
    <row r="63" spans="1:29" ht="20.100000000000001" hidden="1" customHeight="1" x14ac:dyDescent="0.3">
      <c r="A63" s="5">
        <v>15</v>
      </c>
      <c r="B63" s="6" t="str">
        <f t="shared" si="12"/>
        <v>7</v>
      </c>
      <c r="C63" s="6" t="str">
        <f t="shared" si="13"/>
        <v>28</v>
      </c>
      <c r="D63" s="7"/>
      <c r="E63" s="7"/>
      <c r="F63" s="7"/>
      <c r="G63" s="5"/>
      <c r="H63" s="5"/>
      <c r="I63" s="8">
        <f t="shared" si="9"/>
        <v>0</v>
      </c>
      <c r="J63" s="9"/>
      <c r="K63" s="8">
        <f t="shared" si="10"/>
        <v>0</v>
      </c>
      <c r="L63" s="10" t="e">
        <f t="shared" si="1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6"/>
      <c r="AA63" s="12" t="str">
        <f t="shared" si="14"/>
        <v/>
      </c>
      <c r="AB63" s="5"/>
      <c r="AC63" s="13"/>
    </row>
    <row r="64" spans="1:29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W47:W48"/>
    <mergeCell ref="X47:AC48"/>
    <mergeCell ref="Q47:Q48"/>
    <mergeCell ref="R47:R48"/>
    <mergeCell ref="T47:T48"/>
    <mergeCell ref="U47:U48"/>
    <mergeCell ref="V47:V48"/>
    <mergeCell ref="M47:M48"/>
    <mergeCell ref="H5:H6"/>
    <mergeCell ref="I5:I6"/>
    <mergeCell ref="J5:J6"/>
    <mergeCell ref="K5:K6"/>
    <mergeCell ref="L5:L6"/>
    <mergeCell ref="M5:W5"/>
    <mergeCell ref="A47:H48"/>
    <mergeCell ref="I47:I48"/>
    <mergeCell ref="J47:J48"/>
    <mergeCell ref="K47:K48"/>
    <mergeCell ref="L47:L48"/>
    <mergeCell ref="S47:S48"/>
    <mergeCell ref="N47:N48"/>
    <mergeCell ref="O47:O48"/>
    <mergeCell ref="P47:P48"/>
    <mergeCell ref="A1:D3"/>
    <mergeCell ref="E1:AC3"/>
    <mergeCell ref="A4:AC4"/>
    <mergeCell ref="A5:A6"/>
    <mergeCell ref="B5:B6"/>
    <mergeCell ref="C5:C6"/>
    <mergeCell ref="D5:D6"/>
    <mergeCell ref="E5:E6"/>
    <mergeCell ref="F5:F6"/>
    <mergeCell ref="G5:G6"/>
    <mergeCell ref="X5:Z5"/>
    <mergeCell ref="AA5:AA6"/>
    <mergeCell ref="AB5:AB6"/>
    <mergeCell ref="AC5:AC6"/>
  </mergeCells>
  <phoneticPr fontId="4" type="noConversion"/>
  <conditionalFormatting sqref="A33:AC46 Y23:AC32 A24:D24 A23:W23 A25:W32 F24:W24 A7:AC22">
    <cfRule type="expression" dxfId="47" priority="21">
      <formula>$L7&gt;0.15</formula>
    </cfRule>
    <cfRule type="expression" dxfId="46" priority="22">
      <formula>AND($L7&gt;0.08,$L7&lt;0.15)</formula>
    </cfRule>
  </conditionalFormatting>
  <conditionalFormatting sqref="A49:AC49 A51:AC51 A50:F50 I50:AC50 I52:AC52 A55:AC63 A53:C54 I54:AC54 A52:F52 E54:F54 E53:AC53">
    <cfRule type="expression" dxfId="45" priority="19">
      <formula>$L49&gt;0.15</formula>
    </cfRule>
    <cfRule type="expression" dxfId="44" priority="20">
      <formula>AND($L49&gt;0.08,$L49&lt;0.15)</formula>
    </cfRule>
  </conditionalFormatting>
  <conditionalFormatting sqref="X23:X28">
    <cfRule type="expression" dxfId="43" priority="11">
      <formula>$L23&gt;0.15</formula>
    </cfRule>
    <cfRule type="expression" dxfId="42" priority="12">
      <formula>AND($L23&gt;0.08,$L23&lt;0.15)</formula>
    </cfRule>
  </conditionalFormatting>
  <conditionalFormatting sqref="X29:X32">
    <cfRule type="expression" dxfId="41" priority="9">
      <formula>$L29&gt;0.15</formula>
    </cfRule>
    <cfRule type="expression" dxfId="40" priority="10">
      <formula>AND($L29&gt;0.08,$L29&lt;0.15)</formula>
    </cfRule>
  </conditionalFormatting>
  <conditionalFormatting sqref="G50:H50">
    <cfRule type="expression" dxfId="39" priority="7">
      <formula>$L50&gt;0.15</formula>
    </cfRule>
    <cfRule type="expression" dxfId="38" priority="8">
      <formula>AND($L50&gt;0.08,$L50&lt;0.15)</formula>
    </cfRule>
  </conditionalFormatting>
  <conditionalFormatting sqref="G52:H52">
    <cfRule type="expression" dxfId="37" priority="5">
      <formula>$L52&gt;0.15</formula>
    </cfRule>
    <cfRule type="expression" dxfId="36" priority="6">
      <formula>AND($L52&gt;0.08,$L52&lt;0.15)</formula>
    </cfRule>
  </conditionalFormatting>
  <conditionalFormatting sqref="G54:H54">
    <cfRule type="expression" dxfId="35" priority="3">
      <formula>$L54&gt;0.15</formula>
    </cfRule>
    <cfRule type="expression" dxfId="34" priority="4">
      <formula>AND($L54&gt;0.08,$L54&lt;0.15)</formula>
    </cfRule>
  </conditionalFormatting>
  <conditionalFormatting sqref="D53:D54">
    <cfRule type="expression" dxfId="33" priority="1">
      <formula>$L53&gt;0.15</formula>
    </cfRule>
    <cfRule type="expression" dxfId="32" priority="2">
      <formula>AND($L53&gt;0.08,$L53&lt;0.15)</formula>
    </cfRule>
  </conditionalFormatting>
  <dataValidations count="3">
    <dataValidation type="list" allowBlank="1" showInputMessage="1" showErrorMessage="1" sqref="Z49:Z63 Z7:Z46" xr:uid="{C569BC39-16F7-47AC-A6E8-A9770D973EF5}">
      <formula1>"A, B"</formula1>
    </dataValidation>
    <dataValidation type="whole" allowBlank="1" showInputMessage="1" showErrorMessage="1" errorTitle="입력값이 올바르지 않습니다." error="숫자만 쓰세요!" sqref="J29:J30 J25:J27 M49:W63 M7:W46" xr:uid="{9B757CCF-BDED-4917-BBB8-5112CAC69DBD}">
      <formula1>0</formula1>
      <formula2>20000</formula2>
    </dataValidation>
    <dataValidation allowBlank="1" showInputMessage="1" showErrorMessage="1" prompt="수식 계산_x000a_수치 입력 금지" sqref="K49:K63 K7:K46" xr:uid="{4B256DD5-6083-417D-AA23-FE9DEC6E93EB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7A4F99-ABF8-42D2-81DF-CA145EA5D2E2}">
          <x14:formula1>
            <xm:f>데이터!$C$4:$C$11</xm:f>
          </x14:formula1>
          <xm:sqref>AB49:AB63 AB7:AB46</xm:sqref>
        </x14:dataValidation>
        <x14:dataValidation type="list" allowBlank="1" showInputMessage="1" showErrorMessage="1" xr:uid="{82652AF0-F163-4824-9B9A-710B8A778BBA}">
          <x14:formula1>
            <xm:f>데이터!$B$4:$B$17</xm:f>
          </x14:formula1>
          <xm:sqref>D7:D46 D49:D63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C269-7189-47F3-B853-198413278F78}">
  <dimension ref="A1:AC72"/>
  <sheetViews>
    <sheetView zoomScale="85" zoomScaleNormal="85" workbookViewId="0">
      <pane ySplit="6" topLeftCell="A7" activePane="bottomLeft" state="frozen"/>
      <selection activeCell="A4" sqref="A4:AC4"/>
      <selection pane="bottomLeft" activeCell="A5" sqref="A5:A6"/>
    </sheetView>
  </sheetViews>
  <sheetFormatPr defaultRowHeight="16.5" x14ac:dyDescent="0.3"/>
  <cols>
    <col min="1" max="1" width="6.75" style="20" customWidth="1"/>
    <col min="2" max="2" width="6.25" style="20" customWidth="1"/>
    <col min="3" max="3" width="6.75" style="20" customWidth="1"/>
    <col min="4" max="4" width="8.125" style="20" customWidth="1"/>
    <col min="5" max="5" width="19" style="20" customWidth="1"/>
    <col min="6" max="6" width="22.75" style="20" customWidth="1"/>
    <col min="7" max="8" width="7.875" style="20" customWidth="1"/>
    <col min="9" max="9" width="6.625" style="20" customWidth="1"/>
    <col min="10" max="10" width="7.5" style="20" bestFit="1" customWidth="1"/>
    <col min="11" max="11" width="6.625" style="20" customWidth="1"/>
    <col min="12" max="12" width="7.875" style="21" customWidth="1"/>
    <col min="13" max="23" width="5.875" style="20" customWidth="1"/>
    <col min="24" max="24" width="9.875" style="20" customWidth="1"/>
    <col min="25" max="26" width="5.375" style="20" customWidth="1"/>
    <col min="27" max="27" width="9" style="20" customWidth="1"/>
    <col min="28" max="28" width="10.25" style="20" customWidth="1"/>
    <col min="29" max="29" width="33.75" style="20" bestFit="1" customWidth="1"/>
    <col min="30" max="16384" width="9" style="20"/>
  </cols>
  <sheetData>
    <row r="1" spans="1:29" s="1" customFormat="1" ht="13.5" customHeight="1" x14ac:dyDescent="0.3">
      <c r="A1" s="38" t="s">
        <v>53</v>
      </c>
      <c r="B1" s="39"/>
      <c r="C1" s="39"/>
      <c r="D1" s="3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s="1" customFormat="1" ht="13.5" customHeight="1" x14ac:dyDescent="0.3">
      <c r="A2" s="40"/>
      <c r="B2" s="41"/>
      <c r="C2" s="41"/>
      <c r="D2" s="4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s="1" customFormat="1" ht="13.5" customHeight="1" x14ac:dyDescent="0.3">
      <c r="A3" s="42"/>
      <c r="B3" s="43"/>
      <c r="C3" s="43"/>
      <c r="D3" s="43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s="1" customFormat="1" ht="9.9499999999999993" customHeight="1" thickBot="1" x14ac:dyDescent="0.3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</row>
    <row r="5" spans="1:29" s="2" customFormat="1" ht="17.25" thickTop="1" x14ac:dyDescent="0.3">
      <c r="A5" s="31" t="s">
        <v>1</v>
      </c>
      <c r="B5" s="53" t="str">
        <f>MID($A$1,2,1)</f>
        <v>월</v>
      </c>
      <c r="C5" s="53" t="str">
        <f>RIGHT($A$1,1)</f>
        <v>일</v>
      </c>
      <c r="D5" s="31" t="s">
        <v>2</v>
      </c>
      <c r="E5" s="31" t="s">
        <v>3</v>
      </c>
      <c r="F5" s="31" t="s">
        <v>4</v>
      </c>
      <c r="G5" s="31" t="s">
        <v>5</v>
      </c>
      <c r="H5" s="29" t="s">
        <v>6</v>
      </c>
      <c r="I5" s="31" t="s">
        <v>7</v>
      </c>
      <c r="J5" s="31" t="s">
        <v>8</v>
      </c>
      <c r="K5" s="31" t="s">
        <v>9</v>
      </c>
      <c r="L5" s="32" t="s">
        <v>10</v>
      </c>
      <c r="M5" s="34" t="s">
        <v>11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 t="s">
        <v>12</v>
      </c>
      <c r="Y5" s="34"/>
      <c r="Z5" s="34"/>
      <c r="AA5" s="34" t="s">
        <v>13</v>
      </c>
      <c r="AB5" s="34" t="s">
        <v>14</v>
      </c>
      <c r="AC5" s="56" t="s">
        <v>15</v>
      </c>
    </row>
    <row r="6" spans="1:29" s="2" customFormat="1" ht="17.25" thickBot="1" x14ac:dyDescent="0.35">
      <c r="A6" s="30"/>
      <c r="B6" s="54"/>
      <c r="C6" s="54"/>
      <c r="D6" s="30"/>
      <c r="E6" s="30"/>
      <c r="F6" s="30"/>
      <c r="G6" s="30"/>
      <c r="H6" s="30"/>
      <c r="I6" s="30"/>
      <c r="J6" s="30"/>
      <c r="K6" s="30"/>
      <c r="L6" s="33"/>
      <c r="M6" s="25" t="s">
        <v>16</v>
      </c>
      <c r="N6" s="25" t="s">
        <v>17</v>
      </c>
      <c r="O6" s="25" t="s">
        <v>18</v>
      </c>
      <c r="P6" s="25" t="s">
        <v>19</v>
      </c>
      <c r="Q6" s="25" t="s">
        <v>20</v>
      </c>
      <c r="R6" s="4" t="s">
        <v>21</v>
      </c>
      <c r="S6" s="25" t="s">
        <v>22</v>
      </c>
      <c r="T6" s="4" t="s">
        <v>23</v>
      </c>
      <c r="U6" s="4" t="s">
        <v>47</v>
      </c>
      <c r="V6" s="4" t="s">
        <v>48</v>
      </c>
      <c r="W6" s="25" t="s">
        <v>24</v>
      </c>
      <c r="X6" s="25" t="s">
        <v>25</v>
      </c>
      <c r="Y6" s="25" t="s">
        <v>26</v>
      </c>
      <c r="Z6" s="25" t="s">
        <v>27</v>
      </c>
      <c r="AA6" s="55"/>
      <c r="AB6" s="55"/>
      <c r="AC6" s="55"/>
    </row>
    <row r="7" spans="1:29" s="14" customFormat="1" ht="20.100000000000001" customHeight="1" thickTop="1" x14ac:dyDescent="0.3">
      <c r="A7" s="5">
        <v>1</v>
      </c>
      <c r="B7" s="6" t="str">
        <f>LEFT($A$1,1)</f>
        <v>7</v>
      </c>
      <c r="C7" s="6" t="str">
        <f>MID($A$1,4,2)</f>
        <v>29</v>
      </c>
      <c r="D7" s="7" t="s">
        <v>32</v>
      </c>
      <c r="E7" s="7" t="s">
        <v>154</v>
      </c>
      <c r="F7" s="7" t="s">
        <v>155</v>
      </c>
      <c r="G7" s="5" t="s">
        <v>191</v>
      </c>
      <c r="H7" s="5" t="s">
        <v>192</v>
      </c>
      <c r="I7" s="8">
        <f t="shared" ref="I7:I46" si="0">J7+K7</f>
        <v>4400</v>
      </c>
      <c r="J7" s="9">
        <v>3100</v>
      </c>
      <c r="K7" s="8">
        <f t="shared" ref="K7:K29" si="1">SUM(M7:W7)</f>
        <v>1300</v>
      </c>
      <c r="L7" s="10">
        <f t="shared" ref="L7:L46" si="2">K7/I7</f>
        <v>0.29545454545454547</v>
      </c>
      <c r="M7" s="11">
        <v>1300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v>20200727</v>
      </c>
      <c r="Y7" s="12">
        <v>6</v>
      </c>
      <c r="Z7" s="6" t="s">
        <v>163</v>
      </c>
      <c r="AA7" s="12" t="str">
        <f>IF($Z7="A","하선동",IF($Z7="B","이형준",""))</f>
        <v>하선동</v>
      </c>
      <c r="AB7" s="5" t="s">
        <v>56</v>
      </c>
      <c r="AC7" s="13"/>
    </row>
    <row r="8" spans="1:29" s="14" customFormat="1" ht="20.100000000000001" customHeight="1" x14ac:dyDescent="0.3">
      <c r="A8" s="5">
        <v>2</v>
      </c>
      <c r="B8" s="6" t="str">
        <f t="shared" ref="B8:B46" si="3">LEFT($A$1,1)</f>
        <v>7</v>
      </c>
      <c r="C8" s="6" t="str">
        <f t="shared" ref="C8:C46" si="4">MID($A$1,4,2)</f>
        <v>29</v>
      </c>
      <c r="D8" s="7" t="s">
        <v>32</v>
      </c>
      <c r="E8" s="7" t="s">
        <v>154</v>
      </c>
      <c r="F8" s="7" t="s">
        <v>156</v>
      </c>
      <c r="G8" s="5" t="s">
        <v>197</v>
      </c>
      <c r="H8" s="5" t="s">
        <v>192</v>
      </c>
      <c r="I8" s="8">
        <f t="shared" si="0"/>
        <v>16531</v>
      </c>
      <c r="J8" s="9">
        <v>16500</v>
      </c>
      <c r="K8" s="8">
        <f t="shared" si="1"/>
        <v>31</v>
      </c>
      <c r="L8" s="10">
        <f t="shared" si="2"/>
        <v>1.8752646542858872E-3</v>
      </c>
      <c r="M8" s="11">
        <v>31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2">
        <v>20200529</v>
      </c>
      <c r="Y8" s="12">
        <v>6</v>
      </c>
      <c r="Z8" s="6" t="s">
        <v>164</v>
      </c>
      <c r="AA8" s="12" t="str">
        <f t="shared" ref="AA8:AA46" si="5">IF($Z8="A","하선동",IF($Z8="B","이형준",""))</f>
        <v>이형준</v>
      </c>
      <c r="AB8" s="5" t="s">
        <v>56</v>
      </c>
      <c r="AC8" s="13"/>
    </row>
    <row r="9" spans="1:29" s="14" customFormat="1" ht="20.100000000000001" customHeight="1" x14ac:dyDescent="0.3">
      <c r="A9" s="5">
        <v>3</v>
      </c>
      <c r="B9" s="6" t="str">
        <f t="shared" si="3"/>
        <v>7</v>
      </c>
      <c r="C9" s="6" t="str">
        <f t="shared" si="4"/>
        <v>29</v>
      </c>
      <c r="D9" s="7" t="s">
        <v>34</v>
      </c>
      <c r="E9" s="7" t="s">
        <v>159</v>
      </c>
      <c r="F9" s="7" t="s">
        <v>160</v>
      </c>
      <c r="G9" s="5" t="s">
        <v>193</v>
      </c>
      <c r="H9" s="5" t="s">
        <v>192</v>
      </c>
      <c r="I9" s="8">
        <f t="shared" si="0"/>
        <v>1508</v>
      </c>
      <c r="J9" s="9">
        <v>1500</v>
      </c>
      <c r="K9" s="8">
        <f t="shared" si="1"/>
        <v>8</v>
      </c>
      <c r="L9" s="10">
        <f t="shared" si="2"/>
        <v>5.3050397877984082E-3</v>
      </c>
      <c r="M9" s="11">
        <v>7</v>
      </c>
      <c r="N9" s="11"/>
      <c r="O9" s="11"/>
      <c r="P9" s="11"/>
      <c r="Q9" s="11"/>
      <c r="R9" s="11"/>
      <c r="S9" s="11"/>
      <c r="T9" s="11">
        <v>1</v>
      </c>
      <c r="U9" s="11"/>
      <c r="V9" s="11"/>
      <c r="W9" s="11"/>
      <c r="X9" s="12">
        <v>20200729</v>
      </c>
      <c r="Y9" s="6">
        <v>9</v>
      </c>
      <c r="Z9" s="6" t="s">
        <v>163</v>
      </c>
      <c r="AA9" s="12" t="str">
        <f t="shared" si="5"/>
        <v>하선동</v>
      </c>
      <c r="AB9" s="5" t="s">
        <v>56</v>
      </c>
      <c r="AC9" s="13"/>
    </row>
    <row r="10" spans="1:29" s="14" customFormat="1" ht="20.100000000000001" customHeight="1" x14ac:dyDescent="0.3">
      <c r="A10" s="5">
        <v>4</v>
      </c>
      <c r="B10" s="6" t="str">
        <f t="shared" si="3"/>
        <v>7</v>
      </c>
      <c r="C10" s="6" t="str">
        <f t="shared" si="4"/>
        <v>29</v>
      </c>
      <c r="D10" s="7" t="s">
        <v>34</v>
      </c>
      <c r="E10" s="7" t="s">
        <v>157</v>
      </c>
      <c r="F10" s="7" t="s">
        <v>158</v>
      </c>
      <c r="G10" s="5" t="s">
        <v>193</v>
      </c>
      <c r="H10" s="5" t="s">
        <v>192</v>
      </c>
      <c r="I10" s="8">
        <f t="shared" si="0"/>
        <v>1501</v>
      </c>
      <c r="J10" s="9">
        <v>1500</v>
      </c>
      <c r="K10" s="8">
        <f t="shared" si="1"/>
        <v>1</v>
      </c>
      <c r="L10" s="10">
        <f t="shared" si="2"/>
        <v>6.6622251832111927E-4</v>
      </c>
      <c r="M10" s="11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>
        <v>20200729</v>
      </c>
      <c r="Y10" s="12">
        <v>9</v>
      </c>
      <c r="Z10" s="6" t="s">
        <v>163</v>
      </c>
      <c r="AA10" s="12" t="str">
        <f t="shared" si="5"/>
        <v>하선동</v>
      </c>
      <c r="AB10" s="5" t="s">
        <v>56</v>
      </c>
      <c r="AC10" s="13"/>
    </row>
    <row r="11" spans="1:29" s="14" customFormat="1" ht="20.100000000000001" customHeight="1" x14ac:dyDescent="0.3">
      <c r="A11" s="5">
        <v>5</v>
      </c>
      <c r="B11" s="6" t="str">
        <f t="shared" si="3"/>
        <v>7</v>
      </c>
      <c r="C11" s="6" t="str">
        <f t="shared" si="4"/>
        <v>29</v>
      </c>
      <c r="D11" s="7" t="s">
        <v>34</v>
      </c>
      <c r="E11" s="7" t="s">
        <v>165</v>
      </c>
      <c r="F11" s="7" t="s">
        <v>166</v>
      </c>
      <c r="G11" s="5" t="s">
        <v>193</v>
      </c>
      <c r="H11" s="5" t="s">
        <v>192</v>
      </c>
      <c r="I11" s="8">
        <f t="shared" si="0"/>
        <v>900</v>
      </c>
      <c r="J11" s="9">
        <v>900</v>
      </c>
      <c r="K11" s="8">
        <f t="shared" si="1"/>
        <v>0</v>
      </c>
      <c r="L11" s="10">
        <f t="shared" si="2"/>
        <v>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>
        <v>20200729</v>
      </c>
      <c r="Y11" s="12">
        <v>8</v>
      </c>
      <c r="Z11" s="6" t="s">
        <v>168</v>
      </c>
      <c r="AA11" s="12" t="str">
        <f t="shared" si="5"/>
        <v>하선동</v>
      </c>
      <c r="AB11" s="5" t="s">
        <v>57</v>
      </c>
      <c r="AC11" s="13"/>
    </row>
    <row r="12" spans="1:29" s="14" customFormat="1" ht="20.100000000000001" customHeight="1" x14ac:dyDescent="0.3">
      <c r="A12" s="5">
        <v>6</v>
      </c>
      <c r="B12" s="6" t="str">
        <f t="shared" si="3"/>
        <v>7</v>
      </c>
      <c r="C12" s="6" t="str">
        <f t="shared" si="4"/>
        <v>29</v>
      </c>
      <c r="D12" s="7" t="s">
        <v>34</v>
      </c>
      <c r="E12" s="7" t="s">
        <v>165</v>
      </c>
      <c r="F12" s="7" t="s">
        <v>166</v>
      </c>
      <c r="G12" s="5" t="s">
        <v>193</v>
      </c>
      <c r="H12" s="5" t="s">
        <v>192</v>
      </c>
      <c r="I12" s="8">
        <f t="shared" si="0"/>
        <v>13726</v>
      </c>
      <c r="J12" s="9">
        <v>13556</v>
      </c>
      <c r="K12" s="8">
        <f t="shared" si="1"/>
        <v>170</v>
      </c>
      <c r="L12" s="10">
        <f t="shared" si="2"/>
        <v>1.2385254261984556E-2</v>
      </c>
      <c r="M12" s="11"/>
      <c r="N12" s="11">
        <v>2</v>
      </c>
      <c r="O12" s="11"/>
      <c r="P12" s="11">
        <v>8</v>
      </c>
      <c r="Q12" s="11"/>
      <c r="R12" s="11"/>
      <c r="S12" s="11"/>
      <c r="T12" s="11"/>
      <c r="U12" s="11"/>
      <c r="V12" s="11"/>
      <c r="W12" s="11">
        <v>160</v>
      </c>
      <c r="X12" s="12">
        <v>20200729</v>
      </c>
      <c r="Y12" s="12">
        <v>8</v>
      </c>
      <c r="Z12" s="6" t="s">
        <v>169</v>
      </c>
      <c r="AA12" s="12" t="str">
        <f t="shared" si="5"/>
        <v>이형준</v>
      </c>
      <c r="AB12" s="5" t="s">
        <v>57</v>
      </c>
      <c r="AC12" s="13" t="s">
        <v>170</v>
      </c>
    </row>
    <row r="13" spans="1:29" s="14" customFormat="1" ht="20.100000000000001" customHeight="1" x14ac:dyDescent="0.3">
      <c r="A13" s="5">
        <v>7</v>
      </c>
      <c r="B13" s="6" t="str">
        <f t="shared" si="3"/>
        <v>7</v>
      </c>
      <c r="C13" s="6" t="str">
        <f t="shared" si="4"/>
        <v>29</v>
      </c>
      <c r="D13" s="7" t="s">
        <v>46</v>
      </c>
      <c r="E13" s="7" t="s">
        <v>127</v>
      </c>
      <c r="F13" s="7" t="s">
        <v>128</v>
      </c>
      <c r="G13" s="5"/>
      <c r="H13" s="5"/>
      <c r="I13" s="8">
        <f t="shared" si="0"/>
        <v>5785</v>
      </c>
      <c r="J13" s="15">
        <v>5780</v>
      </c>
      <c r="K13" s="8">
        <f t="shared" si="1"/>
        <v>5</v>
      </c>
      <c r="L13" s="10">
        <f t="shared" si="2"/>
        <v>8.6430423509075197E-4</v>
      </c>
      <c r="M13" s="11">
        <v>3</v>
      </c>
      <c r="N13" s="11"/>
      <c r="O13" s="11">
        <v>2</v>
      </c>
      <c r="P13" s="11"/>
      <c r="Q13" s="11"/>
      <c r="R13" s="11"/>
      <c r="S13" s="11"/>
      <c r="T13" s="11"/>
      <c r="U13" s="11"/>
      <c r="V13" s="11"/>
      <c r="W13" s="11"/>
      <c r="X13" s="12">
        <v>20200722</v>
      </c>
      <c r="Y13" s="12">
        <v>5</v>
      </c>
      <c r="Z13" s="6" t="s">
        <v>168</v>
      </c>
      <c r="AA13" s="12" t="str">
        <f t="shared" si="5"/>
        <v>하선동</v>
      </c>
      <c r="AB13" s="5" t="s">
        <v>57</v>
      </c>
      <c r="AC13" s="13"/>
    </row>
    <row r="14" spans="1:29" s="14" customFormat="1" ht="20.100000000000001" customHeight="1" x14ac:dyDescent="0.3">
      <c r="A14" s="5">
        <v>8</v>
      </c>
      <c r="B14" s="6" t="str">
        <f t="shared" si="3"/>
        <v>7</v>
      </c>
      <c r="C14" s="6" t="str">
        <f t="shared" si="4"/>
        <v>29</v>
      </c>
      <c r="D14" s="7" t="s">
        <v>32</v>
      </c>
      <c r="E14" s="7" t="s">
        <v>161</v>
      </c>
      <c r="F14" s="7" t="s">
        <v>167</v>
      </c>
      <c r="G14" s="5" t="s">
        <v>196</v>
      </c>
      <c r="H14" s="5" t="s">
        <v>195</v>
      </c>
      <c r="I14" s="8">
        <f t="shared" si="0"/>
        <v>899</v>
      </c>
      <c r="J14" s="9">
        <v>736</v>
      </c>
      <c r="K14" s="8">
        <f t="shared" si="1"/>
        <v>163</v>
      </c>
      <c r="L14" s="10">
        <f t="shared" si="2"/>
        <v>0.18131256952169078</v>
      </c>
      <c r="M14" s="11"/>
      <c r="N14" s="11"/>
      <c r="O14" s="11"/>
      <c r="P14" s="11"/>
      <c r="Q14" s="11">
        <v>42</v>
      </c>
      <c r="R14" s="11"/>
      <c r="S14" s="11">
        <v>121</v>
      </c>
      <c r="T14" s="11"/>
      <c r="U14" s="11"/>
      <c r="V14" s="11"/>
      <c r="W14" s="11"/>
      <c r="X14" s="12">
        <v>20200709</v>
      </c>
      <c r="Y14" s="12">
        <v>1</v>
      </c>
      <c r="Z14" s="6" t="s">
        <v>168</v>
      </c>
      <c r="AA14" s="12" t="str">
        <f t="shared" si="5"/>
        <v>하선동</v>
      </c>
      <c r="AB14" s="5" t="s">
        <v>57</v>
      </c>
      <c r="AC14" s="13"/>
    </row>
    <row r="15" spans="1:29" s="14" customFormat="1" ht="20.100000000000001" customHeight="1" x14ac:dyDescent="0.3">
      <c r="A15" s="5">
        <v>9</v>
      </c>
      <c r="B15" s="6" t="str">
        <f t="shared" si="3"/>
        <v>7</v>
      </c>
      <c r="C15" s="6" t="str">
        <f t="shared" si="4"/>
        <v>29</v>
      </c>
      <c r="D15" s="7" t="s">
        <v>34</v>
      </c>
      <c r="E15" s="7" t="s">
        <v>58</v>
      </c>
      <c r="F15" s="7" t="s">
        <v>70</v>
      </c>
      <c r="G15" s="5" t="s">
        <v>193</v>
      </c>
      <c r="H15" s="5" t="s">
        <v>192</v>
      </c>
      <c r="I15" s="8">
        <f t="shared" si="0"/>
        <v>13397</v>
      </c>
      <c r="J15" s="9">
        <v>13397</v>
      </c>
      <c r="K15" s="8">
        <f t="shared" si="1"/>
        <v>0</v>
      </c>
      <c r="L15" s="10">
        <f t="shared" si="2"/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>
        <v>20200729</v>
      </c>
      <c r="Y15" s="12">
        <v>8</v>
      </c>
      <c r="Z15" s="6" t="s">
        <v>168</v>
      </c>
      <c r="AA15" s="12" t="str">
        <f t="shared" si="5"/>
        <v>하선동</v>
      </c>
      <c r="AB15" s="5" t="s">
        <v>80</v>
      </c>
      <c r="AC15" s="13"/>
    </row>
    <row r="16" spans="1:29" s="14" customFormat="1" ht="20.100000000000001" customHeight="1" x14ac:dyDescent="0.3">
      <c r="A16" s="5">
        <v>10</v>
      </c>
      <c r="B16" s="6" t="str">
        <f t="shared" si="3"/>
        <v>7</v>
      </c>
      <c r="C16" s="6" t="str">
        <f t="shared" si="4"/>
        <v>29</v>
      </c>
      <c r="D16" s="7" t="s">
        <v>34</v>
      </c>
      <c r="E16" s="7" t="s">
        <v>171</v>
      </c>
      <c r="F16" s="7" t="s">
        <v>88</v>
      </c>
      <c r="G16" s="5" t="s">
        <v>193</v>
      </c>
      <c r="H16" s="5" t="s">
        <v>192</v>
      </c>
      <c r="I16" s="8">
        <f t="shared" si="0"/>
        <v>10505</v>
      </c>
      <c r="J16" s="9">
        <v>10500</v>
      </c>
      <c r="K16" s="8">
        <f t="shared" si="1"/>
        <v>5</v>
      </c>
      <c r="L16" s="10">
        <f t="shared" si="2"/>
        <v>4.7596382674916705E-4</v>
      </c>
      <c r="M16" s="11">
        <v>5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>
        <v>20200729</v>
      </c>
      <c r="Y16" s="12">
        <v>3</v>
      </c>
      <c r="Z16" s="6" t="s">
        <v>168</v>
      </c>
      <c r="AA16" s="12" t="str">
        <f t="shared" si="5"/>
        <v>하선동</v>
      </c>
      <c r="AB16" s="5" t="s">
        <v>80</v>
      </c>
      <c r="AC16" s="13"/>
    </row>
    <row r="17" spans="1:29" s="14" customFormat="1" ht="20.100000000000001" customHeight="1" x14ac:dyDescent="0.3">
      <c r="A17" s="5">
        <v>11</v>
      </c>
      <c r="B17" s="6" t="str">
        <f t="shared" si="3"/>
        <v>7</v>
      </c>
      <c r="C17" s="6" t="str">
        <f t="shared" si="4"/>
        <v>29</v>
      </c>
      <c r="D17" s="7" t="s">
        <v>32</v>
      </c>
      <c r="E17" s="7" t="s">
        <v>171</v>
      </c>
      <c r="F17" s="7" t="s">
        <v>172</v>
      </c>
      <c r="G17" s="5">
        <v>7301</v>
      </c>
      <c r="H17" s="5" t="s">
        <v>192</v>
      </c>
      <c r="I17" s="8">
        <f t="shared" si="0"/>
        <v>2516</v>
      </c>
      <c r="J17" s="9">
        <v>2506</v>
      </c>
      <c r="K17" s="8">
        <f t="shared" si="1"/>
        <v>10</v>
      </c>
      <c r="L17" s="10">
        <f t="shared" si="2"/>
        <v>3.9745627980922096E-3</v>
      </c>
      <c r="M17" s="11">
        <v>4</v>
      </c>
      <c r="N17" s="11"/>
      <c r="O17" s="11"/>
      <c r="P17" s="11"/>
      <c r="Q17" s="11">
        <v>6</v>
      </c>
      <c r="R17" s="11"/>
      <c r="S17" s="11"/>
      <c r="T17" s="11"/>
      <c r="U17" s="11"/>
      <c r="V17" s="11"/>
      <c r="W17" s="11"/>
      <c r="X17" s="12">
        <v>20200729</v>
      </c>
      <c r="Y17" s="12">
        <v>4</v>
      </c>
      <c r="Z17" s="6" t="s">
        <v>168</v>
      </c>
      <c r="AA17" s="12" t="str">
        <f t="shared" si="5"/>
        <v>하선동</v>
      </c>
      <c r="AB17" s="5" t="s">
        <v>80</v>
      </c>
      <c r="AC17" s="13"/>
    </row>
    <row r="18" spans="1:29" s="14" customFormat="1" ht="20.100000000000001" customHeight="1" x14ac:dyDescent="0.3">
      <c r="A18" s="5">
        <v>12</v>
      </c>
      <c r="B18" s="6" t="str">
        <f t="shared" si="3"/>
        <v>7</v>
      </c>
      <c r="C18" s="6" t="str">
        <f t="shared" si="4"/>
        <v>29</v>
      </c>
      <c r="D18" s="7" t="s">
        <v>32</v>
      </c>
      <c r="E18" s="7" t="s">
        <v>117</v>
      </c>
      <c r="F18" s="7" t="s">
        <v>134</v>
      </c>
      <c r="G18" s="5" t="s">
        <v>196</v>
      </c>
      <c r="H18" s="5" t="s">
        <v>195</v>
      </c>
      <c r="I18" s="8">
        <f t="shared" si="0"/>
        <v>1314</v>
      </c>
      <c r="J18" s="9">
        <v>1276</v>
      </c>
      <c r="K18" s="8">
        <f t="shared" si="1"/>
        <v>38</v>
      </c>
      <c r="L18" s="10">
        <f t="shared" si="2"/>
        <v>2.8919330289193301E-2</v>
      </c>
      <c r="M18" s="11"/>
      <c r="N18" s="11"/>
      <c r="O18" s="11"/>
      <c r="P18" s="11"/>
      <c r="Q18" s="11">
        <v>7</v>
      </c>
      <c r="R18" s="11"/>
      <c r="S18" s="11">
        <v>31</v>
      </c>
      <c r="T18" s="11"/>
      <c r="U18" s="11"/>
      <c r="V18" s="11"/>
      <c r="W18" s="11"/>
      <c r="X18" s="12">
        <v>20200709</v>
      </c>
      <c r="Y18" s="12">
        <v>1</v>
      </c>
      <c r="Z18" s="6" t="s">
        <v>168</v>
      </c>
      <c r="AA18" s="12" t="str">
        <f t="shared" si="5"/>
        <v>하선동</v>
      </c>
      <c r="AB18" s="5" t="s">
        <v>80</v>
      </c>
      <c r="AC18" s="13"/>
    </row>
    <row r="19" spans="1:29" s="14" customFormat="1" ht="20.100000000000001" customHeight="1" x14ac:dyDescent="0.3">
      <c r="A19" s="5">
        <v>13</v>
      </c>
      <c r="B19" s="6" t="str">
        <f t="shared" si="3"/>
        <v>7</v>
      </c>
      <c r="C19" s="6" t="str">
        <f t="shared" si="4"/>
        <v>29</v>
      </c>
      <c r="D19" s="7" t="s">
        <v>34</v>
      </c>
      <c r="E19" s="7" t="s">
        <v>173</v>
      </c>
      <c r="F19" s="7" t="s">
        <v>174</v>
      </c>
      <c r="G19" s="5" t="s">
        <v>193</v>
      </c>
      <c r="H19" s="5" t="s">
        <v>192</v>
      </c>
      <c r="I19" s="8">
        <f t="shared" si="0"/>
        <v>9833</v>
      </c>
      <c r="J19" s="9">
        <v>9800</v>
      </c>
      <c r="K19" s="8">
        <f t="shared" si="1"/>
        <v>33</v>
      </c>
      <c r="L19" s="10">
        <f t="shared" si="2"/>
        <v>3.3560459676599207E-3</v>
      </c>
      <c r="M19" s="11"/>
      <c r="N19" s="11">
        <v>11</v>
      </c>
      <c r="O19" s="11"/>
      <c r="P19" s="11">
        <v>22</v>
      </c>
      <c r="Q19" s="11"/>
      <c r="R19" s="11"/>
      <c r="S19" s="11"/>
      <c r="T19" s="11"/>
      <c r="U19" s="11"/>
      <c r="V19" s="11"/>
      <c r="W19" s="11"/>
      <c r="X19" s="12">
        <v>20200729</v>
      </c>
      <c r="Y19" s="12">
        <v>7</v>
      </c>
      <c r="Z19" s="6" t="s">
        <v>168</v>
      </c>
      <c r="AA19" s="12" t="str">
        <f t="shared" si="5"/>
        <v>하선동</v>
      </c>
      <c r="AB19" s="5" t="s">
        <v>86</v>
      </c>
      <c r="AC19" s="13"/>
    </row>
    <row r="20" spans="1:29" s="14" customFormat="1" ht="20.100000000000001" customHeight="1" x14ac:dyDescent="0.3">
      <c r="A20" s="5">
        <v>14</v>
      </c>
      <c r="B20" s="6" t="str">
        <f t="shared" si="3"/>
        <v>7</v>
      </c>
      <c r="C20" s="6" t="str">
        <f t="shared" si="4"/>
        <v>29</v>
      </c>
      <c r="D20" s="7" t="s">
        <v>32</v>
      </c>
      <c r="E20" s="7" t="s">
        <v>173</v>
      </c>
      <c r="F20" s="7" t="s">
        <v>150</v>
      </c>
      <c r="G20" s="5">
        <v>7301</v>
      </c>
      <c r="H20" s="5" t="s">
        <v>192</v>
      </c>
      <c r="I20" s="8">
        <f t="shared" si="0"/>
        <v>2369</v>
      </c>
      <c r="J20" s="9">
        <v>2369</v>
      </c>
      <c r="K20" s="8">
        <f t="shared" si="1"/>
        <v>0</v>
      </c>
      <c r="L20" s="10">
        <f t="shared" si="2"/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>
        <v>20200729</v>
      </c>
      <c r="Y20" s="12">
        <v>6</v>
      </c>
      <c r="Z20" s="6" t="s">
        <v>168</v>
      </c>
      <c r="AA20" s="12" t="str">
        <f t="shared" si="5"/>
        <v>하선동</v>
      </c>
      <c r="AB20" s="5" t="s">
        <v>86</v>
      </c>
      <c r="AC20" s="13"/>
    </row>
    <row r="21" spans="1:29" s="14" customFormat="1" ht="20.100000000000001" customHeight="1" x14ac:dyDescent="0.3">
      <c r="A21" s="5">
        <v>15</v>
      </c>
      <c r="B21" s="6" t="str">
        <f t="shared" si="3"/>
        <v>7</v>
      </c>
      <c r="C21" s="6" t="str">
        <f t="shared" si="4"/>
        <v>29</v>
      </c>
      <c r="D21" s="7" t="s">
        <v>32</v>
      </c>
      <c r="E21" s="7" t="s">
        <v>175</v>
      </c>
      <c r="F21" s="7" t="s">
        <v>176</v>
      </c>
      <c r="G21" s="5" t="s">
        <v>194</v>
      </c>
      <c r="H21" s="5" t="s">
        <v>195</v>
      </c>
      <c r="I21" s="8">
        <f t="shared" si="0"/>
        <v>2967</v>
      </c>
      <c r="J21" s="9">
        <v>2955</v>
      </c>
      <c r="K21" s="8">
        <f t="shared" si="1"/>
        <v>12</v>
      </c>
      <c r="L21" s="10">
        <f t="shared" si="2"/>
        <v>4.0444893832153692E-3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>
        <v>12</v>
      </c>
      <c r="X21" s="12">
        <v>20200729</v>
      </c>
      <c r="Y21" s="12">
        <v>12</v>
      </c>
      <c r="Z21" s="6" t="s">
        <v>168</v>
      </c>
      <c r="AA21" s="12" t="str">
        <f t="shared" si="5"/>
        <v>하선동</v>
      </c>
      <c r="AB21" s="5" t="s">
        <v>86</v>
      </c>
      <c r="AC21" s="13" t="s">
        <v>179</v>
      </c>
    </row>
    <row r="22" spans="1:29" s="14" customFormat="1" ht="20.100000000000001" customHeight="1" x14ac:dyDescent="0.3">
      <c r="A22" s="5">
        <v>16</v>
      </c>
      <c r="B22" s="6" t="str">
        <f t="shared" si="3"/>
        <v>7</v>
      </c>
      <c r="C22" s="6" t="str">
        <f t="shared" si="4"/>
        <v>29</v>
      </c>
      <c r="D22" s="7" t="s">
        <v>46</v>
      </c>
      <c r="E22" s="7" t="s">
        <v>177</v>
      </c>
      <c r="F22" s="7" t="s">
        <v>76</v>
      </c>
      <c r="G22" s="5"/>
      <c r="H22" s="5"/>
      <c r="I22" s="8">
        <f t="shared" si="0"/>
        <v>5012</v>
      </c>
      <c r="J22" s="9">
        <v>5000</v>
      </c>
      <c r="K22" s="8">
        <f t="shared" si="1"/>
        <v>12</v>
      </c>
      <c r="L22" s="10">
        <f t="shared" si="2"/>
        <v>2.3942537909018356E-3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12</v>
      </c>
      <c r="X22" s="12">
        <v>20200722</v>
      </c>
      <c r="Y22" s="12">
        <v>5</v>
      </c>
      <c r="Z22" s="6" t="s">
        <v>168</v>
      </c>
      <c r="AA22" s="12" t="str">
        <f t="shared" si="5"/>
        <v>하선동</v>
      </c>
      <c r="AB22" s="5" t="s">
        <v>86</v>
      </c>
      <c r="AC22" s="13" t="s">
        <v>180</v>
      </c>
    </row>
    <row r="23" spans="1:29" s="14" customFormat="1" ht="20.100000000000001" customHeight="1" x14ac:dyDescent="0.3">
      <c r="A23" s="5">
        <v>17</v>
      </c>
      <c r="B23" s="6" t="str">
        <f t="shared" si="3"/>
        <v>7</v>
      </c>
      <c r="C23" s="6" t="str">
        <f t="shared" si="4"/>
        <v>29</v>
      </c>
      <c r="D23" s="7" t="s">
        <v>34</v>
      </c>
      <c r="E23" s="7" t="s">
        <v>72</v>
      </c>
      <c r="F23" s="7" t="s">
        <v>178</v>
      </c>
      <c r="G23" s="5" t="s">
        <v>193</v>
      </c>
      <c r="H23" s="5" t="s">
        <v>192</v>
      </c>
      <c r="I23" s="8">
        <f t="shared" si="0"/>
        <v>1000</v>
      </c>
      <c r="J23" s="9">
        <v>1000</v>
      </c>
      <c r="K23" s="8">
        <f t="shared" si="1"/>
        <v>0</v>
      </c>
      <c r="L23" s="10">
        <f t="shared" si="2"/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v>20200729</v>
      </c>
      <c r="Y23" s="12">
        <v>15</v>
      </c>
      <c r="Z23" s="6" t="s">
        <v>168</v>
      </c>
      <c r="AA23" s="12" t="str">
        <f t="shared" si="5"/>
        <v>하선동</v>
      </c>
      <c r="AB23" s="5" t="s">
        <v>86</v>
      </c>
      <c r="AC23" s="13"/>
    </row>
    <row r="24" spans="1:29" s="14" customFormat="1" ht="20.100000000000001" customHeight="1" x14ac:dyDescent="0.3">
      <c r="A24" s="5">
        <v>18</v>
      </c>
      <c r="B24" s="6" t="str">
        <f t="shared" si="3"/>
        <v>7</v>
      </c>
      <c r="C24" s="6" t="str">
        <f t="shared" si="4"/>
        <v>29</v>
      </c>
      <c r="D24" s="7" t="s">
        <v>34</v>
      </c>
      <c r="E24" s="7" t="s">
        <v>159</v>
      </c>
      <c r="F24" s="7" t="s">
        <v>160</v>
      </c>
      <c r="G24" s="5" t="s">
        <v>193</v>
      </c>
      <c r="H24" s="5" t="s">
        <v>192</v>
      </c>
      <c r="I24" s="8">
        <f t="shared" si="0"/>
        <v>720</v>
      </c>
      <c r="J24" s="9">
        <v>720</v>
      </c>
      <c r="K24" s="8">
        <f t="shared" si="1"/>
        <v>0</v>
      </c>
      <c r="L24" s="10">
        <f t="shared" si="2"/>
        <v>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>
        <v>20200729</v>
      </c>
      <c r="Y24" s="12">
        <v>9</v>
      </c>
      <c r="Z24" s="6" t="s">
        <v>168</v>
      </c>
      <c r="AA24" s="12" t="str">
        <f t="shared" si="5"/>
        <v>하선동</v>
      </c>
      <c r="AB24" s="5" t="s">
        <v>93</v>
      </c>
      <c r="AC24" s="13"/>
    </row>
    <row r="25" spans="1:29" s="14" customFormat="1" ht="20.100000000000001" customHeight="1" x14ac:dyDescent="0.3">
      <c r="A25" s="5">
        <v>19</v>
      </c>
      <c r="B25" s="6" t="str">
        <f t="shared" si="3"/>
        <v>7</v>
      </c>
      <c r="C25" s="6" t="str">
        <f t="shared" si="4"/>
        <v>29</v>
      </c>
      <c r="D25" s="7" t="s">
        <v>34</v>
      </c>
      <c r="E25" s="7" t="s">
        <v>157</v>
      </c>
      <c r="F25" s="7" t="s">
        <v>158</v>
      </c>
      <c r="G25" s="5" t="s">
        <v>193</v>
      </c>
      <c r="H25" s="5" t="s">
        <v>192</v>
      </c>
      <c r="I25" s="8">
        <f t="shared" si="0"/>
        <v>730</v>
      </c>
      <c r="J25" s="11">
        <v>730</v>
      </c>
      <c r="K25" s="8">
        <f t="shared" si="1"/>
        <v>0</v>
      </c>
      <c r="L25" s="10">
        <f t="shared" si="2"/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>
        <v>20200729</v>
      </c>
      <c r="Y25" s="12">
        <v>9</v>
      </c>
      <c r="Z25" s="6" t="s">
        <v>168</v>
      </c>
      <c r="AA25" s="12" t="str">
        <f t="shared" si="5"/>
        <v>하선동</v>
      </c>
      <c r="AB25" s="5" t="s">
        <v>93</v>
      </c>
      <c r="AC25" s="13"/>
    </row>
    <row r="26" spans="1:29" s="14" customFormat="1" ht="20.100000000000001" customHeight="1" x14ac:dyDescent="0.3">
      <c r="A26" s="5">
        <v>20</v>
      </c>
      <c r="B26" s="6" t="str">
        <f t="shared" si="3"/>
        <v>7</v>
      </c>
      <c r="C26" s="6" t="str">
        <f t="shared" si="4"/>
        <v>29</v>
      </c>
      <c r="D26" s="7" t="s">
        <v>34</v>
      </c>
      <c r="E26" s="7" t="s">
        <v>72</v>
      </c>
      <c r="F26" s="7" t="s">
        <v>178</v>
      </c>
      <c r="G26" s="5" t="s">
        <v>193</v>
      </c>
      <c r="H26" s="5" t="s">
        <v>192</v>
      </c>
      <c r="I26" s="8">
        <f t="shared" si="0"/>
        <v>860</v>
      </c>
      <c r="J26" s="11">
        <v>860</v>
      </c>
      <c r="K26" s="8">
        <f t="shared" si="1"/>
        <v>0</v>
      </c>
      <c r="L26" s="10">
        <f t="shared" si="2"/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>
        <v>20200729</v>
      </c>
      <c r="Y26" s="12">
        <v>15</v>
      </c>
      <c r="Z26" s="6" t="s">
        <v>168</v>
      </c>
      <c r="AA26" s="12" t="str">
        <f t="shared" si="5"/>
        <v>하선동</v>
      </c>
      <c r="AB26" s="5" t="s">
        <v>93</v>
      </c>
      <c r="AC26" s="13"/>
    </row>
    <row r="27" spans="1:29" s="14" customFormat="1" ht="20.100000000000001" customHeight="1" x14ac:dyDescent="0.3">
      <c r="A27" s="5">
        <v>21</v>
      </c>
      <c r="B27" s="6" t="str">
        <f t="shared" si="3"/>
        <v>7</v>
      </c>
      <c r="C27" s="6" t="str">
        <f t="shared" si="4"/>
        <v>29</v>
      </c>
      <c r="D27" s="7" t="s">
        <v>34</v>
      </c>
      <c r="E27" s="7" t="s">
        <v>72</v>
      </c>
      <c r="F27" s="7" t="s">
        <v>178</v>
      </c>
      <c r="G27" s="5" t="s">
        <v>193</v>
      </c>
      <c r="H27" s="5" t="s">
        <v>192</v>
      </c>
      <c r="I27" s="8">
        <f t="shared" si="0"/>
        <v>7140</v>
      </c>
      <c r="J27" s="11">
        <v>7140</v>
      </c>
      <c r="K27" s="8">
        <f t="shared" si="1"/>
        <v>0</v>
      </c>
      <c r="L27" s="10">
        <f t="shared" si="2"/>
        <v>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>
        <v>20200729</v>
      </c>
      <c r="Y27" s="12">
        <v>15</v>
      </c>
      <c r="Z27" s="6" t="s">
        <v>169</v>
      </c>
      <c r="AA27" s="12" t="str">
        <f t="shared" si="5"/>
        <v>이형준</v>
      </c>
      <c r="AB27" s="5" t="s">
        <v>93</v>
      </c>
      <c r="AC27" s="13"/>
    </row>
    <row r="28" spans="1:29" s="14" customFormat="1" ht="20.100000000000001" customHeight="1" x14ac:dyDescent="0.3">
      <c r="A28" s="5">
        <v>22</v>
      </c>
      <c r="B28" s="6" t="str">
        <f t="shared" si="3"/>
        <v>7</v>
      </c>
      <c r="C28" s="6" t="str">
        <f t="shared" si="4"/>
        <v>29</v>
      </c>
      <c r="D28" s="7" t="s">
        <v>32</v>
      </c>
      <c r="E28" s="7" t="s">
        <v>171</v>
      </c>
      <c r="F28" s="7" t="s">
        <v>172</v>
      </c>
      <c r="G28" s="5">
        <v>7301</v>
      </c>
      <c r="H28" s="5" t="s">
        <v>192</v>
      </c>
      <c r="I28" s="8">
        <f t="shared" si="0"/>
        <v>3024</v>
      </c>
      <c r="J28" s="16">
        <v>3020</v>
      </c>
      <c r="K28" s="8">
        <f t="shared" si="1"/>
        <v>4</v>
      </c>
      <c r="L28" s="10">
        <f t="shared" si="2"/>
        <v>1.3227513227513227E-3</v>
      </c>
      <c r="M28" s="11"/>
      <c r="N28" s="11"/>
      <c r="O28" s="11"/>
      <c r="P28" s="11"/>
      <c r="Q28" s="11"/>
      <c r="R28" s="11"/>
      <c r="S28" s="11"/>
      <c r="T28" s="11">
        <v>4</v>
      </c>
      <c r="U28" s="11"/>
      <c r="V28" s="11"/>
      <c r="W28" s="11"/>
      <c r="X28" s="12">
        <v>20200729</v>
      </c>
      <c r="Y28" s="12">
        <v>4</v>
      </c>
      <c r="Z28" s="6" t="s">
        <v>169</v>
      </c>
      <c r="AA28" s="12" t="str">
        <f t="shared" si="5"/>
        <v>이형준</v>
      </c>
      <c r="AB28" s="5" t="s">
        <v>93</v>
      </c>
      <c r="AC28" s="13" t="s">
        <v>184</v>
      </c>
    </row>
    <row r="29" spans="1:29" s="14" customFormat="1" ht="20.100000000000001" customHeight="1" x14ac:dyDescent="0.3">
      <c r="A29" s="5">
        <v>23</v>
      </c>
      <c r="B29" s="6" t="str">
        <f t="shared" si="3"/>
        <v>7</v>
      </c>
      <c r="C29" s="6" t="str">
        <f t="shared" si="4"/>
        <v>29</v>
      </c>
      <c r="D29" s="7" t="s">
        <v>32</v>
      </c>
      <c r="E29" s="7" t="s">
        <v>181</v>
      </c>
      <c r="F29" s="7" t="s">
        <v>182</v>
      </c>
      <c r="G29" s="5" t="s">
        <v>196</v>
      </c>
      <c r="H29" s="5" t="s">
        <v>192</v>
      </c>
      <c r="I29" s="8">
        <f t="shared" si="0"/>
        <v>1370</v>
      </c>
      <c r="J29" s="11">
        <v>535</v>
      </c>
      <c r="K29" s="8">
        <f t="shared" si="1"/>
        <v>835</v>
      </c>
      <c r="L29" s="10">
        <f t="shared" si="2"/>
        <v>0.60948905109489049</v>
      </c>
      <c r="M29" s="11"/>
      <c r="N29" s="11"/>
      <c r="O29" s="11"/>
      <c r="P29" s="11"/>
      <c r="Q29" s="11">
        <v>20</v>
      </c>
      <c r="R29" s="11">
        <v>385</v>
      </c>
      <c r="S29" s="11">
        <v>30</v>
      </c>
      <c r="T29" s="11">
        <v>400</v>
      </c>
      <c r="U29" s="11"/>
      <c r="V29" s="11"/>
      <c r="W29" s="11"/>
      <c r="X29" s="12">
        <v>20200709</v>
      </c>
      <c r="Y29" s="12">
        <v>2</v>
      </c>
      <c r="Z29" s="6" t="s">
        <v>168</v>
      </c>
      <c r="AA29" s="12" t="str">
        <f t="shared" si="5"/>
        <v>하선동</v>
      </c>
      <c r="AB29" s="5" t="s">
        <v>93</v>
      </c>
      <c r="AC29" s="13" t="s">
        <v>184</v>
      </c>
    </row>
    <row r="30" spans="1:29" s="14" customFormat="1" ht="20.100000000000001" customHeight="1" x14ac:dyDescent="0.3">
      <c r="A30" s="5">
        <v>24</v>
      </c>
      <c r="B30" s="6" t="str">
        <f t="shared" si="3"/>
        <v>7</v>
      </c>
      <c r="C30" s="6" t="str">
        <f t="shared" si="4"/>
        <v>29</v>
      </c>
      <c r="D30" s="7" t="s">
        <v>32</v>
      </c>
      <c r="E30" s="7" t="s">
        <v>117</v>
      </c>
      <c r="F30" s="7" t="s">
        <v>183</v>
      </c>
      <c r="G30" s="5" t="s">
        <v>196</v>
      </c>
      <c r="H30" s="5" t="s">
        <v>195</v>
      </c>
      <c r="I30" s="8">
        <f t="shared" si="0"/>
        <v>1390</v>
      </c>
      <c r="J30" s="11">
        <v>1390</v>
      </c>
      <c r="K30" s="8">
        <f t="shared" ref="K30:K43" si="6">SUM(M30:W30)</f>
        <v>0</v>
      </c>
      <c r="L30" s="10">
        <f t="shared" si="2"/>
        <v>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>
        <v>20200709</v>
      </c>
      <c r="Y30" s="12">
        <v>1</v>
      </c>
      <c r="Z30" s="6" t="s">
        <v>168</v>
      </c>
      <c r="AA30" s="12" t="str">
        <f t="shared" si="5"/>
        <v>하선동</v>
      </c>
      <c r="AB30" s="5" t="s">
        <v>93</v>
      </c>
      <c r="AC30" s="13" t="s">
        <v>185</v>
      </c>
    </row>
    <row r="31" spans="1:29" s="14" customFormat="1" ht="20.100000000000001" customHeight="1" x14ac:dyDescent="0.3">
      <c r="A31" s="5">
        <v>25</v>
      </c>
      <c r="B31" s="6" t="str">
        <f t="shared" si="3"/>
        <v>7</v>
      </c>
      <c r="C31" s="6" t="str">
        <f t="shared" si="4"/>
        <v>29</v>
      </c>
      <c r="D31" s="7" t="s">
        <v>34</v>
      </c>
      <c r="E31" s="5" t="s">
        <v>186</v>
      </c>
      <c r="F31" s="7" t="s">
        <v>70</v>
      </c>
      <c r="G31" s="5" t="s">
        <v>193</v>
      </c>
      <c r="H31" s="5" t="s">
        <v>192</v>
      </c>
      <c r="I31" s="8">
        <f t="shared" si="0"/>
        <v>9992</v>
      </c>
      <c r="J31" s="9">
        <v>9960</v>
      </c>
      <c r="K31" s="8">
        <f t="shared" si="6"/>
        <v>32</v>
      </c>
      <c r="L31" s="10">
        <f t="shared" si="2"/>
        <v>3.2025620496397116E-3</v>
      </c>
      <c r="M31" s="11"/>
      <c r="N31" s="11"/>
      <c r="O31" s="11"/>
      <c r="P31" s="11">
        <v>20</v>
      </c>
      <c r="Q31" s="11">
        <v>12</v>
      </c>
      <c r="R31" s="11"/>
      <c r="S31" s="11"/>
      <c r="T31" s="11"/>
      <c r="U31" s="11"/>
      <c r="V31" s="11"/>
      <c r="W31" s="11"/>
      <c r="X31" s="12">
        <v>20200729</v>
      </c>
      <c r="Y31" s="12">
        <v>7</v>
      </c>
      <c r="Z31" s="6" t="s">
        <v>189</v>
      </c>
      <c r="AA31" s="12" t="str">
        <f t="shared" si="5"/>
        <v>이형준</v>
      </c>
      <c r="AB31" s="5" t="s">
        <v>96</v>
      </c>
      <c r="AC31" s="17"/>
    </row>
    <row r="32" spans="1:29" s="14" customFormat="1" ht="20.100000000000001" customHeight="1" x14ac:dyDescent="0.3">
      <c r="A32" s="5">
        <v>26</v>
      </c>
      <c r="B32" s="6" t="str">
        <f t="shared" si="3"/>
        <v>7</v>
      </c>
      <c r="C32" s="6" t="str">
        <f t="shared" si="4"/>
        <v>29</v>
      </c>
      <c r="D32" s="7" t="s">
        <v>32</v>
      </c>
      <c r="E32" s="7" t="s">
        <v>114</v>
      </c>
      <c r="F32" s="7" t="s">
        <v>138</v>
      </c>
      <c r="G32" s="5" t="s">
        <v>194</v>
      </c>
      <c r="H32" s="5" t="s">
        <v>195</v>
      </c>
      <c r="I32" s="8">
        <f t="shared" si="0"/>
        <v>3112</v>
      </c>
      <c r="J32" s="9">
        <v>3110</v>
      </c>
      <c r="K32" s="8">
        <f t="shared" si="6"/>
        <v>2</v>
      </c>
      <c r="L32" s="10">
        <f t="shared" si="2"/>
        <v>6.426735218508997E-4</v>
      </c>
      <c r="M32" s="11"/>
      <c r="N32" s="11"/>
      <c r="O32" s="11"/>
      <c r="P32" s="11"/>
      <c r="Q32" s="11">
        <v>2</v>
      </c>
      <c r="R32" s="11"/>
      <c r="S32" s="11"/>
      <c r="T32" s="11"/>
      <c r="U32" s="11"/>
      <c r="V32" s="11"/>
      <c r="W32" s="11"/>
      <c r="X32" s="12">
        <v>20200729</v>
      </c>
      <c r="Y32" s="12">
        <v>12</v>
      </c>
      <c r="Z32" s="6" t="s">
        <v>189</v>
      </c>
      <c r="AA32" s="12" t="str">
        <f t="shared" si="5"/>
        <v>이형준</v>
      </c>
      <c r="AB32" s="5" t="s">
        <v>96</v>
      </c>
      <c r="AC32" s="13"/>
    </row>
    <row r="33" spans="1:29" s="14" customFormat="1" ht="20.100000000000001" customHeight="1" x14ac:dyDescent="0.3">
      <c r="A33" s="5">
        <v>27</v>
      </c>
      <c r="B33" s="6" t="str">
        <f t="shared" si="3"/>
        <v>7</v>
      </c>
      <c r="C33" s="6" t="str">
        <f t="shared" si="4"/>
        <v>29</v>
      </c>
      <c r="D33" s="7" t="s">
        <v>34</v>
      </c>
      <c r="E33" s="7" t="s">
        <v>87</v>
      </c>
      <c r="F33" s="7" t="s">
        <v>187</v>
      </c>
      <c r="G33" s="5" t="s">
        <v>193</v>
      </c>
      <c r="H33" s="5" t="s">
        <v>192</v>
      </c>
      <c r="I33" s="8">
        <f t="shared" si="0"/>
        <v>1300</v>
      </c>
      <c r="J33" s="9">
        <v>1300</v>
      </c>
      <c r="K33" s="8">
        <f t="shared" si="6"/>
        <v>0</v>
      </c>
      <c r="L33" s="10">
        <f t="shared" si="2"/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>
        <v>20200729</v>
      </c>
      <c r="Y33" s="12">
        <v>3</v>
      </c>
      <c r="Z33" s="6" t="s">
        <v>189</v>
      </c>
      <c r="AA33" s="12" t="str">
        <f t="shared" si="5"/>
        <v>이형준</v>
      </c>
      <c r="AB33" s="5" t="s">
        <v>96</v>
      </c>
      <c r="AC33" s="13"/>
    </row>
    <row r="34" spans="1:29" s="14" customFormat="1" ht="20.100000000000001" customHeight="1" x14ac:dyDescent="0.3">
      <c r="A34" s="5">
        <v>28</v>
      </c>
      <c r="B34" s="6" t="str">
        <f t="shared" si="3"/>
        <v>7</v>
      </c>
      <c r="C34" s="6" t="str">
        <f t="shared" si="4"/>
        <v>29</v>
      </c>
      <c r="D34" s="7" t="s">
        <v>46</v>
      </c>
      <c r="E34" s="7" t="s">
        <v>74</v>
      </c>
      <c r="F34" s="7" t="s">
        <v>188</v>
      </c>
      <c r="G34" s="5"/>
      <c r="H34" s="5"/>
      <c r="I34" s="8">
        <f t="shared" si="0"/>
        <v>4504</v>
      </c>
      <c r="J34" s="9">
        <v>4500</v>
      </c>
      <c r="K34" s="8">
        <f t="shared" si="6"/>
        <v>4</v>
      </c>
      <c r="L34" s="10">
        <f t="shared" si="2"/>
        <v>8.8809946714031975E-4</v>
      </c>
      <c r="M34" s="11"/>
      <c r="N34" s="11"/>
      <c r="O34" s="11"/>
      <c r="P34" s="11"/>
      <c r="Q34" s="11">
        <v>4</v>
      </c>
      <c r="R34" s="11"/>
      <c r="S34" s="11"/>
      <c r="T34" s="11"/>
      <c r="U34" s="11"/>
      <c r="V34" s="11"/>
      <c r="W34" s="11"/>
      <c r="X34" s="12">
        <v>20200722</v>
      </c>
      <c r="Y34" s="12">
        <v>5</v>
      </c>
      <c r="Z34" s="6" t="s">
        <v>190</v>
      </c>
      <c r="AA34" s="12" t="str">
        <f t="shared" si="5"/>
        <v>하선동</v>
      </c>
      <c r="AB34" s="5" t="s">
        <v>96</v>
      </c>
      <c r="AC34" s="13"/>
    </row>
    <row r="35" spans="1:29" s="14" customFormat="1" ht="20.100000000000001" customHeight="1" x14ac:dyDescent="0.3">
      <c r="A35" s="5">
        <v>29</v>
      </c>
      <c r="B35" s="6" t="str">
        <f t="shared" si="3"/>
        <v>7</v>
      </c>
      <c r="C35" s="6" t="str">
        <f t="shared" si="4"/>
        <v>29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6"/>
      <c r="AA35" s="12" t="str">
        <f t="shared" si="5"/>
        <v/>
      </c>
      <c r="AB35" s="5"/>
      <c r="AC35" s="13"/>
    </row>
    <row r="36" spans="1:29" s="14" customFormat="1" ht="20.100000000000001" customHeight="1" x14ac:dyDescent="0.3">
      <c r="A36" s="5">
        <v>30</v>
      </c>
      <c r="B36" s="6" t="str">
        <f t="shared" si="3"/>
        <v>7</v>
      </c>
      <c r="C36" s="6" t="str">
        <f t="shared" si="4"/>
        <v>29</v>
      </c>
      <c r="D36" s="7"/>
      <c r="E36" s="18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6"/>
      <c r="AA36" s="12" t="str">
        <f t="shared" si="5"/>
        <v/>
      </c>
      <c r="AB36" s="5"/>
      <c r="AC36" s="13"/>
    </row>
    <row r="37" spans="1:29" s="14" customFormat="1" ht="20.100000000000001" hidden="1" customHeight="1" x14ac:dyDescent="0.3">
      <c r="A37" s="5">
        <v>31</v>
      </c>
      <c r="B37" s="6" t="str">
        <f t="shared" si="3"/>
        <v>7</v>
      </c>
      <c r="C37" s="6" t="str">
        <f t="shared" si="4"/>
        <v>29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6"/>
      <c r="AA37" s="12" t="str">
        <f t="shared" si="5"/>
        <v/>
      </c>
      <c r="AB37" s="5"/>
      <c r="AC37" s="13"/>
    </row>
    <row r="38" spans="1:29" s="14" customFormat="1" ht="20.100000000000001" hidden="1" customHeight="1" x14ac:dyDescent="0.3">
      <c r="A38" s="5">
        <v>32</v>
      </c>
      <c r="B38" s="6" t="str">
        <f t="shared" si="3"/>
        <v>7</v>
      </c>
      <c r="C38" s="6" t="str">
        <f t="shared" si="4"/>
        <v>29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6"/>
      <c r="AA38" s="12" t="str">
        <f t="shared" si="5"/>
        <v/>
      </c>
      <c r="AB38" s="5"/>
      <c r="AC38" s="13"/>
    </row>
    <row r="39" spans="1:29" s="14" customFormat="1" ht="20.100000000000001" hidden="1" customHeight="1" x14ac:dyDescent="0.3">
      <c r="A39" s="5">
        <v>33</v>
      </c>
      <c r="B39" s="6" t="str">
        <f t="shared" si="3"/>
        <v>7</v>
      </c>
      <c r="C39" s="6" t="str">
        <f t="shared" si="4"/>
        <v>29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6"/>
      <c r="AA39" s="12" t="str">
        <f t="shared" si="5"/>
        <v/>
      </c>
      <c r="AB39" s="5"/>
      <c r="AC39" s="13"/>
    </row>
    <row r="40" spans="1:29" s="14" customFormat="1" ht="20.100000000000001" hidden="1" customHeight="1" x14ac:dyDescent="0.3">
      <c r="A40" s="5">
        <v>34</v>
      </c>
      <c r="B40" s="6" t="str">
        <f t="shared" si="3"/>
        <v>7</v>
      </c>
      <c r="C40" s="6" t="str">
        <f t="shared" si="4"/>
        <v>29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6"/>
      <c r="AA40" s="12" t="str">
        <f t="shared" si="5"/>
        <v/>
      </c>
      <c r="AB40" s="5"/>
      <c r="AC40" s="13"/>
    </row>
    <row r="41" spans="1:29" s="14" customFormat="1" ht="20.100000000000001" hidden="1" customHeight="1" x14ac:dyDescent="0.3">
      <c r="A41" s="5">
        <v>35</v>
      </c>
      <c r="B41" s="6" t="str">
        <f t="shared" si="3"/>
        <v>7</v>
      </c>
      <c r="C41" s="6" t="str">
        <f t="shared" si="4"/>
        <v>29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6"/>
      <c r="AA41" s="12" t="str">
        <f t="shared" si="5"/>
        <v/>
      </c>
      <c r="AB41" s="5"/>
      <c r="AC41" s="13"/>
    </row>
    <row r="42" spans="1:29" s="14" customFormat="1" ht="20.100000000000001" hidden="1" customHeight="1" x14ac:dyDescent="0.3">
      <c r="A42" s="5">
        <v>36</v>
      </c>
      <c r="B42" s="6" t="str">
        <f t="shared" si="3"/>
        <v>7</v>
      </c>
      <c r="C42" s="6" t="str">
        <f t="shared" si="4"/>
        <v>29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6"/>
      <c r="AA42" s="12" t="str">
        <f t="shared" si="5"/>
        <v/>
      </c>
      <c r="AB42" s="5"/>
      <c r="AC42" s="13"/>
    </row>
    <row r="43" spans="1:29" s="14" customFormat="1" ht="20.100000000000001" hidden="1" customHeight="1" x14ac:dyDescent="0.3">
      <c r="A43" s="5">
        <v>37</v>
      </c>
      <c r="B43" s="6" t="str">
        <f t="shared" si="3"/>
        <v>7</v>
      </c>
      <c r="C43" s="6" t="str">
        <f t="shared" si="4"/>
        <v>29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6"/>
      <c r="AA43" s="12" t="str">
        <f t="shared" si="5"/>
        <v/>
      </c>
      <c r="AB43" s="5"/>
      <c r="AC43" s="13"/>
    </row>
    <row r="44" spans="1:29" s="14" customFormat="1" ht="20.100000000000001" hidden="1" customHeight="1" x14ac:dyDescent="0.3">
      <c r="A44" s="5">
        <v>38</v>
      </c>
      <c r="B44" s="6" t="str">
        <f t="shared" si="3"/>
        <v>7</v>
      </c>
      <c r="C44" s="6" t="str">
        <f t="shared" si="4"/>
        <v>29</v>
      </c>
      <c r="D44" s="7"/>
      <c r="E44" s="7"/>
      <c r="F44" s="7"/>
      <c r="G44" s="5"/>
      <c r="H44" s="5"/>
      <c r="I44" s="8">
        <f t="shared" si="0"/>
        <v>0</v>
      </c>
      <c r="J44" s="9"/>
      <c r="K44" s="8">
        <f t="shared" ref="K44:K46" si="7">SUM(M44:W44)</f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6"/>
      <c r="AA44" s="12" t="str">
        <f t="shared" si="5"/>
        <v/>
      </c>
      <c r="AB44" s="5"/>
      <c r="AC44" s="13"/>
    </row>
    <row r="45" spans="1:29" s="14" customFormat="1" ht="20.100000000000001" hidden="1" customHeight="1" x14ac:dyDescent="0.3">
      <c r="A45" s="5">
        <v>39</v>
      </c>
      <c r="B45" s="6" t="str">
        <f t="shared" si="3"/>
        <v>7</v>
      </c>
      <c r="C45" s="6" t="str">
        <f t="shared" si="4"/>
        <v>29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7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6"/>
      <c r="AA45" s="12" t="str">
        <f t="shared" si="5"/>
        <v/>
      </c>
      <c r="AB45" s="5"/>
      <c r="AC45" s="13"/>
    </row>
    <row r="46" spans="1:29" s="14" customFormat="1" ht="20.100000000000001" hidden="1" customHeight="1" x14ac:dyDescent="0.3">
      <c r="A46" s="5">
        <v>40</v>
      </c>
      <c r="B46" s="6" t="str">
        <f t="shared" si="3"/>
        <v>7</v>
      </c>
      <c r="C46" s="6" t="str">
        <f t="shared" si="4"/>
        <v>29</v>
      </c>
      <c r="D46" s="7"/>
      <c r="E46" s="7"/>
      <c r="F46" s="7"/>
      <c r="G46" s="5"/>
      <c r="H46" s="5"/>
      <c r="I46" s="8">
        <f t="shared" si="0"/>
        <v>0</v>
      </c>
      <c r="J46" s="9"/>
      <c r="K46" s="8">
        <f t="shared" si="7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6"/>
      <c r="AA46" s="12" t="str">
        <f t="shared" si="5"/>
        <v/>
      </c>
      <c r="AB46" s="5"/>
      <c r="AC46" s="13"/>
    </row>
    <row r="47" spans="1:29" s="19" customFormat="1" ht="13.5" x14ac:dyDescent="0.3">
      <c r="A47" s="35"/>
      <c r="B47" s="36"/>
      <c r="C47" s="36"/>
      <c r="D47" s="36"/>
      <c r="E47" s="36"/>
      <c r="F47" s="36"/>
      <c r="G47" s="36"/>
      <c r="H47" s="36"/>
      <c r="I47" s="37">
        <f t="shared" ref="I47:W47" si="8">SUM(I7:I46)</f>
        <v>128305</v>
      </c>
      <c r="J47" s="37">
        <f t="shared" si="8"/>
        <v>125640</v>
      </c>
      <c r="K47" s="37">
        <f t="shared" si="8"/>
        <v>2665</v>
      </c>
      <c r="L47" s="37" t="e">
        <f t="shared" si="8"/>
        <v>#DIV/0!</v>
      </c>
      <c r="M47" s="37">
        <f t="shared" si="8"/>
        <v>1351</v>
      </c>
      <c r="N47" s="37">
        <f t="shared" si="8"/>
        <v>13</v>
      </c>
      <c r="O47" s="37">
        <f t="shared" si="8"/>
        <v>2</v>
      </c>
      <c r="P47" s="37">
        <f t="shared" si="8"/>
        <v>50</v>
      </c>
      <c r="Q47" s="37">
        <f t="shared" si="8"/>
        <v>93</v>
      </c>
      <c r="R47" s="37">
        <f t="shared" si="8"/>
        <v>385</v>
      </c>
      <c r="S47" s="37">
        <f t="shared" si="8"/>
        <v>182</v>
      </c>
      <c r="T47" s="37">
        <f t="shared" si="8"/>
        <v>405</v>
      </c>
      <c r="U47" s="37">
        <f t="shared" si="8"/>
        <v>0</v>
      </c>
      <c r="V47" s="37">
        <f t="shared" si="8"/>
        <v>0</v>
      </c>
      <c r="W47" s="37">
        <f t="shared" si="8"/>
        <v>184</v>
      </c>
      <c r="X47" s="27"/>
      <c r="Y47" s="28"/>
      <c r="Z47" s="28"/>
      <c r="AA47" s="28"/>
      <c r="AB47" s="28"/>
      <c r="AC47" s="28"/>
    </row>
    <row r="48" spans="1:29" s="19" customFormat="1" ht="13.5" x14ac:dyDescent="0.3">
      <c r="A48" s="35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8"/>
      <c r="Y48" s="28"/>
      <c r="Z48" s="28"/>
      <c r="AA48" s="28"/>
      <c r="AB48" s="28"/>
      <c r="AC48" s="28"/>
    </row>
    <row r="49" spans="1:29" ht="20.100000000000001" customHeight="1" x14ac:dyDescent="0.3">
      <c r="A49" s="5">
        <v>1</v>
      </c>
      <c r="B49" s="6" t="str">
        <f>LEFT($A$1,1)</f>
        <v>7</v>
      </c>
      <c r="C49" s="6" t="str">
        <f>MID($A$1,4,2)</f>
        <v>29</v>
      </c>
      <c r="D49" s="7" t="s">
        <v>143</v>
      </c>
      <c r="E49" s="7" t="s">
        <v>161</v>
      </c>
      <c r="F49" s="7" t="s">
        <v>162</v>
      </c>
      <c r="G49" s="5" t="s">
        <v>197</v>
      </c>
      <c r="H49" s="5" t="s">
        <v>192</v>
      </c>
      <c r="I49" s="8">
        <f t="shared" ref="I49:I63" si="9">J49+K49</f>
        <v>50</v>
      </c>
      <c r="J49" s="9">
        <v>50</v>
      </c>
      <c r="K49" s="8">
        <f t="shared" ref="K49:K63" si="10">SUM(M49:W49)</f>
        <v>0</v>
      </c>
      <c r="L49" s="10">
        <f t="shared" ref="L49:L63" si="11">K49/I49</f>
        <v>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>
        <v>20200729</v>
      </c>
      <c r="Y49" s="12">
        <v>13</v>
      </c>
      <c r="Z49" s="6" t="s">
        <v>198</v>
      </c>
      <c r="AA49" s="12" t="str">
        <f>IF($Z49="A","하선동",IF($Z49="B","이형준",""))</f>
        <v>하선동</v>
      </c>
      <c r="AB49" s="5" t="s">
        <v>56</v>
      </c>
      <c r="AC49" s="13"/>
    </row>
    <row r="50" spans="1:29" ht="20.100000000000001" customHeight="1" x14ac:dyDescent="0.3">
      <c r="A50" s="5">
        <v>2</v>
      </c>
      <c r="B50" s="6" t="str">
        <f t="shared" ref="B50:B63" si="12">LEFT($A$1,1)</f>
        <v>7</v>
      </c>
      <c r="C50" s="6" t="str">
        <f t="shared" ref="C50:C63" si="13">MID($A$1,4,2)</f>
        <v>29</v>
      </c>
      <c r="D50" s="7"/>
      <c r="E50" s="7"/>
      <c r="F50" s="7"/>
      <c r="G50" s="5"/>
      <c r="H50" s="5"/>
      <c r="I50" s="8">
        <f t="shared" si="9"/>
        <v>0</v>
      </c>
      <c r="J50" s="9"/>
      <c r="K50" s="8">
        <f t="shared" si="10"/>
        <v>0</v>
      </c>
      <c r="L50" s="10" t="e">
        <f t="shared" si="1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12"/>
      <c r="Z50" s="6"/>
      <c r="AA50" s="12" t="str">
        <f t="shared" ref="AA50:AA63" si="14">IF($Z50="A","하선동",IF($Z50="B","이형준",""))</f>
        <v/>
      </c>
      <c r="AB50" s="5"/>
      <c r="AC50" s="13"/>
    </row>
    <row r="51" spans="1:29" ht="20.100000000000001" customHeight="1" x14ac:dyDescent="0.3">
      <c r="A51" s="5">
        <v>3</v>
      </c>
      <c r="B51" s="6" t="str">
        <f t="shared" si="12"/>
        <v>7</v>
      </c>
      <c r="C51" s="6" t="str">
        <f t="shared" si="13"/>
        <v>29</v>
      </c>
      <c r="D51" s="7"/>
      <c r="E51" s="7"/>
      <c r="F51" s="7"/>
      <c r="G51" s="5"/>
      <c r="H51" s="5"/>
      <c r="I51" s="8">
        <f t="shared" si="9"/>
        <v>0</v>
      </c>
      <c r="J51" s="9"/>
      <c r="K51" s="8">
        <f t="shared" si="10"/>
        <v>0</v>
      </c>
      <c r="L51" s="10" t="e">
        <f t="shared" si="1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6"/>
      <c r="Z51" s="6"/>
      <c r="AA51" s="12" t="str">
        <f t="shared" si="14"/>
        <v/>
      </c>
      <c r="AB51" s="5"/>
      <c r="AC51" s="13"/>
    </row>
    <row r="52" spans="1:29" ht="20.100000000000001" hidden="1" customHeight="1" x14ac:dyDescent="0.3">
      <c r="A52" s="5">
        <v>4</v>
      </c>
      <c r="B52" s="6" t="str">
        <f t="shared" si="12"/>
        <v>7</v>
      </c>
      <c r="C52" s="6" t="str">
        <f t="shared" si="13"/>
        <v>29</v>
      </c>
      <c r="D52" s="7"/>
      <c r="E52" s="7"/>
      <c r="F52" s="7"/>
      <c r="G52" s="5"/>
      <c r="H52" s="5"/>
      <c r="I52" s="8">
        <f t="shared" si="9"/>
        <v>0</v>
      </c>
      <c r="J52" s="9"/>
      <c r="K52" s="8">
        <f t="shared" si="10"/>
        <v>0</v>
      </c>
      <c r="L52" s="10" t="e">
        <f t="shared" si="1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12"/>
      <c r="Z52" s="6"/>
      <c r="AA52" s="12" t="str">
        <f t="shared" si="14"/>
        <v/>
      </c>
      <c r="AB52" s="5"/>
      <c r="AC52" s="13"/>
    </row>
    <row r="53" spans="1:29" ht="20.100000000000001" hidden="1" customHeight="1" x14ac:dyDescent="0.3">
      <c r="A53" s="5">
        <v>5</v>
      </c>
      <c r="B53" s="6" t="str">
        <f t="shared" si="12"/>
        <v>7</v>
      </c>
      <c r="C53" s="6" t="str">
        <f t="shared" si="13"/>
        <v>29</v>
      </c>
      <c r="D53" s="7"/>
      <c r="E53" s="7"/>
      <c r="F53" s="7"/>
      <c r="G53" s="5"/>
      <c r="H53" s="5"/>
      <c r="I53" s="8">
        <f t="shared" si="9"/>
        <v>0</v>
      </c>
      <c r="J53" s="9"/>
      <c r="K53" s="8">
        <f t="shared" si="10"/>
        <v>0</v>
      </c>
      <c r="L53" s="10" t="e">
        <f t="shared" si="1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12"/>
      <c r="Z53" s="6"/>
      <c r="AA53" s="12" t="str">
        <f t="shared" si="14"/>
        <v/>
      </c>
      <c r="AB53" s="5"/>
      <c r="AC53" s="13"/>
    </row>
    <row r="54" spans="1:29" ht="20.100000000000001" hidden="1" customHeight="1" x14ac:dyDescent="0.3">
      <c r="A54" s="5">
        <v>6</v>
      </c>
      <c r="B54" s="6" t="str">
        <f t="shared" si="12"/>
        <v>7</v>
      </c>
      <c r="C54" s="6" t="str">
        <f t="shared" si="13"/>
        <v>29</v>
      </c>
      <c r="D54" s="7"/>
      <c r="E54" s="7"/>
      <c r="F54" s="7"/>
      <c r="G54" s="5"/>
      <c r="H54" s="5"/>
      <c r="I54" s="8">
        <f t="shared" si="9"/>
        <v>0</v>
      </c>
      <c r="J54" s="9"/>
      <c r="K54" s="8">
        <f t="shared" si="10"/>
        <v>0</v>
      </c>
      <c r="L54" s="10" t="e">
        <f t="shared" si="1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12"/>
      <c r="Z54" s="6"/>
      <c r="AA54" s="12" t="str">
        <f t="shared" si="14"/>
        <v/>
      </c>
      <c r="AB54" s="5"/>
      <c r="AC54" s="13"/>
    </row>
    <row r="55" spans="1:29" ht="20.100000000000001" hidden="1" customHeight="1" x14ac:dyDescent="0.3">
      <c r="A55" s="5">
        <v>7</v>
      </c>
      <c r="B55" s="6" t="str">
        <f t="shared" si="12"/>
        <v>7</v>
      </c>
      <c r="C55" s="6" t="str">
        <f t="shared" si="13"/>
        <v>29</v>
      </c>
      <c r="D55" s="7"/>
      <c r="E55" s="7"/>
      <c r="F55" s="7"/>
      <c r="G55" s="5"/>
      <c r="H55" s="5"/>
      <c r="I55" s="8">
        <f t="shared" si="9"/>
        <v>0</v>
      </c>
      <c r="J55" s="15"/>
      <c r="K55" s="8">
        <f t="shared" si="10"/>
        <v>0</v>
      </c>
      <c r="L55" s="10" t="e">
        <f t="shared" si="1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12"/>
      <c r="Z55" s="6"/>
      <c r="AA55" s="12" t="str">
        <f t="shared" si="14"/>
        <v/>
      </c>
      <c r="AB55" s="5"/>
      <c r="AC55" s="13"/>
    </row>
    <row r="56" spans="1:29" ht="20.100000000000001" hidden="1" customHeight="1" x14ac:dyDescent="0.3">
      <c r="A56" s="5">
        <v>8</v>
      </c>
      <c r="B56" s="6" t="str">
        <f t="shared" si="12"/>
        <v>7</v>
      </c>
      <c r="C56" s="6" t="str">
        <f t="shared" si="13"/>
        <v>29</v>
      </c>
      <c r="D56" s="7"/>
      <c r="E56" s="7"/>
      <c r="F56" s="7"/>
      <c r="G56" s="5"/>
      <c r="H56" s="5"/>
      <c r="I56" s="8">
        <f t="shared" si="9"/>
        <v>0</v>
      </c>
      <c r="J56" s="9"/>
      <c r="K56" s="8">
        <f t="shared" si="10"/>
        <v>0</v>
      </c>
      <c r="L56" s="10" t="e">
        <f t="shared" si="1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12"/>
      <c r="Z56" s="6"/>
      <c r="AA56" s="12" t="str">
        <f t="shared" si="14"/>
        <v/>
      </c>
      <c r="AB56" s="5"/>
      <c r="AC56" s="13"/>
    </row>
    <row r="57" spans="1:29" ht="20.100000000000001" hidden="1" customHeight="1" x14ac:dyDescent="0.3">
      <c r="A57" s="5">
        <v>9</v>
      </c>
      <c r="B57" s="6" t="str">
        <f t="shared" si="12"/>
        <v>7</v>
      </c>
      <c r="C57" s="6" t="str">
        <f t="shared" si="13"/>
        <v>29</v>
      </c>
      <c r="D57" s="7"/>
      <c r="E57" s="7"/>
      <c r="F57" s="7"/>
      <c r="G57" s="5"/>
      <c r="H57" s="5"/>
      <c r="I57" s="8">
        <f t="shared" si="9"/>
        <v>0</v>
      </c>
      <c r="J57" s="9"/>
      <c r="K57" s="8">
        <f t="shared" si="10"/>
        <v>0</v>
      </c>
      <c r="L57" s="10" t="e">
        <f t="shared" si="1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6"/>
      <c r="AA57" s="12" t="str">
        <f t="shared" si="14"/>
        <v/>
      </c>
      <c r="AB57" s="5"/>
      <c r="AC57" s="13"/>
    </row>
    <row r="58" spans="1:29" ht="20.100000000000001" hidden="1" customHeight="1" x14ac:dyDescent="0.3">
      <c r="A58" s="5">
        <v>10</v>
      </c>
      <c r="B58" s="6" t="str">
        <f t="shared" si="12"/>
        <v>7</v>
      </c>
      <c r="C58" s="6" t="str">
        <f t="shared" si="13"/>
        <v>29</v>
      </c>
      <c r="D58" s="7"/>
      <c r="E58" s="7"/>
      <c r="F58" s="7"/>
      <c r="G58" s="5"/>
      <c r="H58" s="5"/>
      <c r="I58" s="8">
        <f t="shared" si="9"/>
        <v>0</v>
      </c>
      <c r="J58" s="9"/>
      <c r="K58" s="8">
        <f t="shared" si="10"/>
        <v>0</v>
      </c>
      <c r="L58" s="10" t="e">
        <f t="shared" si="1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6"/>
      <c r="AA58" s="12" t="str">
        <f t="shared" si="14"/>
        <v/>
      </c>
      <c r="AB58" s="5"/>
      <c r="AC58" s="13"/>
    </row>
    <row r="59" spans="1:29" ht="20.100000000000001" hidden="1" customHeight="1" x14ac:dyDescent="0.3">
      <c r="A59" s="5">
        <v>11</v>
      </c>
      <c r="B59" s="6" t="str">
        <f t="shared" si="12"/>
        <v>7</v>
      </c>
      <c r="C59" s="6" t="str">
        <f t="shared" si="13"/>
        <v>29</v>
      </c>
      <c r="D59" s="7"/>
      <c r="E59" s="7"/>
      <c r="F59" s="7"/>
      <c r="G59" s="5"/>
      <c r="H59" s="5"/>
      <c r="I59" s="8">
        <f t="shared" si="9"/>
        <v>0</v>
      </c>
      <c r="J59" s="9"/>
      <c r="K59" s="8">
        <f t="shared" si="10"/>
        <v>0</v>
      </c>
      <c r="L59" s="10" t="e">
        <f t="shared" si="1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6"/>
      <c r="AA59" s="12" t="str">
        <f t="shared" si="14"/>
        <v/>
      </c>
      <c r="AB59" s="5"/>
      <c r="AC59" s="13"/>
    </row>
    <row r="60" spans="1:29" ht="20.100000000000001" hidden="1" customHeight="1" x14ac:dyDescent="0.3">
      <c r="A60" s="5">
        <v>12</v>
      </c>
      <c r="B60" s="6" t="str">
        <f t="shared" si="12"/>
        <v>7</v>
      </c>
      <c r="C60" s="6" t="str">
        <f t="shared" si="13"/>
        <v>29</v>
      </c>
      <c r="D60" s="7"/>
      <c r="E60" s="7"/>
      <c r="F60" s="7"/>
      <c r="G60" s="5"/>
      <c r="H60" s="5"/>
      <c r="I60" s="8">
        <f t="shared" si="9"/>
        <v>0</v>
      </c>
      <c r="J60" s="9"/>
      <c r="K60" s="8">
        <f t="shared" si="10"/>
        <v>0</v>
      </c>
      <c r="L60" s="10" t="e">
        <f t="shared" si="1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6"/>
      <c r="AA60" s="12" t="str">
        <f t="shared" si="14"/>
        <v/>
      </c>
      <c r="AB60" s="5"/>
      <c r="AC60" s="13"/>
    </row>
    <row r="61" spans="1:29" ht="20.100000000000001" hidden="1" customHeight="1" x14ac:dyDescent="0.3">
      <c r="A61" s="5">
        <v>13</v>
      </c>
      <c r="B61" s="6" t="str">
        <f t="shared" si="12"/>
        <v>7</v>
      </c>
      <c r="C61" s="6" t="str">
        <f t="shared" si="13"/>
        <v>29</v>
      </c>
      <c r="D61" s="7"/>
      <c r="E61" s="7"/>
      <c r="F61" s="7"/>
      <c r="G61" s="5"/>
      <c r="H61" s="5"/>
      <c r="I61" s="8">
        <f t="shared" si="9"/>
        <v>0</v>
      </c>
      <c r="J61" s="9"/>
      <c r="K61" s="8">
        <f t="shared" si="10"/>
        <v>0</v>
      </c>
      <c r="L61" s="10" t="e">
        <f t="shared" si="1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6"/>
      <c r="AA61" s="12" t="str">
        <f t="shared" si="14"/>
        <v/>
      </c>
      <c r="AB61" s="5"/>
      <c r="AC61" s="13"/>
    </row>
    <row r="62" spans="1:29" ht="20.100000000000001" hidden="1" customHeight="1" x14ac:dyDescent="0.3">
      <c r="A62" s="5">
        <v>14</v>
      </c>
      <c r="B62" s="6" t="str">
        <f t="shared" si="12"/>
        <v>7</v>
      </c>
      <c r="C62" s="6" t="str">
        <f t="shared" si="13"/>
        <v>29</v>
      </c>
      <c r="D62" s="7"/>
      <c r="E62" s="7"/>
      <c r="F62" s="7"/>
      <c r="G62" s="5"/>
      <c r="H62" s="5"/>
      <c r="I62" s="8">
        <f t="shared" si="9"/>
        <v>0</v>
      </c>
      <c r="J62" s="9"/>
      <c r="K62" s="8">
        <f t="shared" si="10"/>
        <v>0</v>
      </c>
      <c r="L62" s="10" t="e">
        <f t="shared" si="1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6"/>
      <c r="AA62" s="12" t="str">
        <f t="shared" si="14"/>
        <v/>
      </c>
      <c r="AB62" s="5"/>
      <c r="AC62" s="13"/>
    </row>
    <row r="63" spans="1:29" ht="20.100000000000001" hidden="1" customHeight="1" x14ac:dyDescent="0.3">
      <c r="A63" s="5">
        <v>15</v>
      </c>
      <c r="B63" s="6" t="str">
        <f t="shared" si="12"/>
        <v>7</v>
      </c>
      <c r="C63" s="6" t="str">
        <f t="shared" si="13"/>
        <v>29</v>
      </c>
      <c r="D63" s="7"/>
      <c r="E63" s="7"/>
      <c r="F63" s="7"/>
      <c r="G63" s="5"/>
      <c r="H63" s="5"/>
      <c r="I63" s="8">
        <f t="shared" si="9"/>
        <v>0</v>
      </c>
      <c r="J63" s="9"/>
      <c r="K63" s="8">
        <f t="shared" si="10"/>
        <v>0</v>
      </c>
      <c r="L63" s="10" t="e">
        <f t="shared" si="1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6"/>
      <c r="AA63" s="12" t="str">
        <f t="shared" si="14"/>
        <v/>
      </c>
      <c r="AB63" s="5"/>
      <c r="AC63" s="13"/>
    </row>
    <row r="64" spans="1:29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W47:W48"/>
    <mergeCell ref="X47:AC48"/>
    <mergeCell ref="Q47:Q48"/>
    <mergeCell ref="R47:R48"/>
    <mergeCell ref="T47:T48"/>
    <mergeCell ref="U47:U48"/>
    <mergeCell ref="V47:V48"/>
    <mergeCell ref="M47:M48"/>
    <mergeCell ref="H5:H6"/>
    <mergeCell ref="I5:I6"/>
    <mergeCell ref="J5:J6"/>
    <mergeCell ref="K5:K6"/>
    <mergeCell ref="L5:L6"/>
    <mergeCell ref="M5:W5"/>
    <mergeCell ref="A47:H48"/>
    <mergeCell ref="I47:I48"/>
    <mergeCell ref="J47:J48"/>
    <mergeCell ref="K47:K48"/>
    <mergeCell ref="L47:L48"/>
    <mergeCell ref="S47:S48"/>
    <mergeCell ref="N47:N48"/>
    <mergeCell ref="O47:O48"/>
    <mergeCell ref="P47:P48"/>
    <mergeCell ref="A1:D3"/>
    <mergeCell ref="E1:AC3"/>
    <mergeCell ref="A4:AC4"/>
    <mergeCell ref="A5:A6"/>
    <mergeCell ref="B5:B6"/>
    <mergeCell ref="C5:C6"/>
    <mergeCell ref="D5:D6"/>
    <mergeCell ref="E5:E6"/>
    <mergeCell ref="F5:F6"/>
    <mergeCell ref="G5:G6"/>
    <mergeCell ref="X5:Z5"/>
    <mergeCell ref="AA5:AA6"/>
    <mergeCell ref="AB5:AB6"/>
    <mergeCell ref="AC5:AC6"/>
  </mergeCells>
  <phoneticPr fontId="4" type="noConversion"/>
  <conditionalFormatting sqref="A7:AC46">
    <cfRule type="expression" dxfId="31" priority="9">
      <formula>$L7&gt;0.15</formula>
    </cfRule>
    <cfRule type="expression" dxfId="30" priority="10">
      <formula>AND($L7&gt;0.08,$L7&lt;0.15)</formula>
    </cfRule>
  </conditionalFormatting>
  <conditionalFormatting sqref="A49:AC63">
    <cfRule type="expression" dxfId="29" priority="8">
      <formula>AND($L49&gt;0.08,$L49&lt;0.15)</formula>
    </cfRule>
    <cfRule type="expression" dxfId="28" priority="7">
      <formula>$L49&gt;0.15</formula>
    </cfRule>
  </conditionalFormatting>
  <dataValidations count="3">
    <dataValidation type="list" allowBlank="1" showInputMessage="1" showErrorMessage="1" sqref="Z49:Z63 Z7:Z46" xr:uid="{9372012B-07FC-4402-A341-4784FEA6FC24}">
      <formula1>"A, B"</formula1>
    </dataValidation>
    <dataValidation type="whole" allowBlank="1" showInputMessage="1" showErrorMessage="1" errorTitle="입력값이 올바르지 않습니다." error="숫자만 쓰세요!" sqref="J29:J30 J25:J27 M49:W63 M7:W46" xr:uid="{5709132C-5B77-48F1-AD65-5975931A4CA2}">
      <formula1>0</formula1>
      <formula2>20000</formula2>
    </dataValidation>
    <dataValidation allowBlank="1" showInputMessage="1" showErrorMessage="1" prompt="수식 계산_x000a_수치 입력 금지" sqref="K49:K63 K7:K46" xr:uid="{0B06B2AD-4D9E-4FAC-A8A6-8491C432D22F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ignoredErrors>
    <ignoredError sqref="K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483EB4-DFF0-4157-9588-C0A877935753}">
          <x14:formula1>
            <xm:f>데이터!$C$4:$C$11</xm:f>
          </x14:formula1>
          <xm:sqref>AB49:AB63 AB7:AB46</xm:sqref>
        </x14:dataValidation>
        <x14:dataValidation type="list" allowBlank="1" showInputMessage="1" showErrorMessage="1" xr:uid="{615AC128-435A-4048-97BB-547774608FBB}">
          <x14:formula1>
            <xm:f>데이터!$B$4:$B$17</xm:f>
          </x14:formula1>
          <xm:sqref>D49:D63 D7:D46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B1D1-D121-4DEC-A718-074298FFB938}">
  <dimension ref="A1:AC72"/>
  <sheetViews>
    <sheetView zoomScale="85" zoomScaleNormal="85" workbookViewId="0">
      <pane ySplit="6" topLeftCell="A7" activePane="bottomLeft" state="frozen"/>
      <selection activeCell="A4" sqref="A4:AC4"/>
      <selection pane="bottomLeft" activeCell="A5" sqref="A5:A6"/>
    </sheetView>
  </sheetViews>
  <sheetFormatPr defaultRowHeight="16.5" x14ac:dyDescent="0.3"/>
  <cols>
    <col min="1" max="1" width="6.75" style="20" customWidth="1"/>
    <col min="2" max="2" width="6.25" style="20" customWidth="1"/>
    <col min="3" max="3" width="6.75" style="20" customWidth="1"/>
    <col min="4" max="4" width="8.125" style="20" customWidth="1"/>
    <col min="5" max="5" width="19" style="20" customWidth="1"/>
    <col min="6" max="6" width="22.75" style="20" customWidth="1"/>
    <col min="7" max="8" width="7.875" style="20" customWidth="1"/>
    <col min="9" max="9" width="6.625" style="20" customWidth="1"/>
    <col min="10" max="10" width="7.5" style="20" bestFit="1" customWidth="1"/>
    <col min="11" max="11" width="6.625" style="20" customWidth="1"/>
    <col min="12" max="12" width="7.875" style="21" customWidth="1"/>
    <col min="13" max="23" width="5.875" style="20" customWidth="1"/>
    <col min="24" max="24" width="9.875" style="20" customWidth="1"/>
    <col min="25" max="26" width="5.375" style="20" customWidth="1"/>
    <col min="27" max="27" width="9" style="20" customWidth="1"/>
    <col min="28" max="28" width="10.25" style="20" customWidth="1"/>
    <col min="29" max="29" width="33.75" style="20" bestFit="1" customWidth="1"/>
    <col min="30" max="16384" width="9" style="20"/>
  </cols>
  <sheetData>
    <row r="1" spans="1:29" s="1" customFormat="1" ht="13.5" customHeight="1" x14ac:dyDescent="0.3">
      <c r="A1" s="38" t="s">
        <v>54</v>
      </c>
      <c r="B1" s="39"/>
      <c r="C1" s="39"/>
      <c r="D1" s="3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s="1" customFormat="1" ht="13.5" customHeight="1" x14ac:dyDescent="0.3">
      <c r="A2" s="40"/>
      <c r="B2" s="41"/>
      <c r="C2" s="41"/>
      <c r="D2" s="4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s="1" customFormat="1" ht="13.5" customHeight="1" x14ac:dyDescent="0.3">
      <c r="A3" s="42"/>
      <c r="B3" s="43"/>
      <c r="C3" s="43"/>
      <c r="D3" s="43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s="1" customFormat="1" ht="9.9499999999999993" customHeight="1" thickBot="1" x14ac:dyDescent="0.3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</row>
    <row r="5" spans="1:29" s="2" customFormat="1" ht="17.25" thickTop="1" x14ac:dyDescent="0.3">
      <c r="A5" s="31" t="s">
        <v>1</v>
      </c>
      <c r="B5" s="53" t="str">
        <f>MID($A$1,2,1)</f>
        <v>월</v>
      </c>
      <c r="C5" s="53" t="str">
        <f>RIGHT($A$1,1)</f>
        <v>일</v>
      </c>
      <c r="D5" s="31" t="s">
        <v>2</v>
      </c>
      <c r="E5" s="31" t="s">
        <v>3</v>
      </c>
      <c r="F5" s="31" t="s">
        <v>4</v>
      </c>
      <c r="G5" s="31" t="s">
        <v>5</v>
      </c>
      <c r="H5" s="29" t="s">
        <v>6</v>
      </c>
      <c r="I5" s="31" t="s">
        <v>7</v>
      </c>
      <c r="J5" s="31" t="s">
        <v>8</v>
      </c>
      <c r="K5" s="31" t="s">
        <v>9</v>
      </c>
      <c r="L5" s="32" t="s">
        <v>10</v>
      </c>
      <c r="M5" s="34" t="s">
        <v>11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 t="s">
        <v>12</v>
      </c>
      <c r="Y5" s="34"/>
      <c r="Z5" s="34"/>
      <c r="AA5" s="34" t="s">
        <v>13</v>
      </c>
      <c r="AB5" s="34" t="s">
        <v>14</v>
      </c>
      <c r="AC5" s="56" t="s">
        <v>15</v>
      </c>
    </row>
    <row r="6" spans="1:29" s="2" customFormat="1" ht="17.25" thickBot="1" x14ac:dyDescent="0.35">
      <c r="A6" s="30"/>
      <c r="B6" s="54"/>
      <c r="C6" s="54"/>
      <c r="D6" s="30"/>
      <c r="E6" s="30"/>
      <c r="F6" s="30"/>
      <c r="G6" s="30"/>
      <c r="H6" s="30"/>
      <c r="I6" s="30"/>
      <c r="J6" s="30"/>
      <c r="K6" s="30"/>
      <c r="L6" s="33"/>
      <c r="M6" s="25" t="s">
        <v>16</v>
      </c>
      <c r="N6" s="25" t="s">
        <v>17</v>
      </c>
      <c r="O6" s="25" t="s">
        <v>18</v>
      </c>
      <c r="P6" s="25" t="s">
        <v>19</v>
      </c>
      <c r="Q6" s="25" t="s">
        <v>20</v>
      </c>
      <c r="R6" s="4" t="s">
        <v>21</v>
      </c>
      <c r="S6" s="25" t="s">
        <v>22</v>
      </c>
      <c r="T6" s="4" t="s">
        <v>23</v>
      </c>
      <c r="U6" s="4" t="s">
        <v>47</v>
      </c>
      <c r="V6" s="4" t="s">
        <v>48</v>
      </c>
      <c r="W6" s="25" t="s">
        <v>24</v>
      </c>
      <c r="X6" s="25" t="s">
        <v>25</v>
      </c>
      <c r="Y6" s="25" t="s">
        <v>26</v>
      </c>
      <c r="Z6" s="25" t="s">
        <v>27</v>
      </c>
      <c r="AA6" s="55"/>
      <c r="AB6" s="55"/>
      <c r="AC6" s="55"/>
    </row>
    <row r="7" spans="1:29" s="14" customFormat="1" ht="20.100000000000001" customHeight="1" thickTop="1" x14ac:dyDescent="0.3">
      <c r="A7" s="5">
        <v>1</v>
      </c>
      <c r="B7" s="6" t="str">
        <f>LEFT($A$1,1)</f>
        <v>7</v>
      </c>
      <c r="C7" s="6" t="str">
        <f>MID($A$1,4,2)</f>
        <v>30</v>
      </c>
      <c r="D7" s="7" t="s">
        <v>143</v>
      </c>
      <c r="E7" s="7" t="s">
        <v>202</v>
      </c>
      <c r="F7" s="7" t="s">
        <v>208</v>
      </c>
      <c r="G7" s="5">
        <v>7301</v>
      </c>
      <c r="H7" s="5" t="s">
        <v>229</v>
      </c>
      <c r="I7" s="8">
        <f t="shared" ref="I7:I46" si="0">J7+K7</f>
        <v>121</v>
      </c>
      <c r="J7" s="9">
        <v>70</v>
      </c>
      <c r="K7" s="8">
        <f t="shared" ref="K7:K29" si="1">SUM(M7:W7)</f>
        <v>51</v>
      </c>
      <c r="L7" s="10">
        <f t="shared" ref="L7:L46" si="2">K7/I7</f>
        <v>0.42148760330578511</v>
      </c>
      <c r="M7" s="11"/>
      <c r="N7" s="11"/>
      <c r="O7" s="11"/>
      <c r="P7" s="11"/>
      <c r="Q7" s="11"/>
      <c r="R7" s="11"/>
      <c r="S7" s="11"/>
      <c r="T7" s="11">
        <v>51</v>
      </c>
      <c r="U7" s="11"/>
      <c r="V7" s="11"/>
      <c r="W7" s="11"/>
      <c r="X7" s="12">
        <v>20200708</v>
      </c>
      <c r="Y7" s="12">
        <v>9</v>
      </c>
      <c r="Z7" s="6" t="s">
        <v>199</v>
      </c>
      <c r="AA7" s="12" t="str">
        <f>IF($Z7="A","하선동",IF($Z7="B","이형준",""))</f>
        <v>하선동</v>
      </c>
      <c r="AB7" s="5" t="s">
        <v>56</v>
      </c>
      <c r="AC7" s="13" t="s">
        <v>213</v>
      </c>
    </row>
    <row r="8" spans="1:29" s="14" customFormat="1" ht="20.100000000000001" customHeight="1" x14ac:dyDescent="0.3">
      <c r="A8" s="5">
        <v>2</v>
      </c>
      <c r="B8" s="6" t="str">
        <f t="shared" ref="B8:B46" si="3">LEFT($A$1,1)</f>
        <v>7</v>
      </c>
      <c r="C8" s="6" t="str">
        <f t="shared" ref="C8:C46" si="4">MID($A$1,4,2)</f>
        <v>30</v>
      </c>
      <c r="D8" s="7" t="s">
        <v>32</v>
      </c>
      <c r="E8" s="7" t="s">
        <v>202</v>
      </c>
      <c r="F8" s="7" t="s">
        <v>222</v>
      </c>
      <c r="G8" s="5" t="s">
        <v>230</v>
      </c>
      <c r="H8" s="5" t="s">
        <v>229</v>
      </c>
      <c r="I8" s="8">
        <f t="shared" si="0"/>
        <v>2123</v>
      </c>
      <c r="J8" s="9">
        <v>2120</v>
      </c>
      <c r="K8" s="8">
        <f t="shared" si="1"/>
        <v>3</v>
      </c>
      <c r="L8" s="10">
        <f t="shared" si="2"/>
        <v>1.4130946773433821E-3</v>
      </c>
      <c r="M8" s="11">
        <v>1</v>
      </c>
      <c r="N8" s="11"/>
      <c r="O8" s="11"/>
      <c r="P8" s="11">
        <v>2</v>
      </c>
      <c r="Q8" s="11"/>
      <c r="R8" s="11"/>
      <c r="S8" s="11"/>
      <c r="T8" s="11"/>
      <c r="U8" s="11"/>
      <c r="V8" s="11"/>
      <c r="W8" s="11"/>
      <c r="X8" s="12">
        <v>20200730</v>
      </c>
      <c r="Y8" s="12">
        <v>14</v>
      </c>
      <c r="Z8" s="6" t="s">
        <v>64</v>
      </c>
      <c r="AA8" s="12" t="str">
        <f t="shared" ref="AA8:AA46" si="5">IF($Z8="A","하선동",IF($Z8="B","이형준",""))</f>
        <v>하선동</v>
      </c>
      <c r="AB8" s="5" t="s">
        <v>56</v>
      </c>
      <c r="AC8" s="13"/>
    </row>
    <row r="9" spans="1:29" s="14" customFormat="1" ht="20.100000000000001" customHeight="1" x14ac:dyDescent="0.3">
      <c r="A9" s="5">
        <v>3</v>
      </c>
      <c r="B9" s="6" t="str">
        <f t="shared" si="3"/>
        <v>7</v>
      </c>
      <c r="C9" s="6" t="str">
        <f t="shared" si="4"/>
        <v>30</v>
      </c>
      <c r="D9" s="7" t="s">
        <v>34</v>
      </c>
      <c r="E9" s="7" t="s">
        <v>159</v>
      </c>
      <c r="F9" s="7" t="s">
        <v>211</v>
      </c>
      <c r="G9" s="5" t="s">
        <v>231</v>
      </c>
      <c r="H9" s="5" t="s">
        <v>229</v>
      </c>
      <c r="I9" s="8">
        <f t="shared" si="0"/>
        <v>501</v>
      </c>
      <c r="J9" s="9">
        <v>500</v>
      </c>
      <c r="K9" s="8">
        <f t="shared" si="1"/>
        <v>1</v>
      </c>
      <c r="L9" s="10">
        <f t="shared" si="2"/>
        <v>1.996007984031936E-3</v>
      </c>
      <c r="M9" s="11"/>
      <c r="N9" s="11"/>
      <c r="O9" s="11"/>
      <c r="P9" s="11"/>
      <c r="Q9" s="11"/>
      <c r="R9" s="11"/>
      <c r="S9" s="11"/>
      <c r="T9" s="11">
        <v>1</v>
      </c>
      <c r="U9" s="11"/>
      <c r="V9" s="11"/>
      <c r="W9" s="11"/>
      <c r="X9" s="12">
        <v>20200730</v>
      </c>
      <c r="Y9" s="6">
        <v>9</v>
      </c>
      <c r="Z9" s="6" t="s">
        <v>199</v>
      </c>
      <c r="AA9" s="12" t="str">
        <f t="shared" si="5"/>
        <v>하선동</v>
      </c>
      <c r="AB9" s="5" t="s">
        <v>56</v>
      </c>
      <c r="AC9" s="13"/>
    </row>
    <row r="10" spans="1:29" s="14" customFormat="1" ht="20.100000000000001" customHeight="1" x14ac:dyDescent="0.3">
      <c r="A10" s="5">
        <v>4</v>
      </c>
      <c r="B10" s="6" t="str">
        <f t="shared" si="3"/>
        <v>7</v>
      </c>
      <c r="C10" s="6" t="str">
        <f t="shared" si="4"/>
        <v>30</v>
      </c>
      <c r="D10" s="7" t="s">
        <v>34</v>
      </c>
      <c r="E10" s="7" t="s">
        <v>204</v>
      </c>
      <c r="F10" s="7" t="s">
        <v>212</v>
      </c>
      <c r="G10" s="5" t="s">
        <v>231</v>
      </c>
      <c r="H10" s="5" t="s">
        <v>229</v>
      </c>
      <c r="I10" s="8">
        <f t="shared" si="0"/>
        <v>500</v>
      </c>
      <c r="J10" s="9">
        <v>500</v>
      </c>
      <c r="K10" s="8">
        <f t="shared" si="1"/>
        <v>0</v>
      </c>
      <c r="L10" s="10">
        <f t="shared" si="2"/>
        <v>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>
        <v>20200730</v>
      </c>
      <c r="Y10" s="12">
        <v>9</v>
      </c>
      <c r="Z10" s="6" t="s">
        <v>199</v>
      </c>
      <c r="AA10" s="12" t="str">
        <f t="shared" si="5"/>
        <v>하선동</v>
      </c>
      <c r="AB10" s="5" t="s">
        <v>56</v>
      </c>
      <c r="AC10" s="13"/>
    </row>
    <row r="11" spans="1:29" s="14" customFormat="1" ht="20.100000000000001" customHeight="1" x14ac:dyDescent="0.3">
      <c r="A11" s="5">
        <v>5</v>
      </c>
      <c r="B11" s="6" t="str">
        <f t="shared" si="3"/>
        <v>7</v>
      </c>
      <c r="C11" s="6" t="str">
        <f t="shared" si="4"/>
        <v>30</v>
      </c>
      <c r="D11" s="7" t="s">
        <v>32</v>
      </c>
      <c r="E11" s="7" t="s">
        <v>202</v>
      </c>
      <c r="F11" s="7" t="s">
        <v>210</v>
      </c>
      <c r="G11" s="5">
        <v>7301</v>
      </c>
      <c r="H11" s="5" t="s">
        <v>229</v>
      </c>
      <c r="I11" s="8">
        <f t="shared" si="0"/>
        <v>2520</v>
      </c>
      <c r="J11" s="9">
        <v>2080</v>
      </c>
      <c r="K11" s="8">
        <f t="shared" si="1"/>
        <v>440</v>
      </c>
      <c r="L11" s="10">
        <f t="shared" si="2"/>
        <v>0.17460317460317459</v>
      </c>
      <c r="M11" s="11">
        <v>440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>
        <v>20200730</v>
      </c>
      <c r="Y11" s="12">
        <v>6</v>
      </c>
      <c r="Z11" s="6" t="s">
        <v>219</v>
      </c>
      <c r="AA11" s="12" t="str">
        <f t="shared" si="5"/>
        <v>이형준</v>
      </c>
      <c r="AB11" s="5" t="s">
        <v>57</v>
      </c>
      <c r="AC11" s="13"/>
    </row>
    <row r="12" spans="1:29" s="14" customFormat="1" ht="20.100000000000001" customHeight="1" x14ac:dyDescent="0.3">
      <c r="A12" s="5">
        <v>6</v>
      </c>
      <c r="B12" s="6" t="str">
        <f t="shared" si="3"/>
        <v>7</v>
      </c>
      <c r="C12" s="6" t="str">
        <f t="shared" si="4"/>
        <v>30</v>
      </c>
      <c r="D12" s="7" t="s">
        <v>34</v>
      </c>
      <c r="E12" s="7" t="s">
        <v>202</v>
      </c>
      <c r="F12" s="7" t="s">
        <v>217</v>
      </c>
      <c r="G12" s="5" t="s">
        <v>231</v>
      </c>
      <c r="H12" s="5" t="s">
        <v>229</v>
      </c>
      <c r="I12" s="8">
        <f t="shared" si="0"/>
        <v>1120</v>
      </c>
      <c r="J12" s="9">
        <v>1120</v>
      </c>
      <c r="K12" s="8">
        <f t="shared" si="1"/>
        <v>0</v>
      </c>
      <c r="L12" s="10">
        <f t="shared" si="2"/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>
        <v>20200730</v>
      </c>
      <c r="Y12" s="12">
        <v>13</v>
      </c>
      <c r="Z12" s="6" t="s">
        <v>199</v>
      </c>
      <c r="AA12" s="12" t="str">
        <f t="shared" si="5"/>
        <v>하선동</v>
      </c>
      <c r="AB12" s="5" t="s">
        <v>57</v>
      </c>
      <c r="AC12" s="13"/>
    </row>
    <row r="13" spans="1:29" s="14" customFormat="1" ht="20.100000000000001" customHeight="1" x14ac:dyDescent="0.3">
      <c r="A13" s="5">
        <v>7</v>
      </c>
      <c r="B13" s="6" t="str">
        <f t="shared" si="3"/>
        <v>7</v>
      </c>
      <c r="C13" s="6" t="str">
        <f t="shared" si="4"/>
        <v>30</v>
      </c>
      <c r="D13" s="7" t="s">
        <v>34</v>
      </c>
      <c r="E13" s="7" t="s">
        <v>202</v>
      </c>
      <c r="F13" s="7" t="s">
        <v>217</v>
      </c>
      <c r="G13" s="5" t="s">
        <v>231</v>
      </c>
      <c r="H13" s="5" t="s">
        <v>229</v>
      </c>
      <c r="I13" s="8">
        <f t="shared" si="0"/>
        <v>13761</v>
      </c>
      <c r="J13" s="15">
        <v>13750</v>
      </c>
      <c r="K13" s="8">
        <f t="shared" si="1"/>
        <v>11</v>
      </c>
      <c r="L13" s="10">
        <f t="shared" si="2"/>
        <v>7.993605115907274E-4</v>
      </c>
      <c r="M13" s="11"/>
      <c r="N13" s="11">
        <v>8</v>
      </c>
      <c r="O13" s="11"/>
      <c r="P13" s="11">
        <v>3</v>
      </c>
      <c r="Q13" s="11"/>
      <c r="R13" s="11"/>
      <c r="S13" s="11"/>
      <c r="T13" s="11"/>
      <c r="U13" s="11"/>
      <c r="V13" s="11"/>
      <c r="W13" s="11"/>
      <c r="X13" s="12">
        <v>20200730</v>
      </c>
      <c r="Y13" s="12">
        <v>8</v>
      </c>
      <c r="Z13" s="6" t="s">
        <v>220</v>
      </c>
      <c r="AA13" s="12" t="str">
        <f t="shared" si="5"/>
        <v>이형준</v>
      </c>
      <c r="AB13" s="5" t="s">
        <v>57</v>
      </c>
      <c r="AC13" s="13"/>
    </row>
    <row r="14" spans="1:29" s="14" customFormat="1" ht="20.100000000000001" customHeight="1" x14ac:dyDescent="0.3">
      <c r="A14" s="5">
        <v>8</v>
      </c>
      <c r="B14" s="6" t="str">
        <f t="shared" si="3"/>
        <v>7</v>
      </c>
      <c r="C14" s="6" t="str">
        <f t="shared" si="4"/>
        <v>30</v>
      </c>
      <c r="D14" s="7" t="s">
        <v>32</v>
      </c>
      <c r="E14" s="7" t="s">
        <v>216</v>
      </c>
      <c r="F14" s="7" t="s">
        <v>218</v>
      </c>
      <c r="G14" s="5" t="s">
        <v>230</v>
      </c>
      <c r="H14" s="5" t="s">
        <v>235</v>
      </c>
      <c r="I14" s="8">
        <f t="shared" si="0"/>
        <v>103</v>
      </c>
      <c r="J14" s="9">
        <v>100</v>
      </c>
      <c r="K14" s="8">
        <f t="shared" si="1"/>
        <v>3</v>
      </c>
      <c r="L14" s="10">
        <f t="shared" si="2"/>
        <v>2.9126213592233011E-2</v>
      </c>
      <c r="M14" s="11"/>
      <c r="N14" s="11"/>
      <c r="O14" s="11"/>
      <c r="P14" s="11"/>
      <c r="Q14" s="11">
        <v>1</v>
      </c>
      <c r="R14" s="11"/>
      <c r="S14" s="11">
        <v>2</v>
      </c>
      <c r="T14" s="11"/>
      <c r="U14" s="11"/>
      <c r="V14" s="11"/>
      <c r="W14" s="11"/>
      <c r="X14" s="12">
        <v>20200709</v>
      </c>
      <c r="Y14" s="12">
        <v>8</v>
      </c>
      <c r="Z14" s="6" t="s">
        <v>199</v>
      </c>
      <c r="AA14" s="12" t="str">
        <f t="shared" si="5"/>
        <v>하선동</v>
      </c>
      <c r="AB14" s="5" t="s">
        <v>57</v>
      </c>
      <c r="AC14" s="13"/>
    </row>
    <row r="15" spans="1:29" s="14" customFormat="1" ht="20.100000000000001" customHeight="1" x14ac:dyDescent="0.3">
      <c r="A15" s="5">
        <v>9</v>
      </c>
      <c r="B15" s="6" t="str">
        <f t="shared" si="3"/>
        <v>7</v>
      </c>
      <c r="C15" s="6" t="str">
        <f t="shared" si="4"/>
        <v>30</v>
      </c>
      <c r="D15" s="7" t="s">
        <v>32</v>
      </c>
      <c r="E15" s="7" t="s">
        <v>216</v>
      </c>
      <c r="F15" s="7" t="s">
        <v>218</v>
      </c>
      <c r="G15" s="5" t="s">
        <v>230</v>
      </c>
      <c r="H15" s="5" t="s">
        <v>235</v>
      </c>
      <c r="I15" s="8">
        <f t="shared" si="0"/>
        <v>490</v>
      </c>
      <c r="J15" s="9">
        <v>468</v>
      </c>
      <c r="K15" s="8">
        <f t="shared" si="1"/>
        <v>22</v>
      </c>
      <c r="L15" s="10">
        <f t="shared" si="2"/>
        <v>4.4897959183673466E-2</v>
      </c>
      <c r="M15" s="11"/>
      <c r="N15" s="11"/>
      <c r="O15" s="11"/>
      <c r="P15" s="11"/>
      <c r="Q15" s="11">
        <v>2</v>
      </c>
      <c r="R15" s="11"/>
      <c r="S15" s="11">
        <v>20</v>
      </c>
      <c r="T15" s="11"/>
      <c r="U15" s="11"/>
      <c r="V15" s="11"/>
      <c r="W15" s="11"/>
      <c r="X15" s="12">
        <v>20200709</v>
      </c>
      <c r="Y15" s="12">
        <v>1</v>
      </c>
      <c r="Z15" s="6" t="s">
        <v>64</v>
      </c>
      <c r="AA15" s="12" t="str">
        <f t="shared" si="5"/>
        <v>하선동</v>
      </c>
      <c r="AB15" s="5" t="s">
        <v>80</v>
      </c>
      <c r="AC15" s="13"/>
    </row>
    <row r="16" spans="1:29" s="14" customFormat="1" ht="20.100000000000001" customHeight="1" x14ac:dyDescent="0.3">
      <c r="A16" s="5">
        <v>10</v>
      </c>
      <c r="B16" s="6" t="str">
        <f t="shared" si="3"/>
        <v>7</v>
      </c>
      <c r="C16" s="6" t="str">
        <f t="shared" si="4"/>
        <v>30</v>
      </c>
      <c r="D16" s="7" t="s">
        <v>32</v>
      </c>
      <c r="E16" s="7" t="s">
        <v>202</v>
      </c>
      <c r="F16" s="7" t="s">
        <v>222</v>
      </c>
      <c r="G16" s="5" t="s">
        <v>230</v>
      </c>
      <c r="H16" s="5" t="s">
        <v>229</v>
      </c>
      <c r="I16" s="8">
        <f t="shared" si="0"/>
        <v>3223</v>
      </c>
      <c r="J16" s="9">
        <v>3212</v>
      </c>
      <c r="K16" s="8">
        <f t="shared" si="1"/>
        <v>11</v>
      </c>
      <c r="L16" s="10">
        <f t="shared" si="2"/>
        <v>3.4129692832764505E-3</v>
      </c>
      <c r="M16" s="11"/>
      <c r="N16" s="11">
        <v>2</v>
      </c>
      <c r="O16" s="11"/>
      <c r="P16" s="11">
        <v>4</v>
      </c>
      <c r="Q16" s="11">
        <v>5</v>
      </c>
      <c r="R16" s="11"/>
      <c r="S16" s="11"/>
      <c r="T16" s="11"/>
      <c r="U16" s="11"/>
      <c r="V16" s="11"/>
      <c r="W16" s="11"/>
      <c r="X16" s="12">
        <v>20200730</v>
      </c>
      <c r="Y16" s="12">
        <v>14</v>
      </c>
      <c r="Z16" s="6" t="s">
        <v>199</v>
      </c>
      <c r="AA16" s="12" t="str">
        <f t="shared" si="5"/>
        <v>하선동</v>
      </c>
      <c r="AB16" s="5" t="s">
        <v>80</v>
      </c>
      <c r="AC16" s="13" t="s">
        <v>224</v>
      </c>
    </row>
    <row r="17" spans="1:29" s="14" customFormat="1" ht="20.100000000000001" customHeight="1" x14ac:dyDescent="0.3">
      <c r="A17" s="5">
        <v>11</v>
      </c>
      <c r="B17" s="6" t="str">
        <f t="shared" si="3"/>
        <v>7</v>
      </c>
      <c r="C17" s="6" t="str">
        <f t="shared" si="4"/>
        <v>30</v>
      </c>
      <c r="D17" s="7" t="s">
        <v>34</v>
      </c>
      <c r="E17" s="7" t="s">
        <v>202</v>
      </c>
      <c r="F17" s="7" t="s">
        <v>217</v>
      </c>
      <c r="G17" s="5" t="s">
        <v>231</v>
      </c>
      <c r="H17" s="5" t="s">
        <v>229</v>
      </c>
      <c r="I17" s="8">
        <f t="shared" si="0"/>
        <v>8939</v>
      </c>
      <c r="J17" s="9">
        <v>8939</v>
      </c>
      <c r="K17" s="8">
        <f t="shared" si="1"/>
        <v>0</v>
      </c>
      <c r="L17" s="10">
        <f t="shared" si="2"/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>
        <v>20200730</v>
      </c>
      <c r="Y17" s="12">
        <v>8</v>
      </c>
      <c r="Z17" s="6" t="s">
        <v>199</v>
      </c>
      <c r="AA17" s="12" t="str">
        <f t="shared" si="5"/>
        <v>하선동</v>
      </c>
      <c r="AB17" s="5" t="s">
        <v>80</v>
      </c>
      <c r="AC17" s="13"/>
    </row>
    <row r="18" spans="1:29" s="14" customFormat="1" ht="20.100000000000001" customHeight="1" x14ac:dyDescent="0.3">
      <c r="A18" s="5">
        <v>12</v>
      </c>
      <c r="B18" s="6" t="str">
        <f t="shared" si="3"/>
        <v>7</v>
      </c>
      <c r="C18" s="6" t="str">
        <f t="shared" si="4"/>
        <v>30</v>
      </c>
      <c r="D18" s="7" t="s">
        <v>32</v>
      </c>
      <c r="E18" s="7" t="s">
        <v>221</v>
      </c>
      <c r="F18" s="7" t="s">
        <v>223</v>
      </c>
      <c r="G18" s="5">
        <v>7301</v>
      </c>
      <c r="H18" s="5" t="s">
        <v>229</v>
      </c>
      <c r="I18" s="8">
        <f t="shared" si="0"/>
        <v>2664</v>
      </c>
      <c r="J18" s="9">
        <v>2659</v>
      </c>
      <c r="K18" s="8">
        <f t="shared" si="1"/>
        <v>5</v>
      </c>
      <c r="L18" s="10">
        <f t="shared" si="2"/>
        <v>1.8768768768768769E-3</v>
      </c>
      <c r="M18" s="11"/>
      <c r="N18" s="11"/>
      <c r="O18" s="11"/>
      <c r="P18" s="11"/>
      <c r="Q18" s="11">
        <v>5</v>
      </c>
      <c r="R18" s="11"/>
      <c r="S18" s="11"/>
      <c r="T18" s="11"/>
      <c r="U18" s="11"/>
      <c r="V18" s="11"/>
      <c r="W18" s="11"/>
      <c r="X18" s="12">
        <v>20200730</v>
      </c>
      <c r="Y18" s="12">
        <v>4</v>
      </c>
      <c r="Z18" s="6" t="s">
        <v>199</v>
      </c>
      <c r="AA18" s="12" t="str">
        <f t="shared" si="5"/>
        <v>하선동</v>
      </c>
      <c r="AB18" s="5" t="s">
        <v>80</v>
      </c>
      <c r="AC18" s="13"/>
    </row>
    <row r="19" spans="1:29" s="14" customFormat="1" ht="20.100000000000001" customHeight="1" x14ac:dyDescent="0.3">
      <c r="A19" s="5">
        <v>13</v>
      </c>
      <c r="B19" s="6" t="str">
        <f t="shared" si="3"/>
        <v>7</v>
      </c>
      <c r="C19" s="6" t="str">
        <f t="shared" si="4"/>
        <v>30</v>
      </c>
      <c r="D19" s="7" t="s">
        <v>32</v>
      </c>
      <c r="E19" s="7" t="s">
        <v>202</v>
      </c>
      <c r="F19" s="7" t="s">
        <v>210</v>
      </c>
      <c r="G19" s="5">
        <v>7301</v>
      </c>
      <c r="H19" s="5" t="s">
        <v>229</v>
      </c>
      <c r="I19" s="8">
        <f t="shared" si="0"/>
        <v>484</v>
      </c>
      <c r="J19" s="9">
        <v>480</v>
      </c>
      <c r="K19" s="8">
        <f t="shared" si="1"/>
        <v>4</v>
      </c>
      <c r="L19" s="10">
        <f t="shared" si="2"/>
        <v>8.2644628099173556E-3</v>
      </c>
      <c r="M19" s="11">
        <v>4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>
        <v>20200730</v>
      </c>
      <c r="Y19" s="12">
        <v>6</v>
      </c>
      <c r="Z19" s="6" t="s">
        <v>199</v>
      </c>
      <c r="AA19" s="12" t="str">
        <f t="shared" si="5"/>
        <v>하선동</v>
      </c>
      <c r="AB19" s="5" t="s">
        <v>86</v>
      </c>
      <c r="AC19" s="13"/>
    </row>
    <row r="20" spans="1:29" s="14" customFormat="1" ht="20.100000000000001" customHeight="1" x14ac:dyDescent="0.3">
      <c r="A20" s="5">
        <v>14</v>
      </c>
      <c r="B20" s="6" t="str">
        <f t="shared" si="3"/>
        <v>7</v>
      </c>
      <c r="C20" s="6" t="str">
        <f t="shared" si="4"/>
        <v>30</v>
      </c>
      <c r="D20" s="7" t="s">
        <v>34</v>
      </c>
      <c r="E20" s="7" t="s">
        <v>202</v>
      </c>
      <c r="F20" s="7" t="s">
        <v>217</v>
      </c>
      <c r="G20" s="5" t="s">
        <v>231</v>
      </c>
      <c r="H20" s="5" t="s">
        <v>229</v>
      </c>
      <c r="I20" s="8">
        <f t="shared" si="0"/>
        <v>9386</v>
      </c>
      <c r="J20" s="9">
        <v>9121</v>
      </c>
      <c r="K20" s="8">
        <f t="shared" si="1"/>
        <v>265</v>
      </c>
      <c r="L20" s="10">
        <f t="shared" si="2"/>
        <v>2.8233539313871722E-2</v>
      </c>
      <c r="M20" s="11"/>
      <c r="N20" s="11">
        <v>215</v>
      </c>
      <c r="O20" s="11"/>
      <c r="P20" s="11">
        <v>50</v>
      </c>
      <c r="Q20" s="11"/>
      <c r="R20" s="11"/>
      <c r="S20" s="11"/>
      <c r="T20" s="11"/>
      <c r="U20" s="11"/>
      <c r="V20" s="11"/>
      <c r="W20" s="11"/>
      <c r="X20" s="12">
        <v>20200730</v>
      </c>
      <c r="Y20" s="12">
        <v>7</v>
      </c>
      <c r="Z20" s="6" t="s">
        <v>199</v>
      </c>
      <c r="AA20" s="12" t="str">
        <f t="shared" si="5"/>
        <v>하선동</v>
      </c>
      <c r="AB20" s="5" t="s">
        <v>86</v>
      </c>
      <c r="AC20" s="13"/>
    </row>
    <row r="21" spans="1:29" s="14" customFormat="1" ht="20.100000000000001" customHeight="1" x14ac:dyDescent="0.3">
      <c r="A21" s="5">
        <v>15</v>
      </c>
      <c r="B21" s="6" t="str">
        <f t="shared" si="3"/>
        <v>7</v>
      </c>
      <c r="C21" s="6" t="str">
        <f t="shared" si="4"/>
        <v>30</v>
      </c>
      <c r="D21" s="7" t="s">
        <v>34</v>
      </c>
      <c r="E21" s="7" t="s">
        <v>205</v>
      </c>
      <c r="F21" s="7" t="s">
        <v>225</v>
      </c>
      <c r="G21" s="5" t="s">
        <v>231</v>
      </c>
      <c r="H21" s="5" t="s">
        <v>229</v>
      </c>
      <c r="I21" s="8">
        <f t="shared" si="0"/>
        <v>5680</v>
      </c>
      <c r="J21" s="9">
        <v>5680</v>
      </c>
      <c r="K21" s="8">
        <f t="shared" si="1"/>
        <v>0</v>
      </c>
      <c r="L21" s="10">
        <f t="shared" si="2"/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>
        <v>20200730</v>
      </c>
      <c r="Y21" s="12">
        <v>15</v>
      </c>
      <c r="Z21" s="6" t="s">
        <v>199</v>
      </c>
      <c r="AA21" s="12" t="str">
        <f t="shared" si="5"/>
        <v>하선동</v>
      </c>
      <c r="AB21" s="5" t="s">
        <v>86</v>
      </c>
      <c r="AC21" s="13"/>
    </row>
    <row r="22" spans="1:29" s="14" customFormat="1" ht="20.100000000000001" customHeight="1" x14ac:dyDescent="0.3">
      <c r="A22" s="5">
        <v>16</v>
      </c>
      <c r="B22" s="6" t="str">
        <f t="shared" si="3"/>
        <v>7</v>
      </c>
      <c r="C22" s="6" t="str">
        <f t="shared" si="4"/>
        <v>30</v>
      </c>
      <c r="D22" s="7" t="s">
        <v>32</v>
      </c>
      <c r="E22" s="7" t="s">
        <v>206</v>
      </c>
      <c r="F22" s="7" t="s">
        <v>226</v>
      </c>
      <c r="G22" s="5" t="s">
        <v>236</v>
      </c>
      <c r="H22" s="5" t="s">
        <v>235</v>
      </c>
      <c r="I22" s="8">
        <f t="shared" si="0"/>
        <v>2901</v>
      </c>
      <c r="J22" s="9">
        <v>2901</v>
      </c>
      <c r="K22" s="8">
        <f t="shared" si="1"/>
        <v>0</v>
      </c>
      <c r="L22" s="10">
        <f t="shared" si="2"/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>
        <v>20200730</v>
      </c>
      <c r="Y22" s="12">
        <v>12</v>
      </c>
      <c r="Z22" s="6" t="s">
        <v>199</v>
      </c>
      <c r="AA22" s="12" t="str">
        <f t="shared" si="5"/>
        <v>하선동</v>
      </c>
      <c r="AB22" s="5" t="s">
        <v>86</v>
      </c>
      <c r="AC22" s="13"/>
    </row>
    <row r="23" spans="1:29" s="14" customFormat="1" ht="20.100000000000001" customHeight="1" x14ac:dyDescent="0.3">
      <c r="A23" s="5">
        <v>17</v>
      </c>
      <c r="B23" s="6" t="str">
        <f t="shared" si="3"/>
        <v>7</v>
      </c>
      <c r="C23" s="6" t="str">
        <f t="shared" si="4"/>
        <v>30</v>
      </c>
      <c r="D23" s="7" t="s">
        <v>32</v>
      </c>
      <c r="E23" s="7" t="s">
        <v>202</v>
      </c>
      <c r="F23" s="7" t="s">
        <v>222</v>
      </c>
      <c r="G23" s="5" t="s">
        <v>230</v>
      </c>
      <c r="H23" s="5" t="s">
        <v>229</v>
      </c>
      <c r="I23" s="8">
        <f t="shared" si="0"/>
        <v>3548</v>
      </c>
      <c r="J23" s="9">
        <v>3515</v>
      </c>
      <c r="K23" s="8">
        <f t="shared" si="1"/>
        <v>33</v>
      </c>
      <c r="L23" s="10">
        <f t="shared" si="2"/>
        <v>9.3010146561443071E-3</v>
      </c>
      <c r="M23" s="11"/>
      <c r="N23" s="11"/>
      <c r="O23" s="11"/>
      <c r="P23" s="11">
        <v>16</v>
      </c>
      <c r="Q23" s="11">
        <v>2</v>
      </c>
      <c r="R23" s="11"/>
      <c r="S23" s="11"/>
      <c r="T23" s="11"/>
      <c r="U23" s="11"/>
      <c r="V23" s="11"/>
      <c r="W23" s="11">
        <v>15</v>
      </c>
      <c r="X23" s="12">
        <v>20200730</v>
      </c>
      <c r="Y23" s="12">
        <v>14</v>
      </c>
      <c r="Z23" s="6" t="s">
        <v>199</v>
      </c>
      <c r="AA23" s="12" t="str">
        <f t="shared" si="5"/>
        <v>하선동</v>
      </c>
      <c r="AB23" s="5" t="s">
        <v>93</v>
      </c>
      <c r="AC23" s="13" t="s">
        <v>227</v>
      </c>
    </row>
    <row r="24" spans="1:29" s="14" customFormat="1" ht="20.100000000000001" customHeight="1" x14ac:dyDescent="0.3">
      <c r="A24" s="5">
        <v>18</v>
      </c>
      <c r="B24" s="6" t="str">
        <f t="shared" si="3"/>
        <v>7</v>
      </c>
      <c r="C24" s="6" t="str">
        <f t="shared" si="4"/>
        <v>30</v>
      </c>
      <c r="D24" s="7" t="s">
        <v>32</v>
      </c>
      <c r="E24" s="7" t="s">
        <v>202</v>
      </c>
      <c r="F24" s="7" t="s">
        <v>222</v>
      </c>
      <c r="G24" s="5" t="s">
        <v>230</v>
      </c>
      <c r="H24" s="5" t="s">
        <v>229</v>
      </c>
      <c r="I24" s="8">
        <f t="shared" si="0"/>
        <v>250</v>
      </c>
      <c r="J24" s="9">
        <v>250</v>
      </c>
      <c r="K24" s="8">
        <f t="shared" si="1"/>
        <v>0</v>
      </c>
      <c r="L24" s="10">
        <f t="shared" si="2"/>
        <v>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>
        <v>20200730</v>
      </c>
      <c r="Y24" s="12">
        <v>14</v>
      </c>
      <c r="Z24" s="6" t="s">
        <v>220</v>
      </c>
      <c r="AA24" s="12" t="str">
        <f t="shared" si="5"/>
        <v>이형준</v>
      </c>
      <c r="AB24" s="5" t="s">
        <v>93</v>
      </c>
      <c r="AC24" s="13"/>
    </row>
    <row r="25" spans="1:29" s="14" customFormat="1" ht="20.100000000000001" customHeight="1" x14ac:dyDescent="0.3">
      <c r="A25" s="5">
        <v>19</v>
      </c>
      <c r="B25" s="6" t="str">
        <f t="shared" si="3"/>
        <v>7</v>
      </c>
      <c r="C25" s="6" t="str">
        <f t="shared" si="4"/>
        <v>30</v>
      </c>
      <c r="D25" s="7" t="s">
        <v>32</v>
      </c>
      <c r="E25" s="7" t="s">
        <v>221</v>
      </c>
      <c r="F25" s="7" t="s">
        <v>223</v>
      </c>
      <c r="G25" s="5">
        <v>7301</v>
      </c>
      <c r="H25" s="5" t="s">
        <v>229</v>
      </c>
      <c r="I25" s="8">
        <f t="shared" si="0"/>
        <v>2191</v>
      </c>
      <c r="J25" s="11">
        <v>2190</v>
      </c>
      <c r="K25" s="8">
        <f t="shared" si="1"/>
        <v>1</v>
      </c>
      <c r="L25" s="10">
        <f t="shared" si="2"/>
        <v>4.5641259698767686E-4</v>
      </c>
      <c r="M25" s="11">
        <v>1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>
        <v>20200730</v>
      </c>
      <c r="Y25" s="12">
        <v>4</v>
      </c>
      <c r="Z25" s="6" t="s">
        <v>220</v>
      </c>
      <c r="AA25" s="12" t="str">
        <f t="shared" si="5"/>
        <v>이형준</v>
      </c>
      <c r="AB25" s="5" t="s">
        <v>93</v>
      </c>
      <c r="AC25" s="13"/>
    </row>
    <row r="26" spans="1:29" s="14" customFormat="1" ht="20.100000000000001" customHeight="1" x14ac:dyDescent="0.3">
      <c r="A26" s="5">
        <v>20</v>
      </c>
      <c r="B26" s="6" t="str">
        <f t="shared" si="3"/>
        <v>7</v>
      </c>
      <c r="C26" s="6" t="str">
        <f t="shared" si="4"/>
        <v>30</v>
      </c>
      <c r="D26" s="7" t="s">
        <v>34</v>
      </c>
      <c r="E26" s="7" t="s">
        <v>205</v>
      </c>
      <c r="F26" s="7" t="s">
        <v>225</v>
      </c>
      <c r="G26" s="5" t="s">
        <v>231</v>
      </c>
      <c r="H26" s="5" t="s">
        <v>229</v>
      </c>
      <c r="I26" s="8">
        <f t="shared" si="0"/>
        <v>6340</v>
      </c>
      <c r="J26" s="11">
        <v>6340</v>
      </c>
      <c r="K26" s="8">
        <f t="shared" si="1"/>
        <v>0</v>
      </c>
      <c r="L26" s="10">
        <f t="shared" si="2"/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>
        <v>20200730</v>
      </c>
      <c r="Y26" s="12">
        <v>15</v>
      </c>
      <c r="Z26" s="6" t="s">
        <v>220</v>
      </c>
      <c r="AA26" s="12" t="str">
        <f t="shared" si="5"/>
        <v>이형준</v>
      </c>
      <c r="AB26" s="5" t="s">
        <v>93</v>
      </c>
      <c r="AC26" s="13"/>
    </row>
    <row r="27" spans="1:29" s="14" customFormat="1" ht="20.100000000000001" customHeight="1" x14ac:dyDescent="0.3">
      <c r="A27" s="5">
        <v>21</v>
      </c>
      <c r="B27" s="6" t="str">
        <f t="shared" si="3"/>
        <v>7</v>
      </c>
      <c r="C27" s="6" t="str">
        <f t="shared" si="4"/>
        <v>30</v>
      </c>
      <c r="D27" s="7" t="s">
        <v>34</v>
      </c>
      <c r="E27" s="7" t="s">
        <v>203</v>
      </c>
      <c r="F27" s="7" t="s">
        <v>211</v>
      </c>
      <c r="G27" s="5" t="s">
        <v>231</v>
      </c>
      <c r="H27" s="5" t="s">
        <v>229</v>
      </c>
      <c r="I27" s="8">
        <f t="shared" si="0"/>
        <v>2458</v>
      </c>
      <c r="J27" s="11">
        <v>2455</v>
      </c>
      <c r="K27" s="8">
        <f t="shared" si="1"/>
        <v>3</v>
      </c>
      <c r="L27" s="10">
        <f t="shared" si="2"/>
        <v>1.2205044751830757E-3</v>
      </c>
      <c r="M27" s="11">
        <v>2</v>
      </c>
      <c r="N27" s="11"/>
      <c r="O27" s="11"/>
      <c r="P27" s="11"/>
      <c r="Q27" s="11"/>
      <c r="R27" s="11"/>
      <c r="S27" s="11"/>
      <c r="T27" s="11">
        <v>1</v>
      </c>
      <c r="U27" s="11"/>
      <c r="V27" s="11"/>
      <c r="W27" s="11"/>
      <c r="X27" s="12">
        <v>20200730</v>
      </c>
      <c r="Y27" s="12">
        <v>9</v>
      </c>
      <c r="Z27" s="6" t="s">
        <v>199</v>
      </c>
      <c r="AA27" s="12" t="str">
        <f t="shared" si="5"/>
        <v>하선동</v>
      </c>
      <c r="AB27" s="5" t="s">
        <v>93</v>
      </c>
      <c r="AC27" s="13"/>
    </row>
    <row r="28" spans="1:29" s="14" customFormat="1" ht="20.100000000000001" customHeight="1" x14ac:dyDescent="0.3">
      <c r="A28" s="5">
        <v>22</v>
      </c>
      <c r="B28" s="6" t="str">
        <f t="shared" si="3"/>
        <v>7</v>
      </c>
      <c r="C28" s="6" t="str">
        <f t="shared" si="4"/>
        <v>30</v>
      </c>
      <c r="D28" s="7" t="s">
        <v>34</v>
      </c>
      <c r="E28" s="5" t="s">
        <v>204</v>
      </c>
      <c r="F28" s="7" t="s">
        <v>212</v>
      </c>
      <c r="G28" s="5" t="s">
        <v>231</v>
      </c>
      <c r="H28" s="5" t="s">
        <v>229</v>
      </c>
      <c r="I28" s="8">
        <f t="shared" si="0"/>
        <v>2451</v>
      </c>
      <c r="J28" s="16">
        <v>2450</v>
      </c>
      <c r="K28" s="8">
        <f t="shared" si="1"/>
        <v>1</v>
      </c>
      <c r="L28" s="10">
        <f t="shared" si="2"/>
        <v>4.0799673602611179E-4</v>
      </c>
      <c r="M28" s="11">
        <v>1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>
        <v>20200730</v>
      </c>
      <c r="Y28" s="12">
        <v>9</v>
      </c>
      <c r="Z28" s="6" t="s">
        <v>199</v>
      </c>
      <c r="AA28" s="12" t="str">
        <f t="shared" si="5"/>
        <v>하선동</v>
      </c>
      <c r="AB28" s="5" t="s">
        <v>93</v>
      </c>
      <c r="AC28" s="13"/>
    </row>
    <row r="29" spans="1:29" s="14" customFormat="1" ht="20.100000000000001" customHeight="1" x14ac:dyDescent="0.3">
      <c r="A29" s="5">
        <v>23</v>
      </c>
      <c r="B29" s="6" t="str">
        <f t="shared" si="3"/>
        <v>7</v>
      </c>
      <c r="C29" s="6" t="str">
        <f t="shared" si="4"/>
        <v>30</v>
      </c>
      <c r="D29" s="7" t="s">
        <v>34</v>
      </c>
      <c r="E29" s="7" t="s">
        <v>202</v>
      </c>
      <c r="F29" s="7" t="s">
        <v>217</v>
      </c>
      <c r="G29" s="5" t="s">
        <v>231</v>
      </c>
      <c r="H29" s="5" t="s">
        <v>229</v>
      </c>
      <c r="I29" s="8">
        <f t="shared" si="0"/>
        <v>10556</v>
      </c>
      <c r="J29" s="11">
        <v>10500</v>
      </c>
      <c r="K29" s="8">
        <f t="shared" si="1"/>
        <v>56</v>
      </c>
      <c r="L29" s="10">
        <f t="shared" si="2"/>
        <v>5.3050397877984082E-3</v>
      </c>
      <c r="M29" s="11"/>
      <c r="N29" s="11"/>
      <c r="O29" s="11"/>
      <c r="P29" s="11">
        <v>17</v>
      </c>
      <c r="Q29" s="11">
        <v>39</v>
      </c>
      <c r="R29" s="11"/>
      <c r="S29" s="11"/>
      <c r="T29" s="11"/>
      <c r="U29" s="11"/>
      <c r="V29" s="11"/>
      <c r="W29" s="11"/>
      <c r="X29" s="12">
        <v>20200730</v>
      </c>
      <c r="Y29" s="12">
        <v>7</v>
      </c>
      <c r="Z29" s="6" t="s">
        <v>220</v>
      </c>
      <c r="AA29" s="12" t="str">
        <f t="shared" si="5"/>
        <v>이형준</v>
      </c>
      <c r="AB29" s="5" t="s">
        <v>96</v>
      </c>
      <c r="AC29" s="13"/>
    </row>
    <row r="30" spans="1:29" s="14" customFormat="1" ht="20.100000000000001" customHeight="1" x14ac:dyDescent="0.3">
      <c r="A30" s="5">
        <v>24</v>
      </c>
      <c r="B30" s="6" t="str">
        <f t="shared" si="3"/>
        <v>7</v>
      </c>
      <c r="C30" s="6" t="str">
        <f t="shared" si="4"/>
        <v>30</v>
      </c>
      <c r="D30" s="7" t="s">
        <v>34</v>
      </c>
      <c r="E30" s="7" t="s">
        <v>221</v>
      </c>
      <c r="F30" s="7" t="s">
        <v>228</v>
      </c>
      <c r="G30" s="5" t="s">
        <v>231</v>
      </c>
      <c r="H30" s="5" t="s">
        <v>229</v>
      </c>
      <c r="I30" s="8">
        <f t="shared" si="0"/>
        <v>4007</v>
      </c>
      <c r="J30" s="11">
        <v>4000</v>
      </c>
      <c r="K30" s="8">
        <f t="shared" ref="K30:K43" si="6">SUM(M30:W30)</f>
        <v>7</v>
      </c>
      <c r="L30" s="10">
        <f t="shared" si="2"/>
        <v>1.7469428500124782E-3</v>
      </c>
      <c r="M30" s="11"/>
      <c r="N30" s="11"/>
      <c r="O30" s="11"/>
      <c r="P30" s="11"/>
      <c r="Q30" s="11">
        <v>7</v>
      </c>
      <c r="R30" s="11"/>
      <c r="S30" s="11"/>
      <c r="T30" s="11"/>
      <c r="U30" s="11"/>
      <c r="V30" s="11"/>
      <c r="W30" s="11"/>
      <c r="X30" s="12">
        <v>20200730</v>
      </c>
      <c r="Y30" s="12">
        <v>3</v>
      </c>
      <c r="Z30" s="6" t="s">
        <v>199</v>
      </c>
      <c r="AA30" s="12" t="str">
        <f t="shared" si="5"/>
        <v>하선동</v>
      </c>
      <c r="AB30" s="5" t="s">
        <v>96</v>
      </c>
      <c r="AC30" s="13"/>
    </row>
    <row r="31" spans="1:29" s="14" customFormat="1" ht="20.100000000000001" customHeight="1" x14ac:dyDescent="0.3">
      <c r="A31" s="5">
        <v>25</v>
      </c>
      <c r="B31" s="6" t="str">
        <f t="shared" si="3"/>
        <v>7</v>
      </c>
      <c r="C31" s="6" t="str">
        <f t="shared" si="4"/>
        <v>30</v>
      </c>
      <c r="D31" s="7" t="s">
        <v>34</v>
      </c>
      <c r="E31" s="5" t="s">
        <v>221</v>
      </c>
      <c r="F31" s="7" t="s">
        <v>228</v>
      </c>
      <c r="G31" s="5" t="s">
        <v>231</v>
      </c>
      <c r="H31" s="5" t="s">
        <v>229</v>
      </c>
      <c r="I31" s="8">
        <f t="shared" si="0"/>
        <v>15502</v>
      </c>
      <c r="J31" s="9">
        <v>15460</v>
      </c>
      <c r="K31" s="8">
        <f t="shared" si="6"/>
        <v>42</v>
      </c>
      <c r="L31" s="10">
        <f t="shared" si="2"/>
        <v>2.7093278286672686E-3</v>
      </c>
      <c r="M31" s="11">
        <v>10</v>
      </c>
      <c r="N31" s="11"/>
      <c r="O31" s="11"/>
      <c r="P31" s="11"/>
      <c r="Q31" s="11">
        <v>32</v>
      </c>
      <c r="R31" s="11"/>
      <c r="S31" s="11"/>
      <c r="T31" s="11"/>
      <c r="U31" s="11"/>
      <c r="V31" s="11"/>
      <c r="W31" s="11"/>
      <c r="X31" s="12">
        <v>20200730</v>
      </c>
      <c r="Y31" s="12">
        <v>3</v>
      </c>
      <c r="Z31" s="6" t="s">
        <v>220</v>
      </c>
      <c r="AA31" s="12" t="str">
        <f t="shared" si="5"/>
        <v>이형준</v>
      </c>
      <c r="AB31" s="5" t="s">
        <v>96</v>
      </c>
      <c r="AC31" s="17"/>
    </row>
    <row r="32" spans="1:29" s="14" customFormat="1" ht="20.100000000000001" customHeight="1" x14ac:dyDescent="0.3">
      <c r="A32" s="5">
        <v>26</v>
      </c>
      <c r="B32" s="6" t="str">
        <f t="shared" si="3"/>
        <v>7</v>
      </c>
      <c r="C32" s="6" t="str">
        <f t="shared" si="4"/>
        <v>30</v>
      </c>
      <c r="D32" s="7" t="s">
        <v>32</v>
      </c>
      <c r="E32" s="7" t="s">
        <v>206</v>
      </c>
      <c r="F32" s="7" t="s">
        <v>226</v>
      </c>
      <c r="G32" s="5" t="s">
        <v>236</v>
      </c>
      <c r="H32" s="5" t="s">
        <v>235</v>
      </c>
      <c r="I32" s="8">
        <f t="shared" si="0"/>
        <v>2760</v>
      </c>
      <c r="J32" s="9">
        <v>2760</v>
      </c>
      <c r="K32" s="8">
        <f t="shared" si="6"/>
        <v>0</v>
      </c>
      <c r="L32" s="10">
        <f t="shared" si="2"/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>
        <v>20200730</v>
      </c>
      <c r="Y32" s="12">
        <v>12</v>
      </c>
      <c r="Z32" s="6" t="s">
        <v>220</v>
      </c>
      <c r="AA32" s="12" t="str">
        <f t="shared" si="5"/>
        <v>이형준</v>
      </c>
      <c r="AB32" s="5" t="s">
        <v>96</v>
      </c>
      <c r="AC32" s="13"/>
    </row>
    <row r="33" spans="1:29" s="14" customFormat="1" ht="20.100000000000001" customHeight="1" x14ac:dyDescent="0.3">
      <c r="A33" s="5">
        <v>27</v>
      </c>
      <c r="B33" s="6" t="str">
        <f t="shared" si="3"/>
        <v>7</v>
      </c>
      <c r="C33" s="6" t="str">
        <f t="shared" si="4"/>
        <v>30</v>
      </c>
      <c r="D33" s="7"/>
      <c r="E33" s="7"/>
      <c r="F33" s="7"/>
      <c r="G33" s="5"/>
      <c r="H33" s="5"/>
      <c r="I33" s="8">
        <f t="shared" si="0"/>
        <v>0</v>
      </c>
      <c r="J33" s="9"/>
      <c r="K33" s="8">
        <f t="shared" si="6"/>
        <v>0</v>
      </c>
      <c r="L33" s="10" t="e">
        <f t="shared" si="2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12"/>
      <c r="Z33" s="6"/>
      <c r="AA33" s="12" t="str">
        <f t="shared" si="5"/>
        <v/>
      </c>
      <c r="AB33" s="5"/>
      <c r="AC33" s="13"/>
    </row>
    <row r="34" spans="1:29" s="14" customFormat="1" ht="20.100000000000001" customHeight="1" x14ac:dyDescent="0.3">
      <c r="A34" s="5">
        <v>28</v>
      </c>
      <c r="B34" s="6" t="str">
        <f t="shared" si="3"/>
        <v>7</v>
      </c>
      <c r="C34" s="6" t="str">
        <f t="shared" si="4"/>
        <v>30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12"/>
      <c r="Z34" s="6"/>
      <c r="AA34" s="12" t="str">
        <f t="shared" si="5"/>
        <v/>
      </c>
      <c r="AB34" s="5"/>
      <c r="AC34" s="13"/>
    </row>
    <row r="35" spans="1:29" s="14" customFormat="1" ht="20.100000000000001" hidden="1" customHeight="1" x14ac:dyDescent="0.3">
      <c r="A35" s="5">
        <v>29</v>
      </c>
      <c r="B35" s="6" t="str">
        <f t="shared" si="3"/>
        <v>7</v>
      </c>
      <c r="C35" s="6" t="str">
        <f t="shared" si="4"/>
        <v>30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6"/>
      <c r="AA35" s="12" t="str">
        <f t="shared" si="5"/>
        <v/>
      </c>
      <c r="AB35" s="5"/>
      <c r="AC35" s="13"/>
    </row>
    <row r="36" spans="1:29" s="14" customFormat="1" ht="20.100000000000001" hidden="1" customHeight="1" x14ac:dyDescent="0.3">
      <c r="A36" s="5">
        <v>30</v>
      </c>
      <c r="B36" s="6" t="str">
        <f t="shared" si="3"/>
        <v>7</v>
      </c>
      <c r="C36" s="6" t="str">
        <f t="shared" si="4"/>
        <v>30</v>
      </c>
      <c r="D36" s="7"/>
      <c r="E36" s="18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6"/>
      <c r="AA36" s="12" t="str">
        <f t="shared" si="5"/>
        <v/>
      </c>
      <c r="AB36" s="5"/>
      <c r="AC36" s="13"/>
    </row>
    <row r="37" spans="1:29" s="14" customFormat="1" ht="20.100000000000001" hidden="1" customHeight="1" x14ac:dyDescent="0.3">
      <c r="A37" s="5">
        <v>31</v>
      </c>
      <c r="B37" s="6" t="str">
        <f t="shared" si="3"/>
        <v>7</v>
      </c>
      <c r="C37" s="6" t="str">
        <f t="shared" si="4"/>
        <v>30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6"/>
      <c r="AA37" s="12" t="str">
        <f t="shared" si="5"/>
        <v/>
      </c>
      <c r="AB37" s="5"/>
      <c r="AC37" s="13"/>
    </row>
    <row r="38" spans="1:29" s="14" customFormat="1" ht="20.100000000000001" hidden="1" customHeight="1" x14ac:dyDescent="0.3">
      <c r="A38" s="5">
        <v>32</v>
      </c>
      <c r="B38" s="6" t="str">
        <f t="shared" si="3"/>
        <v>7</v>
      </c>
      <c r="C38" s="6" t="str">
        <f t="shared" si="4"/>
        <v>30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6"/>
      <c r="AA38" s="12" t="str">
        <f t="shared" si="5"/>
        <v/>
      </c>
      <c r="AB38" s="5"/>
      <c r="AC38" s="13"/>
    </row>
    <row r="39" spans="1:29" s="14" customFormat="1" ht="20.100000000000001" hidden="1" customHeight="1" x14ac:dyDescent="0.3">
      <c r="A39" s="5">
        <v>33</v>
      </c>
      <c r="B39" s="6" t="str">
        <f t="shared" si="3"/>
        <v>7</v>
      </c>
      <c r="C39" s="6" t="str">
        <f t="shared" si="4"/>
        <v>30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6"/>
      <c r="AA39" s="12" t="str">
        <f t="shared" si="5"/>
        <v/>
      </c>
      <c r="AB39" s="5"/>
      <c r="AC39" s="13"/>
    </row>
    <row r="40" spans="1:29" s="14" customFormat="1" ht="20.100000000000001" hidden="1" customHeight="1" x14ac:dyDescent="0.3">
      <c r="A40" s="5">
        <v>34</v>
      </c>
      <c r="B40" s="6" t="str">
        <f t="shared" si="3"/>
        <v>7</v>
      </c>
      <c r="C40" s="6" t="str">
        <f t="shared" si="4"/>
        <v>30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6"/>
      <c r="AA40" s="12" t="str">
        <f t="shared" si="5"/>
        <v/>
      </c>
      <c r="AB40" s="5"/>
      <c r="AC40" s="13"/>
    </row>
    <row r="41" spans="1:29" s="14" customFormat="1" ht="20.100000000000001" hidden="1" customHeight="1" x14ac:dyDescent="0.3">
      <c r="A41" s="5">
        <v>35</v>
      </c>
      <c r="B41" s="6" t="str">
        <f t="shared" si="3"/>
        <v>7</v>
      </c>
      <c r="C41" s="6" t="str">
        <f t="shared" si="4"/>
        <v>30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6"/>
      <c r="AA41" s="12" t="str">
        <f t="shared" si="5"/>
        <v/>
      </c>
      <c r="AB41" s="5"/>
      <c r="AC41" s="13"/>
    </row>
    <row r="42" spans="1:29" s="14" customFormat="1" ht="20.100000000000001" hidden="1" customHeight="1" x14ac:dyDescent="0.3">
      <c r="A42" s="5">
        <v>36</v>
      </c>
      <c r="B42" s="6" t="str">
        <f t="shared" si="3"/>
        <v>7</v>
      </c>
      <c r="C42" s="6" t="str">
        <f t="shared" si="4"/>
        <v>30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6"/>
      <c r="AA42" s="12" t="str">
        <f t="shared" si="5"/>
        <v/>
      </c>
      <c r="AB42" s="5"/>
      <c r="AC42" s="13"/>
    </row>
    <row r="43" spans="1:29" s="14" customFormat="1" ht="20.100000000000001" hidden="1" customHeight="1" x14ac:dyDescent="0.3">
      <c r="A43" s="5">
        <v>37</v>
      </c>
      <c r="B43" s="6" t="str">
        <f t="shared" si="3"/>
        <v>7</v>
      </c>
      <c r="C43" s="6" t="str">
        <f t="shared" si="4"/>
        <v>30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6"/>
      <c r="AA43" s="12" t="str">
        <f t="shared" si="5"/>
        <v/>
      </c>
      <c r="AB43" s="5"/>
      <c r="AC43" s="13"/>
    </row>
    <row r="44" spans="1:29" s="14" customFormat="1" ht="20.100000000000001" hidden="1" customHeight="1" x14ac:dyDescent="0.3">
      <c r="A44" s="5">
        <v>38</v>
      </c>
      <c r="B44" s="6" t="str">
        <f t="shared" si="3"/>
        <v>7</v>
      </c>
      <c r="C44" s="6" t="str">
        <f t="shared" si="4"/>
        <v>30</v>
      </c>
      <c r="D44" s="7"/>
      <c r="E44" s="7"/>
      <c r="F44" s="7"/>
      <c r="G44" s="5"/>
      <c r="H44" s="5"/>
      <c r="I44" s="8">
        <f t="shared" si="0"/>
        <v>0</v>
      </c>
      <c r="J44" s="9"/>
      <c r="K44" s="8">
        <f t="shared" ref="K44:K46" si="7">SUM(M44:W44)</f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6"/>
      <c r="AA44" s="12" t="str">
        <f t="shared" si="5"/>
        <v/>
      </c>
      <c r="AB44" s="5"/>
      <c r="AC44" s="13"/>
    </row>
    <row r="45" spans="1:29" s="14" customFormat="1" ht="20.100000000000001" hidden="1" customHeight="1" x14ac:dyDescent="0.3">
      <c r="A45" s="5">
        <v>39</v>
      </c>
      <c r="B45" s="6" t="str">
        <f t="shared" si="3"/>
        <v>7</v>
      </c>
      <c r="C45" s="6" t="str">
        <f t="shared" si="4"/>
        <v>30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7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6"/>
      <c r="AA45" s="12" t="str">
        <f t="shared" si="5"/>
        <v/>
      </c>
      <c r="AB45" s="5"/>
      <c r="AC45" s="13"/>
    </row>
    <row r="46" spans="1:29" s="14" customFormat="1" ht="20.100000000000001" hidden="1" customHeight="1" x14ac:dyDescent="0.3">
      <c r="A46" s="5">
        <v>40</v>
      </c>
      <c r="B46" s="6" t="str">
        <f t="shared" si="3"/>
        <v>7</v>
      </c>
      <c r="C46" s="6" t="str">
        <f t="shared" si="4"/>
        <v>30</v>
      </c>
      <c r="D46" s="7"/>
      <c r="E46" s="7"/>
      <c r="F46" s="7"/>
      <c r="G46" s="5"/>
      <c r="H46" s="5"/>
      <c r="I46" s="8">
        <f t="shared" si="0"/>
        <v>0</v>
      </c>
      <c r="J46" s="9"/>
      <c r="K46" s="8">
        <f t="shared" si="7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6"/>
      <c r="AA46" s="12" t="str">
        <f t="shared" si="5"/>
        <v/>
      </c>
      <c r="AB46" s="5"/>
      <c r="AC46" s="13"/>
    </row>
    <row r="47" spans="1:29" s="19" customFormat="1" ht="13.5" x14ac:dyDescent="0.3">
      <c r="A47" s="35"/>
      <c r="B47" s="36"/>
      <c r="C47" s="36"/>
      <c r="D47" s="36"/>
      <c r="E47" s="36"/>
      <c r="F47" s="36"/>
      <c r="G47" s="36"/>
      <c r="H47" s="36"/>
      <c r="I47" s="37">
        <f t="shared" ref="I47:W47" si="8">SUM(I7:I46)</f>
        <v>104579</v>
      </c>
      <c r="J47" s="37">
        <f t="shared" si="8"/>
        <v>103620</v>
      </c>
      <c r="K47" s="37">
        <f t="shared" si="8"/>
        <v>959</v>
      </c>
      <c r="L47" s="37" t="e">
        <f t="shared" si="8"/>
        <v>#DIV/0!</v>
      </c>
      <c r="M47" s="37">
        <f t="shared" si="8"/>
        <v>459</v>
      </c>
      <c r="N47" s="37">
        <f t="shared" si="8"/>
        <v>225</v>
      </c>
      <c r="O47" s="37">
        <f t="shared" si="8"/>
        <v>0</v>
      </c>
      <c r="P47" s="37">
        <f t="shared" si="8"/>
        <v>92</v>
      </c>
      <c r="Q47" s="37">
        <f t="shared" si="8"/>
        <v>93</v>
      </c>
      <c r="R47" s="37">
        <f t="shared" si="8"/>
        <v>0</v>
      </c>
      <c r="S47" s="37">
        <f t="shared" si="8"/>
        <v>22</v>
      </c>
      <c r="T47" s="37">
        <f t="shared" si="8"/>
        <v>53</v>
      </c>
      <c r="U47" s="37">
        <f t="shared" si="8"/>
        <v>0</v>
      </c>
      <c r="V47" s="37">
        <f t="shared" si="8"/>
        <v>0</v>
      </c>
      <c r="W47" s="37">
        <f t="shared" si="8"/>
        <v>15</v>
      </c>
      <c r="X47" s="27"/>
      <c r="Y47" s="28"/>
      <c r="Z47" s="28"/>
      <c r="AA47" s="28"/>
      <c r="AB47" s="28"/>
      <c r="AC47" s="28"/>
    </row>
    <row r="48" spans="1:29" s="19" customFormat="1" ht="13.5" x14ac:dyDescent="0.3">
      <c r="A48" s="35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8"/>
      <c r="Y48" s="28"/>
      <c r="Z48" s="28"/>
      <c r="AA48" s="28"/>
      <c r="AB48" s="28"/>
      <c r="AC48" s="28"/>
    </row>
    <row r="49" spans="1:29" ht="20.100000000000001" customHeight="1" x14ac:dyDescent="0.3">
      <c r="A49" s="5">
        <v>1</v>
      </c>
      <c r="B49" s="6" t="str">
        <f>LEFT($A$1,1)</f>
        <v>7</v>
      </c>
      <c r="C49" s="6" t="str">
        <f>MID($A$1,4,2)</f>
        <v>30</v>
      </c>
      <c r="D49" s="7" t="s">
        <v>32</v>
      </c>
      <c r="E49" s="7" t="s">
        <v>202</v>
      </c>
      <c r="F49" s="7" t="s">
        <v>210</v>
      </c>
      <c r="G49" s="5">
        <v>7301</v>
      </c>
      <c r="H49" s="5" t="s">
        <v>229</v>
      </c>
      <c r="I49" s="8">
        <f t="shared" ref="I49:I63" si="9">J49+K49</f>
        <v>800</v>
      </c>
      <c r="J49" s="9">
        <v>430</v>
      </c>
      <c r="K49" s="8">
        <f t="shared" ref="K49:K63" si="10">SUM(M49:W49)</f>
        <v>370</v>
      </c>
      <c r="L49" s="10">
        <f t="shared" ref="L49:L63" si="11">K49/I49</f>
        <v>0.46250000000000002</v>
      </c>
      <c r="M49" s="11">
        <v>370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>
        <v>20200729</v>
      </c>
      <c r="Y49" s="12">
        <v>13</v>
      </c>
      <c r="Z49" s="6" t="s">
        <v>64</v>
      </c>
      <c r="AA49" s="12" t="str">
        <f>IF($Z49="A","하선동",IF($Z49="B","이형준",""))</f>
        <v>하선동</v>
      </c>
      <c r="AB49" s="5" t="s">
        <v>56</v>
      </c>
      <c r="AC49" s="13" t="s">
        <v>200</v>
      </c>
    </row>
    <row r="50" spans="1:29" ht="20.100000000000001" customHeight="1" x14ac:dyDescent="0.3">
      <c r="A50" s="5">
        <v>2</v>
      </c>
      <c r="B50" s="6" t="str">
        <f t="shared" ref="B50:B63" si="12">LEFT($A$1,1)</f>
        <v>7</v>
      </c>
      <c r="C50" s="6" t="str">
        <f t="shared" ref="C50:C63" si="13">MID($A$1,4,2)</f>
        <v>30</v>
      </c>
      <c r="D50" s="7" t="s">
        <v>34</v>
      </c>
      <c r="E50" s="7" t="s">
        <v>205</v>
      </c>
      <c r="F50" s="7" t="s">
        <v>214</v>
      </c>
      <c r="G50" s="5" t="s">
        <v>231</v>
      </c>
      <c r="H50" s="5" t="s">
        <v>229</v>
      </c>
      <c r="I50" s="8">
        <f t="shared" si="9"/>
        <v>50</v>
      </c>
      <c r="J50" s="9">
        <v>50</v>
      </c>
      <c r="K50" s="8">
        <f t="shared" si="10"/>
        <v>0</v>
      </c>
      <c r="L50" s="10">
        <f t="shared" si="11"/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>
        <v>20200730</v>
      </c>
      <c r="Y50" s="12">
        <v>5</v>
      </c>
      <c r="Z50" s="6" t="s">
        <v>64</v>
      </c>
      <c r="AA50" s="12" t="str">
        <f t="shared" ref="AA50:AA63" si="14">IF($Z50="A","하선동",IF($Z50="B","이형준",""))</f>
        <v>하선동</v>
      </c>
      <c r="AB50" s="5" t="s">
        <v>56</v>
      </c>
      <c r="AC50" s="13" t="s">
        <v>201</v>
      </c>
    </row>
    <row r="51" spans="1:29" ht="20.100000000000001" customHeight="1" x14ac:dyDescent="0.3">
      <c r="A51" s="5">
        <v>3</v>
      </c>
      <c r="B51" s="6" t="str">
        <f t="shared" si="12"/>
        <v>7</v>
      </c>
      <c r="C51" s="6" t="str">
        <f t="shared" si="13"/>
        <v>30</v>
      </c>
      <c r="D51" s="7" t="s">
        <v>32</v>
      </c>
      <c r="E51" s="7" t="s">
        <v>206</v>
      </c>
      <c r="F51" s="7" t="s">
        <v>232</v>
      </c>
      <c r="G51" s="5" t="s">
        <v>233</v>
      </c>
      <c r="H51" s="5" t="s">
        <v>234</v>
      </c>
      <c r="I51" s="8">
        <f t="shared" si="9"/>
        <v>50</v>
      </c>
      <c r="J51" s="9">
        <v>50</v>
      </c>
      <c r="K51" s="8">
        <f t="shared" si="10"/>
        <v>0</v>
      </c>
      <c r="L51" s="10">
        <f t="shared" si="11"/>
        <v>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>
        <v>20200730</v>
      </c>
      <c r="Y51" s="6">
        <v>1</v>
      </c>
      <c r="Z51" s="6" t="s">
        <v>199</v>
      </c>
      <c r="AA51" s="12" t="str">
        <f t="shared" si="14"/>
        <v>하선동</v>
      </c>
      <c r="AB51" s="5" t="s">
        <v>56</v>
      </c>
      <c r="AC51" s="13" t="s">
        <v>201</v>
      </c>
    </row>
    <row r="52" spans="1:29" ht="20.100000000000001" customHeight="1" x14ac:dyDescent="0.3">
      <c r="A52" s="5">
        <v>4</v>
      </c>
      <c r="B52" s="6" t="str">
        <f t="shared" si="12"/>
        <v>7</v>
      </c>
      <c r="C52" s="6" t="str">
        <f t="shared" si="13"/>
        <v>30</v>
      </c>
      <c r="D52" s="7" t="s">
        <v>34</v>
      </c>
      <c r="E52" s="7" t="s">
        <v>207</v>
      </c>
      <c r="F52" s="7" t="s">
        <v>215</v>
      </c>
      <c r="G52" s="5" t="s">
        <v>236</v>
      </c>
      <c r="H52" s="5" t="s">
        <v>235</v>
      </c>
      <c r="I52" s="8">
        <f t="shared" si="9"/>
        <v>200</v>
      </c>
      <c r="J52" s="9">
        <v>200</v>
      </c>
      <c r="K52" s="8">
        <f t="shared" si="10"/>
        <v>0</v>
      </c>
      <c r="L52" s="10">
        <f t="shared" si="11"/>
        <v>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>
        <v>20200730</v>
      </c>
      <c r="Y52" s="12">
        <v>10</v>
      </c>
      <c r="Z52" s="6" t="s">
        <v>199</v>
      </c>
      <c r="AA52" s="12" t="str">
        <f t="shared" si="14"/>
        <v>하선동</v>
      </c>
      <c r="AB52" s="5" t="s">
        <v>56</v>
      </c>
      <c r="AC52" s="13" t="s">
        <v>201</v>
      </c>
    </row>
    <row r="53" spans="1:29" ht="20.100000000000001" customHeight="1" x14ac:dyDescent="0.3">
      <c r="A53" s="5">
        <v>5</v>
      </c>
      <c r="B53" s="6" t="str">
        <f t="shared" si="12"/>
        <v>7</v>
      </c>
      <c r="C53" s="6" t="str">
        <f t="shared" si="13"/>
        <v>30</v>
      </c>
      <c r="D53" s="7" t="s">
        <v>32</v>
      </c>
      <c r="E53" s="7" t="s">
        <v>104</v>
      </c>
      <c r="F53" s="7" t="s">
        <v>209</v>
      </c>
      <c r="G53" s="5">
        <v>7301</v>
      </c>
      <c r="H53" s="5" t="s">
        <v>229</v>
      </c>
      <c r="I53" s="8">
        <f t="shared" si="9"/>
        <v>800</v>
      </c>
      <c r="J53" s="9">
        <v>781</v>
      </c>
      <c r="K53" s="8">
        <f t="shared" si="10"/>
        <v>19</v>
      </c>
      <c r="L53" s="10">
        <f t="shared" si="11"/>
        <v>2.375E-2</v>
      </c>
      <c r="M53" s="11">
        <v>19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>
        <v>20200728</v>
      </c>
      <c r="Y53" s="12">
        <v>6</v>
      </c>
      <c r="Z53" s="6" t="s">
        <v>220</v>
      </c>
      <c r="AA53" s="12" t="str">
        <f t="shared" si="14"/>
        <v>이형준</v>
      </c>
      <c r="AB53" s="5" t="s">
        <v>57</v>
      </c>
      <c r="AC53" s="13" t="s">
        <v>200</v>
      </c>
    </row>
    <row r="54" spans="1:29" ht="20.100000000000001" customHeight="1" x14ac:dyDescent="0.3">
      <c r="A54" s="5">
        <v>6</v>
      </c>
      <c r="B54" s="6" t="str">
        <f t="shared" si="12"/>
        <v>7</v>
      </c>
      <c r="C54" s="6" t="str">
        <f t="shared" si="13"/>
        <v>30</v>
      </c>
      <c r="D54" s="7" t="s">
        <v>32</v>
      </c>
      <c r="E54" s="7" t="s">
        <v>202</v>
      </c>
      <c r="F54" s="7" t="s">
        <v>210</v>
      </c>
      <c r="G54" s="5">
        <v>7301</v>
      </c>
      <c r="H54" s="5" t="s">
        <v>229</v>
      </c>
      <c r="I54" s="8">
        <f t="shared" si="9"/>
        <v>650</v>
      </c>
      <c r="J54" s="9">
        <v>411</v>
      </c>
      <c r="K54" s="8">
        <f t="shared" si="10"/>
        <v>239</v>
      </c>
      <c r="L54" s="10">
        <f t="shared" si="11"/>
        <v>0.36769230769230771</v>
      </c>
      <c r="M54" s="11">
        <v>239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12"/>
      <c r="Z54" s="6"/>
      <c r="AA54" s="12" t="str">
        <f t="shared" si="14"/>
        <v/>
      </c>
      <c r="AB54" s="5" t="s">
        <v>80</v>
      </c>
      <c r="AC54" s="13" t="s">
        <v>200</v>
      </c>
    </row>
    <row r="55" spans="1:29" ht="20.100000000000001" customHeight="1" x14ac:dyDescent="0.3">
      <c r="A55" s="5">
        <v>7</v>
      </c>
      <c r="B55" s="6" t="str">
        <f t="shared" si="12"/>
        <v>7</v>
      </c>
      <c r="C55" s="6" t="str">
        <f t="shared" si="13"/>
        <v>30</v>
      </c>
      <c r="D55" s="7" t="s">
        <v>32</v>
      </c>
      <c r="E55" s="7" t="s">
        <v>202</v>
      </c>
      <c r="F55" s="7" t="s">
        <v>210</v>
      </c>
      <c r="G55" s="5">
        <v>7301</v>
      </c>
      <c r="H55" s="5" t="s">
        <v>229</v>
      </c>
      <c r="I55" s="8">
        <f t="shared" si="9"/>
        <v>1740</v>
      </c>
      <c r="J55" s="15">
        <v>1571</v>
      </c>
      <c r="K55" s="8">
        <f t="shared" si="10"/>
        <v>169</v>
      </c>
      <c r="L55" s="10">
        <f t="shared" si="11"/>
        <v>9.7126436781609191E-2</v>
      </c>
      <c r="M55" s="11">
        <v>169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>
        <v>20200729</v>
      </c>
      <c r="Y55" s="12">
        <v>6</v>
      </c>
      <c r="Z55" s="6" t="s">
        <v>199</v>
      </c>
      <c r="AA55" s="12" t="str">
        <f t="shared" si="14"/>
        <v>하선동</v>
      </c>
      <c r="AB55" s="5" t="s">
        <v>86</v>
      </c>
      <c r="AC55" s="13" t="s">
        <v>200</v>
      </c>
    </row>
    <row r="56" spans="1:29" ht="20.100000000000001" customHeight="1" x14ac:dyDescent="0.3">
      <c r="A56" s="5">
        <v>8</v>
      </c>
      <c r="B56" s="6" t="str">
        <f t="shared" si="12"/>
        <v>7</v>
      </c>
      <c r="C56" s="6" t="str">
        <f t="shared" si="13"/>
        <v>30</v>
      </c>
      <c r="D56" s="7" t="s">
        <v>32</v>
      </c>
      <c r="E56" s="7" t="s">
        <v>202</v>
      </c>
      <c r="F56" s="7" t="s">
        <v>210</v>
      </c>
      <c r="G56" s="5">
        <v>7301</v>
      </c>
      <c r="H56" s="5" t="s">
        <v>229</v>
      </c>
      <c r="I56" s="8">
        <f t="shared" si="9"/>
        <v>798</v>
      </c>
      <c r="J56" s="9">
        <v>550</v>
      </c>
      <c r="K56" s="8">
        <f t="shared" si="10"/>
        <v>248</v>
      </c>
      <c r="L56" s="10">
        <f t="shared" si="11"/>
        <v>0.31077694235588971</v>
      </c>
      <c r="M56" s="11">
        <v>248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>
        <v>20200728</v>
      </c>
      <c r="Y56" s="12">
        <v>6</v>
      </c>
      <c r="Z56" s="6"/>
      <c r="AA56" s="12" t="str">
        <f t="shared" si="14"/>
        <v/>
      </c>
      <c r="AB56" s="5" t="s">
        <v>96</v>
      </c>
      <c r="AC56" s="13" t="s">
        <v>200</v>
      </c>
    </row>
    <row r="57" spans="1:29" ht="20.100000000000001" customHeight="1" x14ac:dyDescent="0.3">
      <c r="A57" s="5">
        <v>9</v>
      </c>
      <c r="B57" s="6" t="str">
        <f t="shared" si="12"/>
        <v>7</v>
      </c>
      <c r="C57" s="6" t="str">
        <f t="shared" si="13"/>
        <v>30</v>
      </c>
      <c r="D57" s="7"/>
      <c r="E57" s="7"/>
      <c r="F57" s="7"/>
      <c r="G57" s="5"/>
      <c r="H57" s="5"/>
      <c r="I57" s="8">
        <f t="shared" si="9"/>
        <v>0</v>
      </c>
      <c r="J57" s="9"/>
      <c r="K57" s="8">
        <f t="shared" si="10"/>
        <v>0</v>
      </c>
      <c r="L57" s="10" t="e">
        <f t="shared" si="1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6"/>
      <c r="AA57" s="12" t="str">
        <f t="shared" si="14"/>
        <v/>
      </c>
      <c r="AB57" s="5"/>
      <c r="AC57" s="13"/>
    </row>
    <row r="58" spans="1:29" ht="20.100000000000001" customHeight="1" x14ac:dyDescent="0.3">
      <c r="A58" s="5">
        <v>10</v>
      </c>
      <c r="B58" s="6" t="str">
        <f t="shared" si="12"/>
        <v>7</v>
      </c>
      <c r="C58" s="6" t="str">
        <f t="shared" si="13"/>
        <v>30</v>
      </c>
      <c r="D58" s="7"/>
      <c r="E58" s="7"/>
      <c r="F58" s="7"/>
      <c r="G58" s="5"/>
      <c r="H58" s="5"/>
      <c r="I58" s="8">
        <f t="shared" si="9"/>
        <v>0</v>
      </c>
      <c r="J58" s="9"/>
      <c r="K58" s="8">
        <f t="shared" si="10"/>
        <v>0</v>
      </c>
      <c r="L58" s="10" t="e">
        <f t="shared" si="1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6"/>
      <c r="AA58" s="12" t="str">
        <f t="shared" si="14"/>
        <v/>
      </c>
      <c r="AB58" s="5"/>
      <c r="AC58" s="13"/>
    </row>
    <row r="59" spans="1:29" ht="20.100000000000001" hidden="1" customHeight="1" x14ac:dyDescent="0.3">
      <c r="A59" s="5">
        <v>11</v>
      </c>
      <c r="B59" s="6" t="str">
        <f t="shared" si="12"/>
        <v>7</v>
      </c>
      <c r="C59" s="6" t="str">
        <f t="shared" si="13"/>
        <v>30</v>
      </c>
      <c r="D59" s="7"/>
      <c r="E59" s="7"/>
      <c r="F59" s="7"/>
      <c r="G59" s="5"/>
      <c r="H59" s="5"/>
      <c r="I59" s="8">
        <f t="shared" si="9"/>
        <v>0</v>
      </c>
      <c r="J59" s="9"/>
      <c r="K59" s="8">
        <f t="shared" si="10"/>
        <v>0</v>
      </c>
      <c r="L59" s="10" t="e">
        <f t="shared" si="1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6"/>
      <c r="AA59" s="12" t="str">
        <f t="shared" si="14"/>
        <v/>
      </c>
      <c r="AB59" s="5"/>
      <c r="AC59" s="13"/>
    </row>
    <row r="60" spans="1:29" ht="20.100000000000001" hidden="1" customHeight="1" x14ac:dyDescent="0.3">
      <c r="A60" s="5">
        <v>12</v>
      </c>
      <c r="B60" s="6" t="str">
        <f t="shared" si="12"/>
        <v>7</v>
      </c>
      <c r="C60" s="6" t="str">
        <f t="shared" si="13"/>
        <v>30</v>
      </c>
      <c r="D60" s="7"/>
      <c r="E60" s="7"/>
      <c r="F60" s="7"/>
      <c r="G60" s="5"/>
      <c r="H60" s="5"/>
      <c r="I60" s="8">
        <f t="shared" si="9"/>
        <v>0</v>
      </c>
      <c r="J60" s="9"/>
      <c r="K60" s="8">
        <f t="shared" si="10"/>
        <v>0</v>
      </c>
      <c r="L60" s="10" t="e">
        <f t="shared" si="1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6"/>
      <c r="AA60" s="12" t="str">
        <f t="shared" si="14"/>
        <v/>
      </c>
      <c r="AB60" s="5"/>
      <c r="AC60" s="13"/>
    </row>
    <row r="61" spans="1:29" ht="20.100000000000001" hidden="1" customHeight="1" x14ac:dyDescent="0.3">
      <c r="A61" s="5">
        <v>13</v>
      </c>
      <c r="B61" s="6" t="str">
        <f t="shared" si="12"/>
        <v>7</v>
      </c>
      <c r="C61" s="6" t="str">
        <f t="shared" si="13"/>
        <v>30</v>
      </c>
      <c r="D61" s="7"/>
      <c r="E61" s="7"/>
      <c r="F61" s="7"/>
      <c r="G61" s="5"/>
      <c r="H61" s="5"/>
      <c r="I61" s="8">
        <f t="shared" si="9"/>
        <v>0</v>
      </c>
      <c r="J61" s="9"/>
      <c r="K61" s="8">
        <f t="shared" si="10"/>
        <v>0</v>
      </c>
      <c r="L61" s="10" t="e">
        <f t="shared" si="1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6"/>
      <c r="AA61" s="12" t="str">
        <f t="shared" si="14"/>
        <v/>
      </c>
      <c r="AB61" s="5"/>
      <c r="AC61" s="13"/>
    </row>
    <row r="62" spans="1:29" ht="20.100000000000001" hidden="1" customHeight="1" x14ac:dyDescent="0.3">
      <c r="A62" s="5">
        <v>14</v>
      </c>
      <c r="B62" s="6" t="str">
        <f t="shared" si="12"/>
        <v>7</v>
      </c>
      <c r="C62" s="6" t="str">
        <f t="shared" si="13"/>
        <v>30</v>
      </c>
      <c r="D62" s="7"/>
      <c r="E62" s="7"/>
      <c r="F62" s="7"/>
      <c r="G62" s="5"/>
      <c r="H62" s="5"/>
      <c r="I62" s="8">
        <f t="shared" si="9"/>
        <v>0</v>
      </c>
      <c r="J62" s="9"/>
      <c r="K62" s="8">
        <f t="shared" si="10"/>
        <v>0</v>
      </c>
      <c r="L62" s="10" t="e">
        <f t="shared" si="1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6"/>
      <c r="AA62" s="12" t="str">
        <f t="shared" si="14"/>
        <v/>
      </c>
      <c r="AB62" s="5"/>
      <c r="AC62" s="13"/>
    </row>
    <row r="63" spans="1:29" ht="20.100000000000001" hidden="1" customHeight="1" x14ac:dyDescent="0.3">
      <c r="A63" s="5">
        <v>15</v>
      </c>
      <c r="B63" s="6" t="str">
        <f t="shared" si="12"/>
        <v>7</v>
      </c>
      <c r="C63" s="6" t="str">
        <f t="shared" si="13"/>
        <v>30</v>
      </c>
      <c r="D63" s="7"/>
      <c r="E63" s="7"/>
      <c r="F63" s="7"/>
      <c r="G63" s="5"/>
      <c r="H63" s="5"/>
      <c r="I63" s="8">
        <f t="shared" si="9"/>
        <v>0</v>
      </c>
      <c r="J63" s="9"/>
      <c r="K63" s="8">
        <f t="shared" si="10"/>
        <v>0</v>
      </c>
      <c r="L63" s="10" t="e">
        <f t="shared" si="1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6"/>
      <c r="AA63" s="12" t="str">
        <f t="shared" si="14"/>
        <v/>
      </c>
      <c r="AB63" s="5"/>
      <c r="AC63" s="13"/>
    </row>
    <row r="64" spans="1:29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W47:W48"/>
    <mergeCell ref="X47:AC48"/>
    <mergeCell ref="Q47:Q48"/>
    <mergeCell ref="R47:R48"/>
    <mergeCell ref="T47:T48"/>
    <mergeCell ref="U47:U48"/>
    <mergeCell ref="V47:V48"/>
    <mergeCell ref="M47:M48"/>
    <mergeCell ref="H5:H6"/>
    <mergeCell ref="I5:I6"/>
    <mergeCell ref="J5:J6"/>
    <mergeCell ref="K5:K6"/>
    <mergeCell ref="L5:L6"/>
    <mergeCell ref="M5:W5"/>
    <mergeCell ref="A47:H48"/>
    <mergeCell ref="I47:I48"/>
    <mergeCell ref="J47:J48"/>
    <mergeCell ref="K47:K48"/>
    <mergeCell ref="L47:L48"/>
    <mergeCell ref="S47:S48"/>
    <mergeCell ref="N47:N48"/>
    <mergeCell ref="O47:O48"/>
    <mergeCell ref="P47:P48"/>
    <mergeCell ref="A1:D3"/>
    <mergeCell ref="E1:AC3"/>
    <mergeCell ref="A4:AC4"/>
    <mergeCell ref="A5:A6"/>
    <mergeCell ref="B5:B6"/>
    <mergeCell ref="C5:C6"/>
    <mergeCell ref="D5:D6"/>
    <mergeCell ref="E5:E6"/>
    <mergeCell ref="F5:F6"/>
    <mergeCell ref="G5:G6"/>
    <mergeCell ref="X5:Z5"/>
    <mergeCell ref="AA5:AA6"/>
    <mergeCell ref="AB5:AB6"/>
    <mergeCell ref="AC5:AC6"/>
  </mergeCells>
  <phoneticPr fontId="4" type="noConversion"/>
  <conditionalFormatting sqref="A7:AC46">
    <cfRule type="expression" dxfId="27" priority="23">
      <formula>$L7&gt;0.15</formula>
    </cfRule>
    <cfRule type="expression" dxfId="26" priority="24">
      <formula>AND($L7&gt;0.08,$L7&lt;0.15)</formula>
    </cfRule>
  </conditionalFormatting>
  <conditionalFormatting sqref="A57:AC63 A49:C56 E51:AC51 E53:F56 E49:F50 I49:AC50 E52:G52 I52:AC56">
    <cfRule type="expression" dxfId="25" priority="21">
      <formula>$L49&gt;0.15</formula>
    </cfRule>
    <cfRule type="expression" dxfId="24" priority="22">
      <formula>AND($L49&gt;0.08,$L49&lt;0.15)</formula>
    </cfRule>
  </conditionalFormatting>
  <conditionalFormatting sqref="D51">
    <cfRule type="expression" dxfId="23" priority="19">
      <formula>$L51&gt;0.15</formula>
    </cfRule>
    <cfRule type="expression" dxfId="22" priority="20">
      <formula>AND($L51&gt;0.08,$L51&lt;0.15)</formula>
    </cfRule>
  </conditionalFormatting>
  <conditionalFormatting sqref="D53:D56">
    <cfRule type="expression" dxfId="21" priority="15">
      <formula>$L53&gt;0.15</formula>
    </cfRule>
    <cfRule type="expression" dxfId="20" priority="16">
      <formula>AND($L53&gt;0.08,$L53&lt;0.15)</formula>
    </cfRule>
  </conditionalFormatting>
  <conditionalFormatting sqref="D49">
    <cfRule type="expression" dxfId="19" priority="13">
      <formula>$L49&gt;0.15</formula>
    </cfRule>
    <cfRule type="expression" dxfId="18" priority="14">
      <formula>AND($L49&gt;0.08,$L49&lt;0.15)</formula>
    </cfRule>
  </conditionalFormatting>
  <conditionalFormatting sqref="D50">
    <cfRule type="expression" dxfId="17" priority="11">
      <formula>$L50&gt;0.15</formula>
    </cfRule>
    <cfRule type="expression" dxfId="16" priority="12">
      <formula>AND($L50&gt;0.08,$L50&lt;0.15)</formula>
    </cfRule>
  </conditionalFormatting>
  <conditionalFormatting sqref="D52">
    <cfRule type="expression" dxfId="15" priority="9">
      <formula>$L52&gt;0.15</formula>
    </cfRule>
    <cfRule type="expression" dxfId="14" priority="10">
      <formula>AND($L52&gt;0.08,$L52&lt;0.15)</formula>
    </cfRule>
  </conditionalFormatting>
  <conditionalFormatting sqref="G49:H49">
    <cfRule type="expression" dxfId="13" priority="7">
      <formula>$L49&gt;0.15</formula>
    </cfRule>
    <cfRule type="expression" dxfId="12" priority="8">
      <formula>AND($L49&gt;0.08,$L49&lt;0.15)</formula>
    </cfRule>
  </conditionalFormatting>
  <conditionalFormatting sqref="G53:H56">
    <cfRule type="expression" dxfId="11" priority="5">
      <formula>$L53&gt;0.15</formula>
    </cfRule>
    <cfRule type="expression" dxfId="10" priority="6">
      <formula>AND($L53&gt;0.08,$L53&lt;0.15)</formula>
    </cfRule>
  </conditionalFormatting>
  <conditionalFormatting sqref="G50:H50">
    <cfRule type="expression" dxfId="9" priority="3">
      <formula>$L50&gt;0.15</formula>
    </cfRule>
    <cfRule type="expression" dxfId="8" priority="4">
      <formula>AND($L50&gt;0.08,$L50&lt;0.15)</formula>
    </cfRule>
  </conditionalFormatting>
  <conditionalFormatting sqref="H52">
    <cfRule type="expression" dxfId="7" priority="1">
      <formula>$L52&gt;0.15</formula>
    </cfRule>
    <cfRule type="expression" dxfId="6" priority="2">
      <formula>AND($L52&gt;0.08,$L52&lt;0.15)</formula>
    </cfRule>
  </conditionalFormatting>
  <dataValidations count="3">
    <dataValidation allowBlank="1" showInputMessage="1" showErrorMessage="1" prompt="수식 계산_x000a_수치 입력 금지" sqref="K49:K63 K7:K46" xr:uid="{0B1ACE10-BA6A-425C-A85F-E06D70FAC646}"/>
    <dataValidation type="whole" allowBlank="1" showInputMessage="1" showErrorMessage="1" errorTitle="입력값이 올바르지 않습니다." error="숫자만 쓰세요!" sqref="J29:J30 J25:J27 M49:W63 M7:W46" xr:uid="{DD57A7F3-244A-44AC-A5D0-0F0FDC43DB51}">
      <formula1>0</formula1>
      <formula2>20000</formula2>
    </dataValidation>
    <dataValidation type="list" allowBlank="1" showInputMessage="1" showErrorMessage="1" sqref="Z7:Z46 Z49:Z63" xr:uid="{735EE241-790E-4459-BB03-CD1BC8C4501B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31ACA6-A234-498F-9B57-7A2B6CAA0CD9}">
          <x14:formula1>
            <xm:f>데이터!$B$4:$B$17</xm:f>
          </x14:formula1>
          <xm:sqref>D7:D46 D49:D63</xm:sqref>
        </x14:dataValidation>
        <x14:dataValidation type="list" allowBlank="1" showInputMessage="1" showErrorMessage="1" xr:uid="{1F8C6631-16EB-4365-9AF8-1EDE15FE3D96}">
          <x14:formula1>
            <xm:f>데이터!$C$4:$C$11</xm:f>
          </x14:formula1>
          <xm:sqref>AB49:AB63 AB7:AB46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B705-A880-4339-800A-AA57A28E677D}">
  <dimension ref="A1:AC72"/>
  <sheetViews>
    <sheetView tabSelected="1" zoomScale="85" zoomScaleNormal="85" workbookViewId="0">
      <pane ySplit="6" topLeftCell="A7" activePane="bottomLeft" state="frozen"/>
      <selection activeCell="A4" sqref="A4:AC4"/>
      <selection pane="bottomLeft" activeCell="A5" sqref="A5:A6"/>
    </sheetView>
  </sheetViews>
  <sheetFormatPr defaultRowHeight="16.5" x14ac:dyDescent="0.3"/>
  <cols>
    <col min="1" max="1" width="6.75" style="20" customWidth="1"/>
    <col min="2" max="2" width="6.25" style="20" customWidth="1"/>
    <col min="3" max="3" width="6.75" style="20" customWidth="1"/>
    <col min="4" max="4" width="8.125" style="20" customWidth="1"/>
    <col min="5" max="5" width="19" style="20" customWidth="1"/>
    <col min="6" max="6" width="22.75" style="20" customWidth="1"/>
    <col min="7" max="8" width="7.875" style="20" customWidth="1"/>
    <col min="9" max="9" width="6.625" style="20" customWidth="1"/>
    <col min="10" max="10" width="7.5" style="20" bestFit="1" customWidth="1"/>
    <col min="11" max="11" width="6.625" style="20" customWidth="1"/>
    <col min="12" max="12" width="7.875" style="21" customWidth="1"/>
    <col min="13" max="23" width="5.875" style="20" customWidth="1"/>
    <col min="24" max="24" width="9.875" style="20" customWidth="1"/>
    <col min="25" max="26" width="5.375" style="20" customWidth="1"/>
    <col min="27" max="27" width="9" style="20" customWidth="1"/>
    <col min="28" max="28" width="10.25" style="20" customWidth="1"/>
    <col min="29" max="29" width="33.75" style="20" bestFit="1" customWidth="1"/>
    <col min="30" max="16384" width="9" style="20"/>
  </cols>
  <sheetData>
    <row r="1" spans="1:29" s="1" customFormat="1" ht="13.5" customHeight="1" x14ac:dyDescent="0.3">
      <c r="A1" s="38" t="s">
        <v>55</v>
      </c>
      <c r="B1" s="39"/>
      <c r="C1" s="39"/>
      <c r="D1" s="3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</row>
    <row r="2" spans="1:29" s="1" customFormat="1" ht="13.5" customHeight="1" x14ac:dyDescent="0.3">
      <c r="A2" s="40"/>
      <c r="B2" s="41"/>
      <c r="C2" s="41"/>
      <c r="D2" s="41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</row>
    <row r="3" spans="1:29" s="1" customFormat="1" ht="13.5" customHeight="1" x14ac:dyDescent="0.3">
      <c r="A3" s="42"/>
      <c r="B3" s="43"/>
      <c r="C3" s="43"/>
      <c r="D3" s="43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s="1" customFormat="1" ht="9.9499999999999993" customHeight="1" thickBot="1" x14ac:dyDescent="0.3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</row>
    <row r="5" spans="1:29" s="2" customFormat="1" ht="17.25" thickTop="1" x14ac:dyDescent="0.3">
      <c r="A5" s="31" t="s">
        <v>1</v>
      </c>
      <c r="B5" s="53" t="str">
        <f>MID($A$1,2,1)</f>
        <v>월</v>
      </c>
      <c r="C5" s="53" t="str">
        <f>RIGHT($A$1,1)</f>
        <v>일</v>
      </c>
      <c r="D5" s="31" t="s">
        <v>2</v>
      </c>
      <c r="E5" s="31" t="s">
        <v>3</v>
      </c>
      <c r="F5" s="31" t="s">
        <v>4</v>
      </c>
      <c r="G5" s="31" t="s">
        <v>5</v>
      </c>
      <c r="H5" s="29" t="s">
        <v>6</v>
      </c>
      <c r="I5" s="31" t="s">
        <v>7</v>
      </c>
      <c r="J5" s="31" t="s">
        <v>8</v>
      </c>
      <c r="K5" s="31" t="s">
        <v>9</v>
      </c>
      <c r="L5" s="32" t="s">
        <v>10</v>
      </c>
      <c r="M5" s="34" t="s">
        <v>11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 t="s">
        <v>12</v>
      </c>
      <c r="Y5" s="34"/>
      <c r="Z5" s="34"/>
      <c r="AA5" s="34" t="s">
        <v>13</v>
      </c>
      <c r="AB5" s="34" t="s">
        <v>14</v>
      </c>
      <c r="AC5" s="56" t="s">
        <v>15</v>
      </c>
    </row>
    <row r="6" spans="1:29" s="2" customFormat="1" ht="17.25" thickBot="1" x14ac:dyDescent="0.35">
      <c r="A6" s="30"/>
      <c r="B6" s="54"/>
      <c r="C6" s="54"/>
      <c r="D6" s="30"/>
      <c r="E6" s="30"/>
      <c r="F6" s="30"/>
      <c r="G6" s="30"/>
      <c r="H6" s="30"/>
      <c r="I6" s="30"/>
      <c r="J6" s="30"/>
      <c r="K6" s="30"/>
      <c r="L6" s="33"/>
      <c r="M6" s="25" t="s">
        <v>16</v>
      </c>
      <c r="N6" s="25" t="s">
        <v>17</v>
      </c>
      <c r="O6" s="25" t="s">
        <v>18</v>
      </c>
      <c r="P6" s="25" t="s">
        <v>19</v>
      </c>
      <c r="Q6" s="25" t="s">
        <v>20</v>
      </c>
      <c r="R6" s="4" t="s">
        <v>21</v>
      </c>
      <c r="S6" s="25" t="s">
        <v>22</v>
      </c>
      <c r="T6" s="4" t="s">
        <v>23</v>
      </c>
      <c r="U6" s="4" t="s">
        <v>47</v>
      </c>
      <c r="V6" s="4" t="s">
        <v>48</v>
      </c>
      <c r="W6" s="25" t="s">
        <v>24</v>
      </c>
      <c r="X6" s="25" t="s">
        <v>25</v>
      </c>
      <c r="Y6" s="25" t="s">
        <v>26</v>
      </c>
      <c r="Z6" s="25" t="s">
        <v>27</v>
      </c>
      <c r="AA6" s="55"/>
      <c r="AB6" s="55"/>
      <c r="AC6" s="55"/>
    </row>
    <row r="7" spans="1:29" s="14" customFormat="1" ht="20.100000000000001" customHeight="1" thickTop="1" x14ac:dyDescent="0.3">
      <c r="A7" s="5">
        <v>1</v>
      </c>
      <c r="B7" s="6" t="str">
        <f>LEFT($A$1,1)</f>
        <v>7</v>
      </c>
      <c r="C7" s="6" t="str">
        <f>MID($A$1,4,2)</f>
        <v>31</v>
      </c>
      <c r="D7" s="7" t="s">
        <v>34</v>
      </c>
      <c r="E7" s="7" t="s">
        <v>237</v>
      </c>
      <c r="F7" s="7" t="s">
        <v>239</v>
      </c>
      <c r="G7" s="5" t="s">
        <v>261</v>
      </c>
      <c r="H7" s="5" t="s">
        <v>262</v>
      </c>
      <c r="I7" s="8">
        <f t="shared" ref="I7:I46" si="0">J7+K7</f>
        <v>891</v>
      </c>
      <c r="J7" s="9">
        <v>890</v>
      </c>
      <c r="K7" s="8">
        <f t="shared" ref="K7:K29" si="1">SUM(M7:W7)</f>
        <v>1</v>
      </c>
      <c r="L7" s="10">
        <f t="shared" ref="L7:L46" si="2">K7/I7</f>
        <v>1.1223344556677891E-3</v>
      </c>
      <c r="M7" s="11">
        <v>1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v>20200731</v>
      </c>
      <c r="Y7" s="12">
        <v>9</v>
      </c>
      <c r="Z7" s="6" t="s">
        <v>243</v>
      </c>
      <c r="AA7" s="12" t="str">
        <f>IF($Z7="A","하선동",IF($Z7="B","이형준",""))</f>
        <v>하선동</v>
      </c>
      <c r="AB7" s="5" t="s">
        <v>56</v>
      </c>
      <c r="AC7" s="13"/>
    </row>
    <row r="8" spans="1:29" s="14" customFormat="1" ht="20.100000000000001" customHeight="1" x14ac:dyDescent="0.3">
      <c r="A8" s="5">
        <v>2</v>
      </c>
      <c r="B8" s="6" t="str">
        <f t="shared" ref="B8:B46" si="3">LEFT($A$1,1)</f>
        <v>7</v>
      </c>
      <c r="C8" s="6" t="str">
        <f t="shared" ref="C8:C46" si="4">MID($A$1,4,2)</f>
        <v>31</v>
      </c>
      <c r="D8" s="7" t="s">
        <v>34</v>
      </c>
      <c r="E8" s="7" t="s">
        <v>240</v>
      </c>
      <c r="F8" s="7" t="s">
        <v>241</v>
      </c>
      <c r="G8" s="5" t="s">
        <v>261</v>
      </c>
      <c r="H8" s="5" t="s">
        <v>262</v>
      </c>
      <c r="I8" s="8">
        <f t="shared" si="0"/>
        <v>885</v>
      </c>
      <c r="J8" s="9">
        <v>880</v>
      </c>
      <c r="K8" s="8">
        <f t="shared" si="1"/>
        <v>5</v>
      </c>
      <c r="L8" s="10">
        <f t="shared" si="2"/>
        <v>5.6497175141242938E-3</v>
      </c>
      <c r="M8" s="11">
        <v>4</v>
      </c>
      <c r="N8" s="11"/>
      <c r="O8" s="11"/>
      <c r="P8" s="11"/>
      <c r="Q8" s="11"/>
      <c r="R8" s="11"/>
      <c r="S8" s="11"/>
      <c r="T8" s="11">
        <v>1</v>
      </c>
      <c r="U8" s="11"/>
      <c r="V8" s="11"/>
      <c r="W8" s="11"/>
      <c r="X8" s="12">
        <v>20200731</v>
      </c>
      <c r="Y8" s="12">
        <v>9</v>
      </c>
      <c r="Z8" s="6" t="s">
        <v>243</v>
      </c>
      <c r="AA8" s="12" t="str">
        <f t="shared" ref="AA8:AA46" si="5">IF($Z8="A","하선동",IF($Z8="B","이형준",""))</f>
        <v>하선동</v>
      </c>
      <c r="AB8" s="5" t="s">
        <v>56</v>
      </c>
      <c r="AC8" s="13"/>
    </row>
    <row r="9" spans="1:29" s="14" customFormat="1" ht="20.100000000000001" customHeight="1" x14ac:dyDescent="0.3">
      <c r="A9" s="5">
        <v>3</v>
      </c>
      <c r="B9" s="6" t="str">
        <f t="shared" si="3"/>
        <v>7</v>
      </c>
      <c r="C9" s="6" t="str">
        <f t="shared" si="4"/>
        <v>31</v>
      </c>
      <c r="D9" s="7" t="s">
        <v>143</v>
      </c>
      <c r="E9" s="7" t="s">
        <v>242</v>
      </c>
      <c r="F9" s="7" t="s">
        <v>263</v>
      </c>
      <c r="G9" s="5" t="s">
        <v>264</v>
      </c>
      <c r="H9" s="5" t="s">
        <v>262</v>
      </c>
      <c r="I9" s="8">
        <f t="shared" si="0"/>
        <v>306</v>
      </c>
      <c r="J9" s="9">
        <v>300</v>
      </c>
      <c r="K9" s="8">
        <f t="shared" si="1"/>
        <v>6</v>
      </c>
      <c r="L9" s="10">
        <f t="shared" si="2"/>
        <v>1.9607843137254902E-2</v>
      </c>
      <c r="M9" s="11"/>
      <c r="N9" s="11"/>
      <c r="O9" s="11"/>
      <c r="P9" s="11">
        <v>6</v>
      </c>
      <c r="Q9" s="11"/>
      <c r="R9" s="11"/>
      <c r="S9" s="11"/>
      <c r="T9" s="11"/>
      <c r="U9" s="11"/>
      <c r="V9" s="11"/>
      <c r="W9" s="11"/>
      <c r="X9" s="12">
        <v>20200731</v>
      </c>
      <c r="Y9" s="6">
        <v>13</v>
      </c>
      <c r="Z9" s="6" t="s">
        <v>243</v>
      </c>
      <c r="AA9" s="12" t="str">
        <f t="shared" si="5"/>
        <v>하선동</v>
      </c>
      <c r="AB9" s="5" t="s">
        <v>56</v>
      </c>
      <c r="AC9" s="13"/>
    </row>
    <row r="10" spans="1:29" s="14" customFormat="1" ht="20.100000000000001" customHeight="1" x14ac:dyDescent="0.3">
      <c r="A10" s="5">
        <v>4</v>
      </c>
      <c r="B10" s="6" t="str">
        <f t="shared" si="3"/>
        <v>7</v>
      </c>
      <c r="C10" s="6" t="str">
        <f t="shared" si="4"/>
        <v>31</v>
      </c>
      <c r="D10" s="7" t="s">
        <v>34</v>
      </c>
      <c r="E10" s="7" t="s">
        <v>242</v>
      </c>
      <c r="F10" s="7" t="s">
        <v>245</v>
      </c>
      <c r="G10" s="5" t="s">
        <v>261</v>
      </c>
      <c r="H10" s="5" t="s">
        <v>262</v>
      </c>
      <c r="I10" s="8">
        <f t="shared" si="0"/>
        <v>6502</v>
      </c>
      <c r="J10" s="9">
        <v>6500</v>
      </c>
      <c r="K10" s="8">
        <f t="shared" si="1"/>
        <v>2</v>
      </c>
      <c r="L10" s="10">
        <f t="shared" si="2"/>
        <v>3.0759766225776686E-4</v>
      </c>
      <c r="M10" s="11"/>
      <c r="N10" s="11"/>
      <c r="O10" s="11"/>
      <c r="P10" s="11">
        <v>2</v>
      </c>
      <c r="Q10" s="11"/>
      <c r="R10" s="11"/>
      <c r="S10" s="11"/>
      <c r="T10" s="11"/>
      <c r="U10" s="11"/>
      <c r="V10" s="11"/>
      <c r="W10" s="11"/>
      <c r="X10" s="12">
        <v>20200731</v>
      </c>
      <c r="Y10" s="12">
        <v>8</v>
      </c>
      <c r="Z10" s="6" t="s">
        <v>243</v>
      </c>
      <c r="AA10" s="12" t="str">
        <f t="shared" si="5"/>
        <v>하선동</v>
      </c>
      <c r="AB10" s="5" t="s">
        <v>57</v>
      </c>
      <c r="AC10" s="13"/>
    </row>
    <row r="11" spans="1:29" s="14" customFormat="1" ht="20.100000000000001" customHeight="1" x14ac:dyDescent="0.3">
      <c r="A11" s="5">
        <v>5</v>
      </c>
      <c r="B11" s="6" t="str">
        <f t="shared" si="3"/>
        <v>7</v>
      </c>
      <c r="C11" s="6" t="str">
        <f t="shared" si="4"/>
        <v>31</v>
      </c>
      <c r="D11" s="7" t="s">
        <v>34</v>
      </c>
      <c r="E11" s="7" t="s">
        <v>242</v>
      </c>
      <c r="F11" s="7" t="s">
        <v>245</v>
      </c>
      <c r="G11" s="5" t="s">
        <v>261</v>
      </c>
      <c r="H11" s="5" t="s">
        <v>262</v>
      </c>
      <c r="I11" s="8">
        <f t="shared" si="0"/>
        <v>11642</v>
      </c>
      <c r="J11" s="9">
        <v>11628</v>
      </c>
      <c r="K11" s="8">
        <f t="shared" si="1"/>
        <v>14</v>
      </c>
      <c r="L11" s="10">
        <f t="shared" si="2"/>
        <v>1.2025425184676172E-3</v>
      </c>
      <c r="M11" s="11"/>
      <c r="N11" s="11">
        <v>9</v>
      </c>
      <c r="O11" s="11"/>
      <c r="P11" s="11">
        <v>5</v>
      </c>
      <c r="Q11" s="11"/>
      <c r="R11" s="11"/>
      <c r="S11" s="11"/>
      <c r="T11" s="11"/>
      <c r="U11" s="11"/>
      <c r="V11" s="11"/>
      <c r="W11" s="11"/>
      <c r="X11" s="12">
        <v>20200731</v>
      </c>
      <c r="Y11" s="12">
        <v>8</v>
      </c>
      <c r="Z11" s="6" t="s">
        <v>247</v>
      </c>
      <c r="AA11" s="12" t="str">
        <f t="shared" si="5"/>
        <v>이형준</v>
      </c>
      <c r="AB11" s="5" t="s">
        <v>57</v>
      </c>
      <c r="AC11" s="13"/>
    </row>
    <row r="12" spans="1:29" s="14" customFormat="1" ht="20.100000000000001" customHeight="1" x14ac:dyDescent="0.3">
      <c r="A12" s="5">
        <v>6</v>
      </c>
      <c r="B12" s="6" t="str">
        <f t="shared" si="3"/>
        <v>7</v>
      </c>
      <c r="C12" s="6" t="str">
        <f t="shared" si="4"/>
        <v>31</v>
      </c>
      <c r="D12" s="7" t="s">
        <v>32</v>
      </c>
      <c r="E12" s="7" t="s">
        <v>242</v>
      </c>
      <c r="F12" s="7" t="s">
        <v>246</v>
      </c>
      <c r="G12" s="5">
        <v>7301</v>
      </c>
      <c r="H12" s="5" t="s">
        <v>262</v>
      </c>
      <c r="I12" s="8">
        <f t="shared" si="0"/>
        <v>950</v>
      </c>
      <c r="J12" s="9">
        <v>950</v>
      </c>
      <c r="K12" s="8">
        <f t="shared" si="1"/>
        <v>0</v>
      </c>
      <c r="L12" s="10">
        <f t="shared" si="2"/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>
        <v>20200731</v>
      </c>
      <c r="Y12" s="12">
        <v>6</v>
      </c>
      <c r="Z12" s="6" t="s">
        <v>243</v>
      </c>
      <c r="AA12" s="12" t="str">
        <f t="shared" si="5"/>
        <v>하선동</v>
      </c>
      <c r="AB12" s="5" t="s">
        <v>57</v>
      </c>
      <c r="AC12" s="13"/>
    </row>
    <row r="13" spans="1:29" s="14" customFormat="1" ht="20.100000000000001" customHeight="1" x14ac:dyDescent="0.3">
      <c r="A13" s="5">
        <v>7</v>
      </c>
      <c r="B13" s="6" t="str">
        <f t="shared" si="3"/>
        <v>7</v>
      </c>
      <c r="C13" s="6" t="str">
        <f t="shared" si="4"/>
        <v>31</v>
      </c>
      <c r="D13" s="7" t="s">
        <v>32</v>
      </c>
      <c r="E13" s="7" t="s">
        <v>242</v>
      </c>
      <c r="F13" s="7" t="s">
        <v>246</v>
      </c>
      <c r="G13" s="5">
        <v>7301</v>
      </c>
      <c r="H13" s="5" t="s">
        <v>262</v>
      </c>
      <c r="I13" s="8">
        <f t="shared" si="0"/>
        <v>1541</v>
      </c>
      <c r="J13" s="15">
        <v>1220</v>
      </c>
      <c r="K13" s="8">
        <f t="shared" si="1"/>
        <v>321</v>
      </c>
      <c r="L13" s="10">
        <f t="shared" si="2"/>
        <v>0.20830629461388708</v>
      </c>
      <c r="M13" s="11">
        <v>321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>
        <v>20200731</v>
      </c>
      <c r="Y13" s="12">
        <v>6</v>
      </c>
      <c r="Z13" s="6" t="s">
        <v>247</v>
      </c>
      <c r="AA13" s="12" t="str">
        <f t="shared" si="5"/>
        <v>이형준</v>
      </c>
      <c r="AB13" s="5" t="s">
        <v>57</v>
      </c>
      <c r="AC13" s="13"/>
    </row>
    <row r="14" spans="1:29" s="14" customFormat="1" ht="20.100000000000001" customHeight="1" x14ac:dyDescent="0.3">
      <c r="A14" s="5">
        <v>8</v>
      </c>
      <c r="B14" s="6" t="str">
        <f t="shared" si="3"/>
        <v>7</v>
      </c>
      <c r="C14" s="6" t="str">
        <f t="shared" si="4"/>
        <v>31</v>
      </c>
      <c r="D14" s="7" t="s">
        <v>32</v>
      </c>
      <c r="E14" s="7" t="s">
        <v>244</v>
      </c>
      <c r="F14" s="7" t="s">
        <v>134</v>
      </c>
      <c r="G14" s="5" t="s">
        <v>267</v>
      </c>
      <c r="H14" s="5" t="s">
        <v>266</v>
      </c>
      <c r="I14" s="8">
        <f t="shared" si="0"/>
        <v>463</v>
      </c>
      <c r="J14" s="9">
        <v>450</v>
      </c>
      <c r="K14" s="8">
        <f t="shared" si="1"/>
        <v>13</v>
      </c>
      <c r="L14" s="10">
        <f t="shared" si="2"/>
        <v>2.8077753779697623E-2</v>
      </c>
      <c r="M14" s="11"/>
      <c r="N14" s="11"/>
      <c r="O14" s="11"/>
      <c r="P14" s="11"/>
      <c r="Q14" s="11">
        <v>2</v>
      </c>
      <c r="R14" s="11"/>
      <c r="S14" s="11">
        <v>11</v>
      </c>
      <c r="T14" s="11"/>
      <c r="U14" s="11"/>
      <c r="V14" s="11"/>
      <c r="W14" s="11"/>
      <c r="X14" s="12">
        <v>20200709</v>
      </c>
      <c r="Y14" s="12">
        <v>1</v>
      </c>
      <c r="Z14" s="6" t="s">
        <v>243</v>
      </c>
      <c r="AA14" s="12" t="str">
        <f t="shared" si="5"/>
        <v>하선동</v>
      </c>
      <c r="AB14" s="5" t="s">
        <v>57</v>
      </c>
      <c r="AC14" s="13"/>
    </row>
    <row r="15" spans="1:29" s="14" customFormat="1" ht="20.100000000000001" customHeight="1" x14ac:dyDescent="0.3">
      <c r="A15" s="5">
        <v>9</v>
      </c>
      <c r="B15" s="6" t="str">
        <f t="shared" si="3"/>
        <v>7</v>
      </c>
      <c r="C15" s="6" t="str">
        <f t="shared" si="4"/>
        <v>31</v>
      </c>
      <c r="D15" s="7" t="s">
        <v>34</v>
      </c>
      <c r="E15" s="7" t="s">
        <v>242</v>
      </c>
      <c r="F15" s="7" t="s">
        <v>245</v>
      </c>
      <c r="G15" s="5" t="s">
        <v>261</v>
      </c>
      <c r="H15" s="5" t="s">
        <v>262</v>
      </c>
      <c r="I15" s="8">
        <f t="shared" si="0"/>
        <v>7200</v>
      </c>
      <c r="J15" s="9">
        <v>7200</v>
      </c>
      <c r="K15" s="8">
        <f t="shared" si="1"/>
        <v>0</v>
      </c>
      <c r="L15" s="10">
        <f t="shared" si="2"/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>
        <v>20200731</v>
      </c>
      <c r="Y15" s="12">
        <v>8</v>
      </c>
      <c r="Z15" s="6" t="s">
        <v>243</v>
      </c>
      <c r="AA15" s="12" t="str">
        <f t="shared" si="5"/>
        <v>하선동</v>
      </c>
      <c r="AB15" s="5" t="s">
        <v>80</v>
      </c>
      <c r="AC15" s="13"/>
    </row>
    <row r="16" spans="1:29" s="14" customFormat="1" ht="20.100000000000001" customHeight="1" x14ac:dyDescent="0.3">
      <c r="A16" s="5">
        <v>10</v>
      </c>
      <c r="B16" s="6" t="str">
        <f t="shared" si="3"/>
        <v>7</v>
      </c>
      <c r="C16" s="6" t="str">
        <f t="shared" si="4"/>
        <v>31</v>
      </c>
      <c r="D16" s="7" t="s">
        <v>34</v>
      </c>
      <c r="E16" s="7" t="s">
        <v>248</v>
      </c>
      <c r="F16" s="7" t="s">
        <v>249</v>
      </c>
      <c r="G16" s="5" t="s">
        <v>261</v>
      </c>
      <c r="H16" s="5" t="s">
        <v>262</v>
      </c>
      <c r="I16" s="8">
        <f t="shared" si="0"/>
        <v>7900</v>
      </c>
      <c r="J16" s="9">
        <v>7900</v>
      </c>
      <c r="K16" s="8">
        <f t="shared" si="1"/>
        <v>0</v>
      </c>
      <c r="L16" s="10">
        <f t="shared" si="2"/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>
        <v>20200731</v>
      </c>
      <c r="Y16" s="12">
        <v>3</v>
      </c>
      <c r="Z16" s="6" t="s">
        <v>243</v>
      </c>
      <c r="AA16" s="12" t="str">
        <f t="shared" si="5"/>
        <v>하선동</v>
      </c>
      <c r="AB16" s="5" t="s">
        <v>80</v>
      </c>
      <c r="AC16" s="13"/>
    </row>
    <row r="17" spans="1:29" s="14" customFormat="1" ht="20.100000000000001" customHeight="1" x14ac:dyDescent="0.3">
      <c r="A17" s="5">
        <v>11</v>
      </c>
      <c r="B17" s="6" t="str">
        <f t="shared" si="3"/>
        <v>7</v>
      </c>
      <c r="C17" s="6" t="str">
        <f t="shared" si="4"/>
        <v>31</v>
      </c>
      <c r="D17" s="7" t="s">
        <v>32</v>
      </c>
      <c r="E17" s="7" t="s">
        <v>242</v>
      </c>
      <c r="F17" s="7" t="s">
        <v>250</v>
      </c>
      <c r="G17" s="5" t="s">
        <v>267</v>
      </c>
      <c r="H17" s="5" t="s">
        <v>262</v>
      </c>
      <c r="I17" s="8">
        <f t="shared" si="0"/>
        <v>3723</v>
      </c>
      <c r="J17" s="9">
        <v>2715</v>
      </c>
      <c r="K17" s="8">
        <f t="shared" si="1"/>
        <v>1008</v>
      </c>
      <c r="L17" s="10">
        <f t="shared" si="2"/>
        <v>0.27074939564867045</v>
      </c>
      <c r="M17" s="11"/>
      <c r="N17" s="11"/>
      <c r="O17" s="11"/>
      <c r="P17" s="11">
        <v>4</v>
      </c>
      <c r="Q17" s="11"/>
      <c r="R17" s="11"/>
      <c r="S17" s="11"/>
      <c r="T17" s="11"/>
      <c r="U17" s="11">
        <v>1004</v>
      </c>
      <c r="V17" s="11"/>
      <c r="W17" s="11"/>
      <c r="X17" s="12">
        <v>20200731</v>
      </c>
      <c r="Y17" s="12">
        <v>14</v>
      </c>
      <c r="Z17" s="6" t="s">
        <v>243</v>
      </c>
      <c r="AA17" s="12" t="str">
        <f t="shared" si="5"/>
        <v>하선동</v>
      </c>
      <c r="AB17" s="5" t="s">
        <v>80</v>
      </c>
      <c r="AC17" s="13"/>
    </row>
    <row r="18" spans="1:29" s="14" customFormat="1" ht="20.100000000000001" customHeight="1" x14ac:dyDescent="0.3">
      <c r="A18" s="5">
        <v>12</v>
      </c>
      <c r="B18" s="6" t="str">
        <f t="shared" si="3"/>
        <v>7</v>
      </c>
      <c r="C18" s="6" t="str">
        <f t="shared" si="4"/>
        <v>31</v>
      </c>
      <c r="D18" s="7" t="s">
        <v>34</v>
      </c>
      <c r="E18" s="7" t="s">
        <v>242</v>
      </c>
      <c r="F18" s="7" t="s">
        <v>245</v>
      </c>
      <c r="G18" s="5" t="s">
        <v>261</v>
      </c>
      <c r="H18" s="5" t="s">
        <v>262</v>
      </c>
      <c r="I18" s="8">
        <f t="shared" si="0"/>
        <v>5796</v>
      </c>
      <c r="J18" s="9">
        <v>5771</v>
      </c>
      <c r="K18" s="8">
        <f t="shared" si="1"/>
        <v>25</v>
      </c>
      <c r="L18" s="10">
        <f t="shared" si="2"/>
        <v>4.313319530710835E-3</v>
      </c>
      <c r="M18" s="11"/>
      <c r="N18" s="11">
        <v>15</v>
      </c>
      <c r="O18" s="11"/>
      <c r="P18" s="11">
        <v>10</v>
      </c>
      <c r="Q18" s="11"/>
      <c r="R18" s="11"/>
      <c r="S18" s="11"/>
      <c r="T18" s="11"/>
      <c r="U18" s="11"/>
      <c r="V18" s="11"/>
      <c r="W18" s="11"/>
      <c r="X18" s="12">
        <v>20200731</v>
      </c>
      <c r="Y18" s="12">
        <v>7</v>
      </c>
      <c r="Z18" s="6" t="s">
        <v>243</v>
      </c>
      <c r="AA18" s="12" t="str">
        <f t="shared" si="5"/>
        <v>하선동</v>
      </c>
      <c r="AB18" s="5" t="s">
        <v>86</v>
      </c>
      <c r="AC18" s="13"/>
    </row>
    <row r="19" spans="1:29" s="14" customFormat="1" ht="20.100000000000001" customHeight="1" x14ac:dyDescent="0.3">
      <c r="A19" s="5">
        <v>13</v>
      </c>
      <c r="B19" s="6" t="str">
        <f t="shared" si="3"/>
        <v>7</v>
      </c>
      <c r="C19" s="6" t="str">
        <f t="shared" si="4"/>
        <v>31</v>
      </c>
      <c r="D19" s="7" t="s">
        <v>32</v>
      </c>
      <c r="E19" s="7" t="s">
        <v>251</v>
      </c>
      <c r="F19" s="7" t="s">
        <v>254</v>
      </c>
      <c r="G19" s="5" t="s">
        <v>265</v>
      </c>
      <c r="H19" s="5" t="s">
        <v>266</v>
      </c>
      <c r="I19" s="8">
        <f t="shared" si="0"/>
        <v>1765</v>
      </c>
      <c r="J19" s="9">
        <v>1765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>
        <v>20200731</v>
      </c>
      <c r="Y19" s="12">
        <v>12</v>
      </c>
      <c r="Z19" s="6" t="s">
        <v>243</v>
      </c>
      <c r="AA19" s="12" t="str">
        <f t="shared" si="5"/>
        <v>하선동</v>
      </c>
      <c r="AB19" s="5" t="s">
        <v>86</v>
      </c>
      <c r="AC19" s="13"/>
    </row>
    <row r="20" spans="1:29" s="14" customFormat="1" ht="20.100000000000001" customHeight="1" x14ac:dyDescent="0.3">
      <c r="A20" s="5">
        <v>14</v>
      </c>
      <c r="B20" s="6" t="str">
        <f t="shared" si="3"/>
        <v>7</v>
      </c>
      <c r="C20" s="6" t="str">
        <f t="shared" si="4"/>
        <v>31</v>
      </c>
      <c r="D20" s="7" t="s">
        <v>34</v>
      </c>
      <c r="E20" s="7" t="s">
        <v>252</v>
      </c>
      <c r="F20" s="7" t="s">
        <v>255</v>
      </c>
      <c r="G20" s="5" t="s">
        <v>261</v>
      </c>
      <c r="H20" s="5" t="s">
        <v>262</v>
      </c>
      <c r="I20" s="8">
        <f t="shared" si="0"/>
        <v>5380</v>
      </c>
      <c r="J20" s="9">
        <v>5380</v>
      </c>
      <c r="K20" s="8">
        <f t="shared" si="1"/>
        <v>0</v>
      </c>
      <c r="L20" s="10">
        <f t="shared" si="2"/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>
        <v>20200731</v>
      </c>
      <c r="Y20" s="12">
        <v>15</v>
      </c>
      <c r="Z20" s="6" t="s">
        <v>243</v>
      </c>
      <c r="AA20" s="12" t="str">
        <f t="shared" si="5"/>
        <v>하선동</v>
      </c>
      <c r="AB20" s="5" t="s">
        <v>86</v>
      </c>
      <c r="AC20" s="13"/>
    </row>
    <row r="21" spans="1:29" s="14" customFormat="1" ht="20.100000000000001" customHeight="1" x14ac:dyDescent="0.3">
      <c r="A21" s="5">
        <v>15</v>
      </c>
      <c r="B21" s="6" t="str">
        <f t="shared" si="3"/>
        <v>7</v>
      </c>
      <c r="C21" s="6" t="str">
        <f t="shared" si="4"/>
        <v>31</v>
      </c>
      <c r="D21" s="7" t="s">
        <v>32</v>
      </c>
      <c r="E21" s="7" t="s">
        <v>242</v>
      </c>
      <c r="F21" s="7" t="s">
        <v>246</v>
      </c>
      <c r="G21" s="5">
        <v>7301</v>
      </c>
      <c r="H21" s="5" t="s">
        <v>262</v>
      </c>
      <c r="I21" s="8">
        <f t="shared" si="0"/>
        <v>361</v>
      </c>
      <c r="J21" s="9">
        <v>311</v>
      </c>
      <c r="K21" s="8">
        <f t="shared" si="1"/>
        <v>50</v>
      </c>
      <c r="L21" s="10">
        <f t="shared" si="2"/>
        <v>0.13850415512465375</v>
      </c>
      <c r="M21" s="11">
        <v>50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>
        <v>20200731</v>
      </c>
      <c r="Y21" s="12">
        <v>6</v>
      </c>
      <c r="Z21" s="6" t="s">
        <v>243</v>
      </c>
      <c r="AA21" s="12" t="str">
        <f t="shared" si="5"/>
        <v>하선동</v>
      </c>
      <c r="AB21" s="5" t="s">
        <v>86</v>
      </c>
      <c r="AC21" s="13"/>
    </row>
    <row r="22" spans="1:29" s="14" customFormat="1" ht="20.100000000000001" customHeight="1" x14ac:dyDescent="0.3">
      <c r="A22" s="5">
        <v>16</v>
      </c>
      <c r="B22" s="6" t="str">
        <f t="shared" si="3"/>
        <v>7</v>
      </c>
      <c r="C22" s="6" t="str">
        <f t="shared" si="4"/>
        <v>31</v>
      </c>
      <c r="D22" s="7" t="s">
        <v>34</v>
      </c>
      <c r="E22" s="7" t="s">
        <v>238</v>
      </c>
      <c r="F22" s="7" t="s">
        <v>239</v>
      </c>
      <c r="G22" s="5" t="s">
        <v>261</v>
      </c>
      <c r="H22" s="5" t="s">
        <v>262</v>
      </c>
      <c r="I22" s="8">
        <f t="shared" si="0"/>
        <v>1532</v>
      </c>
      <c r="J22" s="9">
        <v>1532</v>
      </c>
      <c r="K22" s="8">
        <f t="shared" si="1"/>
        <v>0</v>
      </c>
      <c r="L22" s="10">
        <f t="shared" si="2"/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>
        <v>20200731</v>
      </c>
      <c r="Y22" s="12">
        <v>9</v>
      </c>
      <c r="Z22" s="6" t="s">
        <v>243</v>
      </c>
      <c r="AA22" s="12" t="str">
        <f t="shared" si="5"/>
        <v>하선동</v>
      </c>
      <c r="AB22" s="5" t="s">
        <v>86</v>
      </c>
      <c r="AC22" s="13"/>
    </row>
    <row r="23" spans="1:29" s="14" customFormat="1" ht="20.100000000000001" customHeight="1" x14ac:dyDescent="0.3">
      <c r="A23" s="5">
        <v>17</v>
      </c>
      <c r="B23" s="6" t="str">
        <f t="shared" si="3"/>
        <v>7</v>
      </c>
      <c r="C23" s="6" t="str">
        <f t="shared" si="4"/>
        <v>31</v>
      </c>
      <c r="D23" s="7" t="s">
        <v>34</v>
      </c>
      <c r="E23" s="7" t="s">
        <v>253</v>
      </c>
      <c r="F23" s="7" t="s">
        <v>241</v>
      </c>
      <c r="G23" s="5" t="s">
        <v>261</v>
      </c>
      <c r="H23" s="5" t="s">
        <v>262</v>
      </c>
      <c r="I23" s="8">
        <f t="shared" si="0"/>
        <v>1545</v>
      </c>
      <c r="J23" s="9">
        <v>1545</v>
      </c>
      <c r="K23" s="8">
        <f t="shared" si="1"/>
        <v>0</v>
      </c>
      <c r="L23" s="10">
        <f t="shared" si="2"/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v>20200731</v>
      </c>
      <c r="Y23" s="12">
        <v>9</v>
      </c>
      <c r="Z23" s="6" t="s">
        <v>243</v>
      </c>
      <c r="AA23" s="12" t="str">
        <f t="shared" si="5"/>
        <v>하선동</v>
      </c>
      <c r="AB23" s="5" t="s">
        <v>86</v>
      </c>
      <c r="AC23" s="13"/>
    </row>
    <row r="24" spans="1:29" s="14" customFormat="1" ht="20.100000000000001" customHeight="1" x14ac:dyDescent="0.3">
      <c r="A24" s="5">
        <v>18</v>
      </c>
      <c r="B24" s="6" t="str">
        <f t="shared" si="3"/>
        <v>7</v>
      </c>
      <c r="C24" s="6" t="str">
        <f t="shared" si="4"/>
        <v>31</v>
      </c>
      <c r="D24" s="7" t="s">
        <v>32</v>
      </c>
      <c r="E24" s="7" t="s">
        <v>242</v>
      </c>
      <c r="F24" s="7" t="s">
        <v>250</v>
      </c>
      <c r="G24" s="5" t="s">
        <v>267</v>
      </c>
      <c r="H24" s="5" t="s">
        <v>262</v>
      </c>
      <c r="I24" s="8">
        <f t="shared" si="0"/>
        <v>3645</v>
      </c>
      <c r="J24" s="9">
        <v>3640</v>
      </c>
      <c r="K24" s="8">
        <f t="shared" si="1"/>
        <v>5</v>
      </c>
      <c r="L24" s="10">
        <f t="shared" si="2"/>
        <v>1.3717421124828531E-3</v>
      </c>
      <c r="M24" s="11"/>
      <c r="N24" s="11"/>
      <c r="O24" s="11"/>
      <c r="P24" s="11">
        <v>5</v>
      </c>
      <c r="Q24" s="11"/>
      <c r="R24" s="11"/>
      <c r="S24" s="11"/>
      <c r="T24" s="11"/>
      <c r="U24" s="11"/>
      <c r="V24" s="11"/>
      <c r="W24" s="11"/>
      <c r="X24" s="12">
        <v>20200731</v>
      </c>
      <c r="Y24" s="12">
        <v>14</v>
      </c>
      <c r="Z24" s="6" t="s">
        <v>64</v>
      </c>
      <c r="AA24" s="12" t="str">
        <f t="shared" si="5"/>
        <v>하선동</v>
      </c>
      <c r="AB24" s="5" t="s">
        <v>93</v>
      </c>
      <c r="AC24" s="13"/>
    </row>
    <row r="25" spans="1:29" s="14" customFormat="1" ht="20.100000000000001" customHeight="1" x14ac:dyDescent="0.3">
      <c r="A25" s="5">
        <v>19</v>
      </c>
      <c r="B25" s="6" t="str">
        <f t="shared" si="3"/>
        <v>7</v>
      </c>
      <c r="C25" s="6" t="str">
        <f t="shared" si="4"/>
        <v>31</v>
      </c>
      <c r="D25" s="7" t="s">
        <v>34</v>
      </c>
      <c r="E25" s="7" t="s">
        <v>252</v>
      </c>
      <c r="F25" s="7" t="s">
        <v>255</v>
      </c>
      <c r="G25" s="5" t="s">
        <v>261</v>
      </c>
      <c r="H25" s="5" t="s">
        <v>262</v>
      </c>
      <c r="I25" s="8">
        <f t="shared" si="0"/>
        <v>1000</v>
      </c>
      <c r="J25" s="11">
        <v>1000</v>
      </c>
      <c r="K25" s="8">
        <f t="shared" si="1"/>
        <v>0</v>
      </c>
      <c r="L25" s="10">
        <f t="shared" si="2"/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>
        <v>20200731</v>
      </c>
      <c r="Y25" s="12">
        <v>15</v>
      </c>
      <c r="Z25" s="6" t="s">
        <v>243</v>
      </c>
      <c r="AA25" s="12" t="str">
        <f t="shared" si="5"/>
        <v>하선동</v>
      </c>
      <c r="AB25" s="5" t="s">
        <v>93</v>
      </c>
      <c r="AC25" s="13"/>
    </row>
    <row r="26" spans="1:29" s="14" customFormat="1" ht="20.100000000000001" customHeight="1" x14ac:dyDescent="0.3">
      <c r="A26" s="5">
        <v>20</v>
      </c>
      <c r="B26" s="6" t="str">
        <f t="shared" si="3"/>
        <v>7</v>
      </c>
      <c r="C26" s="6" t="str">
        <f t="shared" si="4"/>
        <v>31</v>
      </c>
      <c r="D26" s="7" t="s">
        <v>34</v>
      </c>
      <c r="E26" s="7" t="s">
        <v>252</v>
      </c>
      <c r="F26" s="7" t="s">
        <v>255</v>
      </c>
      <c r="G26" s="5" t="s">
        <v>261</v>
      </c>
      <c r="H26" s="5" t="s">
        <v>262</v>
      </c>
      <c r="I26" s="8">
        <f t="shared" si="0"/>
        <v>4750</v>
      </c>
      <c r="J26" s="11">
        <v>4750</v>
      </c>
      <c r="K26" s="8">
        <f t="shared" si="1"/>
        <v>0</v>
      </c>
      <c r="L26" s="10">
        <f t="shared" si="2"/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>
        <v>20200731</v>
      </c>
      <c r="Y26" s="12">
        <v>15</v>
      </c>
      <c r="Z26" s="6" t="s">
        <v>247</v>
      </c>
      <c r="AA26" s="12" t="str">
        <f t="shared" si="5"/>
        <v>이형준</v>
      </c>
      <c r="AB26" s="5" t="s">
        <v>93</v>
      </c>
      <c r="AC26" s="13"/>
    </row>
    <row r="27" spans="1:29" s="14" customFormat="1" ht="20.100000000000001" customHeight="1" x14ac:dyDescent="0.3">
      <c r="A27" s="5">
        <v>21</v>
      </c>
      <c r="B27" s="6" t="str">
        <f t="shared" si="3"/>
        <v>7</v>
      </c>
      <c r="C27" s="6" t="str">
        <f t="shared" si="4"/>
        <v>31</v>
      </c>
      <c r="D27" s="7" t="s">
        <v>32</v>
      </c>
      <c r="E27" s="5" t="s">
        <v>242</v>
      </c>
      <c r="F27" s="7" t="s">
        <v>250</v>
      </c>
      <c r="G27" s="5" t="s">
        <v>267</v>
      </c>
      <c r="H27" s="5" t="s">
        <v>262</v>
      </c>
      <c r="I27" s="8">
        <f t="shared" si="0"/>
        <v>2495</v>
      </c>
      <c r="J27" s="11">
        <v>2300</v>
      </c>
      <c r="K27" s="8">
        <f t="shared" si="1"/>
        <v>195</v>
      </c>
      <c r="L27" s="10">
        <f t="shared" si="2"/>
        <v>7.8156312625250496E-2</v>
      </c>
      <c r="M27" s="11"/>
      <c r="N27" s="11"/>
      <c r="O27" s="11"/>
      <c r="P27" s="11">
        <v>10</v>
      </c>
      <c r="Q27" s="11"/>
      <c r="R27" s="11"/>
      <c r="S27" s="11"/>
      <c r="T27" s="11">
        <v>185</v>
      </c>
      <c r="U27" s="11"/>
      <c r="V27" s="11"/>
      <c r="W27" s="11"/>
      <c r="X27" s="12">
        <v>20200731</v>
      </c>
      <c r="Y27" s="12">
        <v>14</v>
      </c>
      <c r="Z27" s="6" t="s">
        <v>247</v>
      </c>
      <c r="AA27" s="12" t="str">
        <f t="shared" si="5"/>
        <v>이형준</v>
      </c>
      <c r="AB27" s="5" t="s">
        <v>93</v>
      </c>
      <c r="AC27" s="13" t="s">
        <v>257</v>
      </c>
    </row>
    <row r="28" spans="1:29" s="14" customFormat="1" ht="20.100000000000001" customHeight="1" x14ac:dyDescent="0.3">
      <c r="A28" s="5">
        <v>22</v>
      </c>
      <c r="B28" s="6" t="str">
        <f t="shared" si="3"/>
        <v>7</v>
      </c>
      <c r="C28" s="6" t="str">
        <f t="shared" si="4"/>
        <v>31</v>
      </c>
      <c r="D28" s="7" t="s">
        <v>34</v>
      </c>
      <c r="E28" s="7" t="s">
        <v>242</v>
      </c>
      <c r="F28" s="7" t="s">
        <v>245</v>
      </c>
      <c r="G28" s="5" t="s">
        <v>261</v>
      </c>
      <c r="H28" s="5" t="s">
        <v>262</v>
      </c>
      <c r="I28" s="8">
        <f t="shared" si="0"/>
        <v>1403</v>
      </c>
      <c r="J28" s="16">
        <v>1400</v>
      </c>
      <c r="K28" s="8">
        <f t="shared" si="1"/>
        <v>3</v>
      </c>
      <c r="L28" s="10">
        <f t="shared" si="2"/>
        <v>2.1382751247327157E-3</v>
      </c>
      <c r="M28" s="11">
        <v>1</v>
      </c>
      <c r="N28" s="11"/>
      <c r="O28" s="11"/>
      <c r="P28" s="11">
        <v>2</v>
      </c>
      <c r="Q28" s="11"/>
      <c r="R28" s="11"/>
      <c r="S28" s="11"/>
      <c r="T28" s="11"/>
      <c r="U28" s="11"/>
      <c r="V28" s="11"/>
      <c r="W28" s="11"/>
      <c r="X28" s="12">
        <v>20200731</v>
      </c>
      <c r="Y28" s="12">
        <v>7</v>
      </c>
      <c r="Z28" s="6" t="s">
        <v>259</v>
      </c>
      <c r="AA28" s="12" t="str">
        <f t="shared" si="5"/>
        <v>하선동</v>
      </c>
      <c r="AB28" s="5" t="s">
        <v>96</v>
      </c>
      <c r="AC28" s="13"/>
    </row>
    <row r="29" spans="1:29" s="14" customFormat="1" ht="20.100000000000001" customHeight="1" x14ac:dyDescent="0.3">
      <c r="A29" s="5">
        <v>23</v>
      </c>
      <c r="B29" s="6" t="str">
        <f t="shared" si="3"/>
        <v>7</v>
      </c>
      <c r="C29" s="6" t="str">
        <f t="shared" si="4"/>
        <v>31</v>
      </c>
      <c r="D29" s="7" t="s">
        <v>34</v>
      </c>
      <c r="E29" s="7" t="s">
        <v>242</v>
      </c>
      <c r="F29" s="7" t="s">
        <v>245</v>
      </c>
      <c r="G29" s="5" t="s">
        <v>261</v>
      </c>
      <c r="H29" s="5" t="s">
        <v>262</v>
      </c>
      <c r="I29" s="8">
        <f t="shared" si="0"/>
        <v>9090</v>
      </c>
      <c r="J29" s="11">
        <v>9080</v>
      </c>
      <c r="K29" s="8">
        <f t="shared" si="1"/>
        <v>10</v>
      </c>
      <c r="L29" s="10">
        <f t="shared" si="2"/>
        <v>1.1001100110011001E-3</v>
      </c>
      <c r="M29" s="11"/>
      <c r="N29" s="11"/>
      <c r="O29" s="11"/>
      <c r="P29" s="11">
        <v>10</v>
      </c>
      <c r="Q29" s="11"/>
      <c r="R29" s="11"/>
      <c r="S29" s="11"/>
      <c r="T29" s="11"/>
      <c r="U29" s="11"/>
      <c r="V29" s="11"/>
      <c r="W29" s="11"/>
      <c r="X29" s="12">
        <v>20200731</v>
      </c>
      <c r="Y29" s="12">
        <v>7</v>
      </c>
      <c r="Z29" s="6" t="s">
        <v>260</v>
      </c>
      <c r="AA29" s="12" t="str">
        <f t="shared" si="5"/>
        <v>이형준</v>
      </c>
      <c r="AB29" s="5" t="s">
        <v>96</v>
      </c>
      <c r="AC29" s="13"/>
    </row>
    <row r="30" spans="1:29" s="14" customFormat="1" ht="20.100000000000001" customHeight="1" x14ac:dyDescent="0.3">
      <c r="A30" s="5">
        <v>24</v>
      </c>
      <c r="B30" s="6" t="str">
        <f t="shared" si="3"/>
        <v>7</v>
      </c>
      <c r="C30" s="6" t="str">
        <f t="shared" si="4"/>
        <v>31</v>
      </c>
      <c r="D30" s="7" t="s">
        <v>34</v>
      </c>
      <c r="E30" s="7" t="s">
        <v>248</v>
      </c>
      <c r="F30" s="7" t="s">
        <v>249</v>
      </c>
      <c r="G30" s="5" t="s">
        <v>261</v>
      </c>
      <c r="H30" s="5" t="s">
        <v>262</v>
      </c>
      <c r="I30" s="8">
        <f t="shared" si="0"/>
        <v>1772</v>
      </c>
      <c r="J30" s="11">
        <v>1770</v>
      </c>
      <c r="K30" s="8">
        <f t="shared" ref="K30:K43" si="6">SUM(M30:W30)</f>
        <v>2</v>
      </c>
      <c r="L30" s="10">
        <f t="shared" si="2"/>
        <v>1.128668171557562E-3</v>
      </c>
      <c r="M30" s="11">
        <v>2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>
        <v>20200731</v>
      </c>
      <c r="Y30" s="12">
        <v>3</v>
      </c>
      <c r="Z30" s="6" t="s">
        <v>259</v>
      </c>
      <c r="AA30" s="12" t="str">
        <f t="shared" si="5"/>
        <v>하선동</v>
      </c>
      <c r="AB30" s="5" t="s">
        <v>96</v>
      </c>
      <c r="AC30" s="13"/>
    </row>
    <row r="31" spans="1:29" s="14" customFormat="1" ht="20.100000000000001" customHeight="1" x14ac:dyDescent="0.3">
      <c r="A31" s="5">
        <v>25</v>
      </c>
      <c r="B31" s="6" t="str">
        <f t="shared" si="3"/>
        <v>7</v>
      </c>
      <c r="C31" s="6" t="str">
        <f t="shared" si="4"/>
        <v>31</v>
      </c>
      <c r="D31" s="7" t="s">
        <v>34</v>
      </c>
      <c r="E31" s="7" t="s">
        <v>248</v>
      </c>
      <c r="F31" s="7" t="s">
        <v>249</v>
      </c>
      <c r="G31" s="5" t="s">
        <v>261</v>
      </c>
      <c r="H31" s="5" t="s">
        <v>262</v>
      </c>
      <c r="I31" s="8">
        <f t="shared" si="0"/>
        <v>11628</v>
      </c>
      <c r="J31" s="9">
        <v>11600</v>
      </c>
      <c r="K31" s="8">
        <f t="shared" si="6"/>
        <v>28</v>
      </c>
      <c r="L31" s="10">
        <f t="shared" si="2"/>
        <v>2.4079807361541109E-3</v>
      </c>
      <c r="M31" s="11"/>
      <c r="N31" s="11"/>
      <c r="O31" s="11"/>
      <c r="P31" s="11"/>
      <c r="Q31" s="11">
        <v>28</v>
      </c>
      <c r="R31" s="11"/>
      <c r="S31" s="11"/>
      <c r="T31" s="11"/>
      <c r="U31" s="11"/>
      <c r="V31" s="11"/>
      <c r="W31" s="11"/>
      <c r="X31" s="12">
        <v>20200731</v>
      </c>
      <c r="Y31" s="12">
        <v>3</v>
      </c>
      <c r="Z31" s="6" t="s">
        <v>260</v>
      </c>
      <c r="AA31" s="12" t="str">
        <f t="shared" si="5"/>
        <v>이형준</v>
      </c>
      <c r="AB31" s="5" t="s">
        <v>96</v>
      </c>
      <c r="AC31" s="17"/>
    </row>
    <row r="32" spans="1:29" s="14" customFormat="1" ht="20.100000000000001" customHeight="1" x14ac:dyDescent="0.3">
      <c r="A32" s="5">
        <v>26</v>
      </c>
      <c r="B32" s="6" t="str">
        <f t="shared" si="3"/>
        <v>7</v>
      </c>
      <c r="C32" s="6" t="str">
        <f t="shared" si="4"/>
        <v>31</v>
      </c>
      <c r="D32" s="7" t="s">
        <v>32</v>
      </c>
      <c r="E32" s="7" t="s">
        <v>251</v>
      </c>
      <c r="F32" s="7" t="s">
        <v>254</v>
      </c>
      <c r="G32" s="5" t="s">
        <v>265</v>
      </c>
      <c r="H32" s="5" t="s">
        <v>266</v>
      </c>
      <c r="I32" s="8">
        <f t="shared" si="0"/>
        <v>1100</v>
      </c>
      <c r="J32" s="9">
        <v>1100</v>
      </c>
      <c r="K32" s="8">
        <f t="shared" si="6"/>
        <v>0</v>
      </c>
      <c r="L32" s="10">
        <f t="shared" si="2"/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>
        <v>20200731</v>
      </c>
      <c r="Y32" s="12">
        <v>12</v>
      </c>
      <c r="Z32" s="6" t="s">
        <v>259</v>
      </c>
      <c r="AA32" s="12" t="str">
        <f t="shared" si="5"/>
        <v>하선동</v>
      </c>
      <c r="AB32" s="5" t="s">
        <v>96</v>
      </c>
      <c r="AC32" s="13"/>
    </row>
    <row r="33" spans="1:29" s="14" customFormat="1" ht="20.100000000000001" customHeight="1" x14ac:dyDescent="0.3">
      <c r="A33" s="5">
        <v>27</v>
      </c>
      <c r="B33" s="6" t="str">
        <f t="shared" si="3"/>
        <v>7</v>
      </c>
      <c r="C33" s="6" t="str">
        <f t="shared" si="4"/>
        <v>31</v>
      </c>
      <c r="D33" s="7" t="s">
        <v>32</v>
      </c>
      <c r="E33" s="7" t="s">
        <v>251</v>
      </c>
      <c r="F33" s="7" t="s">
        <v>254</v>
      </c>
      <c r="G33" s="5" t="s">
        <v>265</v>
      </c>
      <c r="H33" s="5" t="s">
        <v>266</v>
      </c>
      <c r="I33" s="8">
        <f t="shared" si="0"/>
        <v>2460</v>
      </c>
      <c r="J33" s="9">
        <v>2460</v>
      </c>
      <c r="K33" s="8">
        <f t="shared" si="6"/>
        <v>0</v>
      </c>
      <c r="L33" s="10">
        <f t="shared" si="2"/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>
        <v>20200731</v>
      </c>
      <c r="Y33" s="12">
        <v>12</v>
      </c>
      <c r="Z33" s="6" t="s">
        <v>219</v>
      </c>
      <c r="AA33" s="12" t="str">
        <f t="shared" si="5"/>
        <v>이형준</v>
      </c>
      <c r="AB33" s="5" t="s">
        <v>96</v>
      </c>
      <c r="AC33" s="13"/>
    </row>
    <row r="34" spans="1:29" s="14" customFormat="1" ht="20.100000000000001" customHeight="1" x14ac:dyDescent="0.3">
      <c r="A34" s="5">
        <v>28</v>
      </c>
      <c r="B34" s="6" t="str">
        <f t="shared" si="3"/>
        <v>7</v>
      </c>
      <c r="C34" s="6" t="str">
        <f t="shared" si="4"/>
        <v>31</v>
      </c>
      <c r="D34" s="7" t="s">
        <v>34</v>
      </c>
      <c r="E34" s="7" t="s">
        <v>252</v>
      </c>
      <c r="F34" s="7" t="s">
        <v>255</v>
      </c>
      <c r="G34" s="5" t="s">
        <v>261</v>
      </c>
      <c r="H34" s="5" t="s">
        <v>262</v>
      </c>
      <c r="I34" s="8">
        <f t="shared" si="0"/>
        <v>1000</v>
      </c>
      <c r="J34" s="9">
        <v>1000</v>
      </c>
      <c r="K34" s="8">
        <f t="shared" si="6"/>
        <v>0</v>
      </c>
      <c r="L34" s="10">
        <f t="shared" si="2"/>
        <v>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>
        <v>20200731</v>
      </c>
      <c r="Y34" s="12">
        <v>15</v>
      </c>
      <c r="Z34" s="6" t="s">
        <v>260</v>
      </c>
      <c r="AA34" s="12" t="str">
        <f t="shared" si="5"/>
        <v>이형준</v>
      </c>
      <c r="AB34" s="5" t="s">
        <v>96</v>
      </c>
      <c r="AC34" s="13"/>
    </row>
    <row r="35" spans="1:29" s="14" customFormat="1" ht="20.100000000000001" customHeight="1" x14ac:dyDescent="0.3">
      <c r="A35" s="5">
        <v>29</v>
      </c>
      <c r="B35" s="6" t="str">
        <f t="shared" si="3"/>
        <v>7</v>
      </c>
      <c r="C35" s="6" t="str">
        <f t="shared" si="4"/>
        <v>31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2"/>
      <c r="Z35" s="6"/>
      <c r="AA35" s="12" t="str">
        <f t="shared" si="5"/>
        <v/>
      </c>
      <c r="AB35" s="5"/>
      <c r="AC35" s="13"/>
    </row>
    <row r="36" spans="1:29" s="14" customFormat="1" ht="20.100000000000001" customHeight="1" x14ac:dyDescent="0.3">
      <c r="A36" s="5">
        <v>30</v>
      </c>
      <c r="B36" s="6" t="str">
        <f t="shared" si="3"/>
        <v>7</v>
      </c>
      <c r="C36" s="6" t="str">
        <f t="shared" si="4"/>
        <v>31</v>
      </c>
      <c r="D36" s="7"/>
      <c r="E36" s="18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6"/>
      <c r="AA36" s="12" t="str">
        <f t="shared" si="5"/>
        <v/>
      </c>
      <c r="AB36" s="5"/>
      <c r="AC36" s="13"/>
    </row>
    <row r="37" spans="1:29" s="14" customFormat="1" ht="20.100000000000001" hidden="1" customHeight="1" x14ac:dyDescent="0.3">
      <c r="A37" s="5">
        <v>31</v>
      </c>
      <c r="B37" s="6" t="str">
        <f t="shared" si="3"/>
        <v>7</v>
      </c>
      <c r="C37" s="6" t="str">
        <f t="shared" si="4"/>
        <v>31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2"/>
      <c r="Z37" s="6"/>
      <c r="AA37" s="12" t="str">
        <f t="shared" si="5"/>
        <v/>
      </c>
      <c r="AB37" s="5"/>
      <c r="AC37" s="13"/>
    </row>
    <row r="38" spans="1:29" s="14" customFormat="1" ht="20.100000000000001" hidden="1" customHeight="1" x14ac:dyDescent="0.3">
      <c r="A38" s="5">
        <v>32</v>
      </c>
      <c r="B38" s="6" t="str">
        <f t="shared" si="3"/>
        <v>7</v>
      </c>
      <c r="C38" s="6" t="str">
        <f t="shared" si="4"/>
        <v>31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12"/>
      <c r="Z38" s="6"/>
      <c r="AA38" s="12" t="str">
        <f t="shared" si="5"/>
        <v/>
      </c>
      <c r="AB38" s="5"/>
      <c r="AC38" s="13"/>
    </row>
    <row r="39" spans="1:29" s="14" customFormat="1" ht="20.100000000000001" hidden="1" customHeight="1" x14ac:dyDescent="0.3">
      <c r="A39" s="5">
        <v>33</v>
      </c>
      <c r="B39" s="6" t="str">
        <f t="shared" si="3"/>
        <v>7</v>
      </c>
      <c r="C39" s="6" t="str">
        <f t="shared" si="4"/>
        <v>31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12"/>
      <c r="Z39" s="6"/>
      <c r="AA39" s="12" t="str">
        <f t="shared" si="5"/>
        <v/>
      </c>
      <c r="AB39" s="5"/>
      <c r="AC39" s="13"/>
    </row>
    <row r="40" spans="1:29" s="14" customFormat="1" ht="20.100000000000001" hidden="1" customHeight="1" x14ac:dyDescent="0.3">
      <c r="A40" s="5">
        <v>34</v>
      </c>
      <c r="B40" s="6" t="str">
        <f t="shared" si="3"/>
        <v>7</v>
      </c>
      <c r="C40" s="6" t="str">
        <f t="shared" si="4"/>
        <v>31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12"/>
      <c r="Z40" s="6"/>
      <c r="AA40" s="12" t="str">
        <f t="shared" si="5"/>
        <v/>
      </c>
      <c r="AB40" s="5"/>
      <c r="AC40" s="13"/>
    </row>
    <row r="41" spans="1:29" s="14" customFormat="1" ht="20.100000000000001" hidden="1" customHeight="1" x14ac:dyDescent="0.3">
      <c r="A41" s="5">
        <v>35</v>
      </c>
      <c r="B41" s="6" t="str">
        <f t="shared" si="3"/>
        <v>7</v>
      </c>
      <c r="C41" s="6" t="str">
        <f t="shared" si="4"/>
        <v>31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6"/>
      <c r="AA41" s="12" t="str">
        <f t="shared" si="5"/>
        <v/>
      </c>
      <c r="AB41" s="5"/>
      <c r="AC41" s="13"/>
    </row>
    <row r="42" spans="1:29" s="14" customFormat="1" ht="20.100000000000001" hidden="1" customHeight="1" x14ac:dyDescent="0.3">
      <c r="A42" s="5">
        <v>36</v>
      </c>
      <c r="B42" s="6" t="str">
        <f t="shared" si="3"/>
        <v>7</v>
      </c>
      <c r="C42" s="6" t="str">
        <f t="shared" si="4"/>
        <v>31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12"/>
      <c r="Z42" s="6"/>
      <c r="AA42" s="12" t="str">
        <f t="shared" si="5"/>
        <v/>
      </c>
      <c r="AB42" s="5"/>
      <c r="AC42" s="13"/>
    </row>
    <row r="43" spans="1:29" s="14" customFormat="1" ht="20.100000000000001" hidden="1" customHeight="1" x14ac:dyDescent="0.3">
      <c r="A43" s="5">
        <v>37</v>
      </c>
      <c r="B43" s="6" t="str">
        <f t="shared" si="3"/>
        <v>7</v>
      </c>
      <c r="C43" s="6" t="str">
        <f t="shared" si="4"/>
        <v>31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12"/>
      <c r="Z43" s="6"/>
      <c r="AA43" s="12" t="str">
        <f t="shared" si="5"/>
        <v/>
      </c>
      <c r="AB43" s="5"/>
      <c r="AC43" s="13"/>
    </row>
    <row r="44" spans="1:29" s="14" customFormat="1" ht="20.100000000000001" hidden="1" customHeight="1" x14ac:dyDescent="0.3">
      <c r="A44" s="5">
        <v>38</v>
      </c>
      <c r="B44" s="6" t="str">
        <f t="shared" si="3"/>
        <v>7</v>
      </c>
      <c r="C44" s="6" t="str">
        <f t="shared" si="4"/>
        <v>31</v>
      </c>
      <c r="D44" s="7"/>
      <c r="E44" s="7"/>
      <c r="F44" s="7"/>
      <c r="G44" s="5"/>
      <c r="H44" s="5"/>
      <c r="I44" s="8">
        <f t="shared" si="0"/>
        <v>0</v>
      </c>
      <c r="J44" s="9"/>
      <c r="K44" s="8">
        <f t="shared" ref="K44:K46" si="7">SUM(M44:W44)</f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12"/>
      <c r="Z44" s="6"/>
      <c r="AA44" s="12" t="str">
        <f t="shared" si="5"/>
        <v/>
      </c>
      <c r="AB44" s="5"/>
      <c r="AC44" s="13"/>
    </row>
    <row r="45" spans="1:29" s="14" customFormat="1" ht="20.100000000000001" hidden="1" customHeight="1" x14ac:dyDescent="0.3">
      <c r="A45" s="5">
        <v>39</v>
      </c>
      <c r="B45" s="6" t="str">
        <f t="shared" si="3"/>
        <v>7</v>
      </c>
      <c r="C45" s="6" t="str">
        <f t="shared" si="4"/>
        <v>31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7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6"/>
      <c r="AA45" s="12" t="str">
        <f t="shared" si="5"/>
        <v/>
      </c>
      <c r="AB45" s="5"/>
      <c r="AC45" s="13"/>
    </row>
    <row r="46" spans="1:29" s="14" customFormat="1" ht="20.100000000000001" hidden="1" customHeight="1" x14ac:dyDescent="0.3">
      <c r="A46" s="5">
        <v>40</v>
      </c>
      <c r="B46" s="6" t="str">
        <f t="shared" si="3"/>
        <v>7</v>
      </c>
      <c r="C46" s="6" t="str">
        <f t="shared" si="4"/>
        <v>31</v>
      </c>
      <c r="D46" s="7"/>
      <c r="E46" s="7"/>
      <c r="F46" s="7"/>
      <c r="G46" s="5"/>
      <c r="H46" s="5"/>
      <c r="I46" s="8">
        <f t="shared" si="0"/>
        <v>0</v>
      </c>
      <c r="J46" s="9"/>
      <c r="K46" s="8">
        <f t="shared" si="7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12"/>
      <c r="Z46" s="6"/>
      <c r="AA46" s="12" t="str">
        <f t="shared" si="5"/>
        <v/>
      </c>
      <c r="AB46" s="5"/>
      <c r="AC46" s="13"/>
    </row>
    <row r="47" spans="1:29" s="19" customFormat="1" ht="13.5" x14ac:dyDescent="0.3">
      <c r="A47" s="35"/>
      <c r="B47" s="36"/>
      <c r="C47" s="36"/>
      <c r="D47" s="36"/>
      <c r="E47" s="36"/>
      <c r="F47" s="36"/>
      <c r="G47" s="36"/>
      <c r="H47" s="36"/>
      <c r="I47" s="37">
        <f t="shared" ref="I47:W47" si="8">SUM(I7:I46)</f>
        <v>98725</v>
      </c>
      <c r="J47" s="37">
        <f t="shared" si="8"/>
        <v>97037</v>
      </c>
      <c r="K47" s="37">
        <f t="shared" si="8"/>
        <v>1688</v>
      </c>
      <c r="L47" s="37" t="e">
        <f t="shared" si="8"/>
        <v>#DIV/0!</v>
      </c>
      <c r="M47" s="37">
        <f t="shared" si="8"/>
        <v>379</v>
      </c>
      <c r="N47" s="37">
        <f t="shared" si="8"/>
        <v>24</v>
      </c>
      <c r="O47" s="37">
        <f t="shared" si="8"/>
        <v>0</v>
      </c>
      <c r="P47" s="37">
        <f t="shared" si="8"/>
        <v>54</v>
      </c>
      <c r="Q47" s="37">
        <f t="shared" si="8"/>
        <v>30</v>
      </c>
      <c r="R47" s="37">
        <f t="shared" si="8"/>
        <v>0</v>
      </c>
      <c r="S47" s="37">
        <f t="shared" si="8"/>
        <v>11</v>
      </c>
      <c r="T47" s="37">
        <f t="shared" si="8"/>
        <v>186</v>
      </c>
      <c r="U47" s="37">
        <f t="shared" si="8"/>
        <v>1004</v>
      </c>
      <c r="V47" s="37">
        <f t="shared" si="8"/>
        <v>0</v>
      </c>
      <c r="W47" s="37">
        <f t="shared" si="8"/>
        <v>0</v>
      </c>
      <c r="X47" s="27"/>
      <c r="Y47" s="28"/>
      <c r="Z47" s="28"/>
      <c r="AA47" s="28"/>
      <c r="AB47" s="28"/>
      <c r="AC47" s="28"/>
    </row>
    <row r="48" spans="1:29" s="19" customFormat="1" ht="13.5" x14ac:dyDescent="0.3">
      <c r="A48" s="35"/>
      <c r="B48" s="36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8"/>
      <c r="Y48" s="28"/>
      <c r="Z48" s="28"/>
      <c r="AA48" s="28"/>
      <c r="AB48" s="28"/>
      <c r="AC48" s="28"/>
    </row>
    <row r="49" spans="1:29" ht="20.100000000000001" customHeight="1" x14ac:dyDescent="0.3">
      <c r="A49" s="5">
        <v>1</v>
      </c>
      <c r="B49" s="6" t="str">
        <f>LEFT($A$1,1)</f>
        <v>7</v>
      </c>
      <c r="C49" s="6" t="str">
        <f>MID($A$1,4,2)</f>
        <v>31</v>
      </c>
      <c r="D49" s="7" t="s">
        <v>34</v>
      </c>
      <c r="E49" s="7" t="s">
        <v>242</v>
      </c>
      <c r="F49" s="7" t="s">
        <v>256</v>
      </c>
      <c r="G49" s="5" t="s">
        <v>261</v>
      </c>
      <c r="H49" s="5" t="s">
        <v>262</v>
      </c>
      <c r="I49" s="8">
        <f t="shared" ref="I49:I63" si="9">J49+K49</f>
        <v>120</v>
      </c>
      <c r="J49" s="9">
        <v>120</v>
      </c>
      <c r="K49" s="8">
        <f t="shared" ref="K49:K63" si="10">SUM(M49:W49)</f>
        <v>0</v>
      </c>
      <c r="L49" s="10">
        <f t="shared" ref="L49:L63" si="11">K49/I49</f>
        <v>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>
        <v>20200731</v>
      </c>
      <c r="Y49" s="12">
        <v>13</v>
      </c>
      <c r="Z49" s="6" t="s">
        <v>243</v>
      </c>
      <c r="AA49" s="12" t="str">
        <f>IF($Z49="A","하선동",IF($Z49="B","이형준",""))</f>
        <v>하선동</v>
      </c>
      <c r="AB49" s="5" t="s">
        <v>93</v>
      </c>
      <c r="AC49" s="13" t="s">
        <v>258</v>
      </c>
    </row>
    <row r="50" spans="1:29" ht="20.100000000000001" customHeight="1" x14ac:dyDescent="0.3">
      <c r="A50" s="5">
        <v>2</v>
      </c>
      <c r="B50" s="6" t="str">
        <f t="shared" ref="B50:B63" si="12">LEFT($A$1,1)</f>
        <v>7</v>
      </c>
      <c r="C50" s="6" t="str">
        <f t="shared" ref="C50:C63" si="13">MID($A$1,4,2)</f>
        <v>31</v>
      </c>
      <c r="D50" s="7"/>
      <c r="E50" s="7"/>
      <c r="F50" s="7"/>
      <c r="G50" s="5"/>
      <c r="H50" s="5"/>
      <c r="I50" s="8">
        <f t="shared" si="9"/>
        <v>0</v>
      </c>
      <c r="J50" s="9"/>
      <c r="K50" s="8">
        <f t="shared" si="10"/>
        <v>0</v>
      </c>
      <c r="L50" s="10" t="e">
        <f t="shared" si="1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12"/>
      <c r="Z50" s="6"/>
      <c r="AA50" s="12" t="str">
        <f t="shared" ref="AA50:AA63" si="14">IF($Z50="A","하선동",IF($Z50="B","이형준",""))</f>
        <v/>
      </c>
      <c r="AB50" s="5"/>
      <c r="AC50" s="13"/>
    </row>
    <row r="51" spans="1:29" ht="20.100000000000001" customHeight="1" x14ac:dyDescent="0.3">
      <c r="A51" s="5">
        <v>3</v>
      </c>
      <c r="B51" s="6" t="str">
        <f t="shared" si="12"/>
        <v>7</v>
      </c>
      <c r="C51" s="6" t="str">
        <f t="shared" si="13"/>
        <v>31</v>
      </c>
      <c r="D51" s="7"/>
      <c r="E51" s="7"/>
      <c r="F51" s="7"/>
      <c r="G51" s="5"/>
      <c r="H51" s="5"/>
      <c r="I51" s="8">
        <f t="shared" si="9"/>
        <v>0</v>
      </c>
      <c r="J51" s="9"/>
      <c r="K51" s="8">
        <f t="shared" si="10"/>
        <v>0</v>
      </c>
      <c r="L51" s="10" t="e">
        <f t="shared" si="1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6"/>
      <c r="Z51" s="6"/>
      <c r="AA51" s="12" t="str">
        <f t="shared" si="14"/>
        <v/>
      </c>
      <c r="AB51" s="5"/>
      <c r="AC51" s="13"/>
    </row>
    <row r="52" spans="1:29" ht="20.100000000000001" hidden="1" customHeight="1" x14ac:dyDescent="0.3">
      <c r="A52" s="5">
        <v>4</v>
      </c>
      <c r="B52" s="6" t="str">
        <f t="shared" si="12"/>
        <v>7</v>
      </c>
      <c r="C52" s="6" t="str">
        <f t="shared" si="13"/>
        <v>31</v>
      </c>
      <c r="D52" s="7"/>
      <c r="E52" s="7"/>
      <c r="F52" s="7"/>
      <c r="G52" s="5"/>
      <c r="H52" s="5"/>
      <c r="I52" s="8">
        <f t="shared" si="9"/>
        <v>0</v>
      </c>
      <c r="J52" s="9"/>
      <c r="K52" s="8">
        <f t="shared" si="10"/>
        <v>0</v>
      </c>
      <c r="L52" s="10" t="e">
        <f t="shared" si="1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12"/>
      <c r="Z52" s="6"/>
      <c r="AA52" s="12" t="str">
        <f t="shared" si="14"/>
        <v/>
      </c>
      <c r="AB52" s="5"/>
      <c r="AC52" s="13"/>
    </row>
    <row r="53" spans="1:29" ht="20.100000000000001" hidden="1" customHeight="1" x14ac:dyDescent="0.3">
      <c r="A53" s="5">
        <v>5</v>
      </c>
      <c r="B53" s="6" t="str">
        <f t="shared" si="12"/>
        <v>7</v>
      </c>
      <c r="C53" s="6" t="str">
        <f t="shared" si="13"/>
        <v>31</v>
      </c>
      <c r="D53" s="7"/>
      <c r="E53" s="7"/>
      <c r="F53" s="7"/>
      <c r="G53" s="5"/>
      <c r="H53" s="5"/>
      <c r="I53" s="8">
        <f t="shared" si="9"/>
        <v>0</v>
      </c>
      <c r="J53" s="9"/>
      <c r="K53" s="8">
        <f t="shared" si="10"/>
        <v>0</v>
      </c>
      <c r="L53" s="10" t="e">
        <f t="shared" si="1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12"/>
      <c r="Z53" s="6"/>
      <c r="AA53" s="12" t="str">
        <f t="shared" si="14"/>
        <v/>
      </c>
      <c r="AB53" s="5"/>
      <c r="AC53" s="13"/>
    </row>
    <row r="54" spans="1:29" ht="20.100000000000001" hidden="1" customHeight="1" x14ac:dyDescent="0.3">
      <c r="A54" s="5">
        <v>6</v>
      </c>
      <c r="B54" s="6" t="str">
        <f t="shared" si="12"/>
        <v>7</v>
      </c>
      <c r="C54" s="6" t="str">
        <f t="shared" si="13"/>
        <v>31</v>
      </c>
      <c r="D54" s="7"/>
      <c r="E54" s="7"/>
      <c r="F54" s="7"/>
      <c r="G54" s="5"/>
      <c r="H54" s="5"/>
      <c r="I54" s="8">
        <f t="shared" si="9"/>
        <v>0</v>
      </c>
      <c r="J54" s="9"/>
      <c r="K54" s="8">
        <f t="shared" si="10"/>
        <v>0</v>
      </c>
      <c r="L54" s="10" t="e">
        <f t="shared" si="1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12"/>
      <c r="Z54" s="6"/>
      <c r="AA54" s="12" t="str">
        <f t="shared" si="14"/>
        <v/>
      </c>
      <c r="AB54" s="5"/>
      <c r="AC54" s="13"/>
    </row>
    <row r="55" spans="1:29" ht="20.100000000000001" hidden="1" customHeight="1" x14ac:dyDescent="0.3">
      <c r="A55" s="5">
        <v>7</v>
      </c>
      <c r="B55" s="6" t="str">
        <f t="shared" si="12"/>
        <v>7</v>
      </c>
      <c r="C55" s="6" t="str">
        <f t="shared" si="13"/>
        <v>31</v>
      </c>
      <c r="D55" s="7"/>
      <c r="E55" s="7"/>
      <c r="F55" s="7"/>
      <c r="G55" s="5"/>
      <c r="H55" s="5"/>
      <c r="I55" s="8">
        <f t="shared" si="9"/>
        <v>0</v>
      </c>
      <c r="J55" s="15"/>
      <c r="K55" s="8">
        <f t="shared" si="10"/>
        <v>0</v>
      </c>
      <c r="L55" s="10" t="e">
        <f t="shared" si="1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12"/>
      <c r="Z55" s="6"/>
      <c r="AA55" s="12" t="str">
        <f t="shared" si="14"/>
        <v/>
      </c>
      <c r="AB55" s="5"/>
      <c r="AC55" s="13"/>
    </row>
    <row r="56" spans="1:29" ht="20.100000000000001" hidden="1" customHeight="1" x14ac:dyDescent="0.3">
      <c r="A56" s="5">
        <v>8</v>
      </c>
      <c r="B56" s="6" t="str">
        <f t="shared" si="12"/>
        <v>7</v>
      </c>
      <c r="C56" s="6" t="str">
        <f t="shared" si="13"/>
        <v>31</v>
      </c>
      <c r="D56" s="7"/>
      <c r="E56" s="7"/>
      <c r="F56" s="7"/>
      <c r="G56" s="5"/>
      <c r="H56" s="5"/>
      <c r="I56" s="8">
        <f t="shared" si="9"/>
        <v>0</v>
      </c>
      <c r="J56" s="9"/>
      <c r="K56" s="8">
        <f t="shared" si="10"/>
        <v>0</v>
      </c>
      <c r="L56" s="10" t="e">
        <f t="shared" si="1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12"/>
      <c r="Z56" s="6"/>
      <c r="AA56" s="12" t="str">
        <f t="shared" si="14"/>
        <v/>
      </c>
      <c r="AB56" s="5"/>
      <c r="AC56" s="13"/>
    </row>
    <row r="57" spans="1:29" ht="20.100000000000001" hidden="1" customHeight="1" x14ac:dyDescent="0.3">
      <c r="A57" s="5">
        <v>9</v>
      </c>
      <c r="B57" s="6" t="str">
        <f t="shared" si="12"/>
        <v>7</v>
      </c>
      <c r="C57" s="6" t="str">
        <f t="shared" si="13"/>
        <v>31</v>
      </c>
      <c r="D57" s="7"/>
      <c r="E57" s="7"/>
      <c r="F57" s="7"/>
      <c r="G57" s="5"/>
      <c r="H57" s="5"/>
      <c r="I57" s="8">
        <f t="shared" si="9"/>
        <v>0</v>
      </c>
      <c r="J57" s="9"/>
      <c r="K57" s="8">
        <f t="shared" si="10"/>
        <v>0</v>
      </c>
      <c r="L57" s="10" t="e">
        <f t="shared" si="1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12"/>
      <c r="Z57" s="6"/>
      <c r="AA57" s="12" t="str">
        <f t="shared" si="14"/>
        <v/>
      </c>
      <c r="AB57" s="5"/>
      <c r="AC57" s="13"/>
    </row>
    <row r="58" spans="1:29" ht="20.100000000000001" hidden="1" customHeight="1" x14ac:dyDescent="0.3">
      <c r="A58" s="5">
        <v>10</v>
      </c>
      <c r="B58" s="6" t="str">
        <f t="shared" si="12"/>
        <v>7</v>
      </c>
      <c r="C58" s="6" t="str">
        <f t="shared" si="13"/>
        <v>31</v>
      </c>
      <c r="D58" s="7"/>
      <c r="E58" s="7"/>
      <c r="F58" s="7"/>
      <c r="G58" s="5"/>
      <c r="H58" s="5"/>
      <c r="I58" s="8">
        <f t="shared" si="9"/>
        <v>0</v>
      </c>
      <c r="J58" s="9"/>
      <c r="K58" s="8">
        <f t="shared" si="10"/>
        <v>0</v>
      </c>
      <c r="L58" s="10" t="e">
        <f t="shared" si="1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12"/>
      <c r="Z58" s="6"/>
      <c r="AA58" s="12" t="str">
        <f t="shared" si="14"/>
        <v/>
      </c>
      <c r="AB58" s="5"/>
      <c r="AC58" s="13"/>
    </row>
    <row r="59" spans="1:29" ht="20.100000000000001" hidden="1" customHeight="1" x14ac:dyDescent="0.3">
      <c r="A59" s="5">
        <v>11</v>
      </c>
      <c r="B59" s="6" t="str">
        <f t="shared" si="12"/>
        <v>7</v>
      </c>
      <c r="C59" s="6" t="str">
        <f t="shared" si="13"/>
        <v>31</v>
      </c>
      <c r="D59" s="7"/>
      <c r="E59" s="7"/>
      <c r="F59" s="7"/>
      <c r="G59" s="5"/>
      <c r="H59" s="5"/>
      <c r="I59" s="8">
        <f t="shared" si="9"/>
        <v>0</v>
      </c>
      <c r="J59" s="9"/>
      <c r="K59" s="8">
        <f t="shared" si="10"/>
        <v>0</v>
      </c>
      <c r="L59" s="10" t="e">
        <f t="shared" si="1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12"/>
      <c r="Z59" s="6"/>
      <c r="AA59" s="12" t="str">
        <f t="shared" si="14"/>
        <v/>
      </c>
      <c r="AB59" s="5"/>
      <c r="AC59" s="13"/>
    </row>
    <row r="60" spans="1:29" ht="20.100000000000001" hidden="1" customHeight="1" x14ac:dyDescent="0.3">
      <c r="A60" s="5">
        <v>12</v>
      </c>
      <c r="B60" s="6" t="str">
        <f t="shared" si="12"/>
        <v>7</v>
      </c>
      <c r="C60" s="6" t="str">
        <f t="shared" si="13"/>
        <v>31</v>
      </c>
      <c r="D60" s="7"/>
      <c r="E60" s="7"/>
      <c r="F60" s="7"/>
      <c r="G60" s="5"/>
      <c r="H60" s="5"/>
      <c r="I60" s="8">
        <f t="shared" si="9"/>
        <v>0</v>
      </c>
      <c r="J60" s="9"/>
      <c r="K60" s="8">
        <f t="shared" si="10"/>
        <v>0</v>
      </c>
      <c r="L60" s="10" t="e">
        <f t="shared" si="1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12"/>
      <c r="Z60" s="6"/>
      <c r="AA60" s="12" t="str">
        <f t="shared" si="14"/>
        <v/>
      </c>
      <c r="AB60" s="5"/>
      <c r="AC60" s="13"/>
    </row>
    <row r="61" spans="1:29" ht="20.100000000000001" hidden="1" customHeight="1" x14ac:dyDescent="0.3">
      <c r="A61" s="5">
        <v>13</v>
      </c>
      <c r="B61" s="6" t="str">
        <f t="shared" si="12"/>
        <v>7</v>
      </c>
      <c r="C61" s="6" t="str">
        <f t="shared" si="13"/>
        <v>31</v>
      </c>
      <c r="D61" s="7"/>
      <c r="E61" s="7"/>
      <c r="F61" s="7"/>
      <c r="G61" s="5"/>
      <c r="H61" s="5"/>
      <c r="I61" s="8">
        <f t="shared" si="9"/>
        <v>0</v>
      </c>
      <c r="J61" s="9"/>
      <c r="K61" s="8">
        <f t="shared" si="10"/>
        <v>0</v>
      </c>
      <c r="L61" s="10" t="e">
        <f t="shared" si="1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12"/>
      <c r="Z61" s="6"/>
      <c r="AA61" s="12" t="str">
        <f t="shared" si="14"/>
        <v/>
      </c>
      <c r="AB61" s="5"/>
      <c r="AC61" s="13"/>
    </row>
    <row r="62" spans="1:29" ht="20.100000000000001" hidden="1" customHeight="1" x14ac:dyDescent="0.3">
      <c r="A62" s="5">
        <v>14</v>
      </c>
      <c r="B62" s="6" t="str">
        <f t="shared" si="12"/>
        <v>7</v>
      </c>
      <c r="C62" s="6" t="str">
        <f t="shared" si="13"/>
        <v>31</v>
      </c>
      <c r="D62" s="7"/>
      <c r="E62" s="7"/>
      <c r="F62" s="7"/>
      <c r="G62" s="5"/>
      <c r="H62" s="5"/>
      <c r="I62" s="8">
        <f t="shared" si="9"/>
        <v>0</v>
      </c>
      <c r="J62" s="9"/>
      <c r="K62" s="8">
        <f t="shared" si="10"/>
        <v>0</v>
      </c>
      <c r="L62" s="10" t="e">
        <f t="shared" si="1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12"/>
      <c r="Z62" s="6"/>
      <c r="AA62" s="12" t="str">
        <f t="shared" si="14"/>
        <v/>
      </c>
      <c r="AB62" s="5"/>
      <c r="AC62" s="13"/>
    </row>
    <row r="63" spans="1:29" ht="20.100000000000001" hidden="1" customHeight="1" x14ac:dyDescent="0.3">
      <c r="A63" s="5">
        <v>15</v>
      </c>
      <c r="B63" s="6" t="str">
        <f t="shared" si="12"/>
        <v>7</v>
      </c>
      <c r="C63" s="6" t="str">
        <f t="shared" si="13"/>
        <v>31</v>
      </c>
      <c r="D63" s="7"/>
      <c r="E63" s="7"/>
      <c r="F63" s="7"/>
      <c r="G63" s="5"/>
      <c r="H63" s="5"/>
      <c r="I63" s="8">
        <f t="shared" si="9"/>
        <v>0</v>
      </c>
      <c r="J63" s="9"/>
      <c r="K63" s="8">
        <f t="shared" si="10"/>
        <v>0</v>
      </c>
      <c r="L63" s="10" t="e">
        <f t="shared" si="1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12"/>
      <c r="Z63" s="6"/>
      <c r="AA63" s="12" t="str">
        <f t="shared" si="14"/>
        <v/>
      </c>
      <c r="AB63" s="5"/>
      <c r="AC63" s="13"/>
    </row>
    <row r="64" spans="1:29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</sheetData>
  <dataConsolidate/>
  <mergeCells count="37">
    <mergeCell ref="W47:W48"/>
    <mergeCell ref="X47:AC48"/>
    <mergeCell ref="Q47:Q48"/>
    <mergeCell ref="R47:R48"/>
    <mergeCell ref="T47:T48"/>
    <mergeCell ref="U47:U48"/>
    <mergeCell ref="V47:V48"/>
    <mergeCell ref="M47:M48"/>
    <mergeCell ref="H5:H6"/>
    <mergeCell ref="I5:I6"/>
    <mergeCell ref="J5:J6"/>
    <mergeCell ref="K5:K6"/>
    <mergeCell ref="L5:L6"/>
    <mergeCell ref="M5:W5"/>
    <mergeCell ref="A47:H48"/>
    <mergeCell ref="I47:I48"/>
    <mergeCell ref="J47:J48"/>
    <mergeCell ref="K47:K48"/>
    <mergeCell ref="L47:L48"/>
    <mergeCell ref="S47:S48"/>
    <mergeCell ref="N47:N48"/>
    <mergeCell ref="O47:O48"/>
    <mergeCell ref="P47:P48"/>
    <mergeCell ref="A1:D3"/>
    <mergeCell ref="E1:AC3"/>
    <mergeCell ref="A4:AC4"/>
    <mergeCell ref="A5:A6"/>
    <mergeCell ref="B5:B6"/>
    <mergeCell ref="C5:C6"/>
    <mergeCell ref="D5:D6"/>
    <mergeCell ref="E5:E6"/>
    <mergeCell ref="F5:F6"/>
    <mergeCell ref="G5:G6"/>
    <mergeCell ref="X5:Z5"/>
    <mergeCell ref="AA5:AA6"/>
    <mergeCell ref="AB5:AB6"/>
    <mergeCell ref="AC5:AC6"/>
  </mergeCells>
  <phoneticPr fontId="4" type="noConversion"/>
  <conditionalFormatting sqref="A7:AC46">
    <cfRule type="expression" dxfId="5" priority="5">
      <formula>$L7&gt;0.15</formula>
    </cfRule>
    <cfRule type="expression" dxfId="4" priority="6">
      <formula>AND($L7&gt;0.08,$L7&lt;0.15)</formula>
    </cfRule>
  </conditionalFormatting>
  <conditionalFormatting sqref="A50:AC63 A49:F49 I49:AC49">
    <cfRule type="expression" dxfId="3" priority="3">
      <formula>$L49&gt;0.15</formula>
    </cfRule>
    <cfRule type="expression" dxfId="2" priority="4">
      <formula>AND($L49&gt;0.08,$L49&lt;0.15)</formula>
    </cfRule>
  </conditionalFormatting>
  <conditionalFormatting sqref="G49:H49">
    <cfRule type="expression" dxfId="1" priority="1">
      <formula>$L49&gt;0.15</formula>
    </cfRule>
    <cfRule type="expression" dxfId="0" priority="2">
      <formula>AND($L49&gt;0.08,$L49&lt;0.15)</formula>
    </cfRule>
  </conditionalFormatting>
  <dataValidations count="3">
    <dataValidation type="list" allowBlank="1" showInputMessage="1" showErrorMessage="1" sqref="Z49:Z63 Z7:Z46" xr:uid="{F35E1376-6B2B-4621-BB3D-DD3501050B09}">
      <formula1>"A, B"</formula1>
    </dataValidation>
    <dataValidation type="whole" allowBlank="1" showInputMessage="1" showErrorMessage="1" errorTitle="입력값이 올바르지 않습니다." error="숫자만 쓰세요!" sqref="J29:J30 J25:J27 M49:W63 M7:W46" xr:uid="{2B571958-9D73-434D-99DE-530B267E0349}">
      <formula1>0</formula1>
      <formula2>20000</formula2>
    </dataValidation>
    <dataValidation allowBlank="1" showInputMessage="1" showErrorMessage="1" prompt="수식 계산_x000a_수치 입력 금지" sqref="K49:K63 K7:K46" xr:uid="{C06CB33E-9971-4626-873F-44243F08D199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D8A82B-7ADA-420A-ACEA-50CC05740853}">
          <x14:formula1>
            <xm:f>데이터!$C$4:$C$11</xm:f>
          </x14:formula1>
          <xm:sqref>AB49:AB63 AB7:AB46</xm:sqref>
        </x14:dataValidation>
        <x14:dataValidation type="list" allowBlank="1" showInputMessage="1" showErrorMessage="1" xr:uid="{2427101A-6119-4BA5-8FFA-7F4C01876C82}">
          <x14:formula1>
            <xm:f>데이터!$B$4:$B$17</xm:f>
          </x14:formula1>
          <xm:sqref>D49:D63 D7:D46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5</vt:i4>
      </vt:variant>
    </vt:vector>
  </HeadingPairs>
  <TitlesOfParts>
    <vt:vector size="11" baseType="lpstr">
      <vt:lpstr>데이터</vt:lpstr>
      <vt:lpstr>7월 27일</vt:lpstr>
      <vt:lpstr>7월 28일</vt:lpstr>
      <vt:lpstr>7월 29일</vt:lpstr>
      <vt:lpstr>7월 30일</vt:lpstr>
      <vt:lpstr>7월 31일</vt:lpstr>
      <vt:lpstr>'7월 27일'!Print_Area</vt:lpstr>
      <vt:lpstr>'7월 28일'!Print_Area</vt:lpstr>
      <vt:lpstr>'7월 29일'!Print_Area</vt:lpstr>
      <vt:lpstr>'7월 30일'!Print_Area</vt:lpstr>
      <vt:lpstr>'7월 31일'!Print_Area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임설아</dc:creator>
  <cp:lastModifiedBy>임설아</cp:lastModifiedBy>
  <dcterms:created xsi:type="dcterms:W3CDTF">2020-05-22T07:35:31Z</dcterms:created>
  <dcterms:modified xsi:type="dcterms:W3CDTF">2020-08-03T01:41:55Z</dcterms:modified>
</cp:coreProperties>
</file>