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8월\"/>
    </mc:Choice>
  </mc:AlternateContent>
  <xr:revisionPtr revIDLastSave="0" documentId="13_ncr:1_{C99870B7-871D-4C78-A7DE-6CAAE0E1F783}" xr6:coauthVersionLast="45" xr6:coauthVersionMax="45" xr10:uidLastSave="{00000000-0000-0000-0000-000000000000}"/>
  <bookViews>
    <workbookView xWindow="-120" yWindow="-120" windowWidth="29040" windowHeight="15840" firstSheet="1" activeTab="5" xr2:uid="{BD4EB5AE-10EB-483A-919C-3F380A3CAE8E}"/>
  </bookViews>
  <sheets>
    <sheet name="데이터" sheetId="4" state="hidden" r:id="rId1"/>
    <sheet name="8월 17일" sheetId="1" r:id="rId2"/>
    <sheet name="8월 18일" sheetId="5" r:id="rId3"/>
    <sheet name="8월 19일" sheetId="6" r:id="rId4"/>
    <sheet name="8월 20일" sheetId="7" r:id="rId5"/>
    <sheet name="8월 21일" sheetId="8" r:id="rId6"/>
  </sheets>
  <definedNames>
    <definedName name="_xlnm.Print_Area" localSheetId="1">'8월 17일'!$A$1:$AC$48</definedName>
    <definedName name="_xlnm.Print_Area" localSheetId="2">'8월 18일'!$A$1:$AC$48</definedName>
    <definedName name="_xlnm.Print_Area" localSheetId="3">'8월 19일'!$A$1:$AC$48</definedName>
    <definedName name="_xlnm.Print_Area" localSheetId="4">'8월 20일'!$A$1:$AC$48</definedName>
    <definedName name="_xlnm.Print_Area" localSheetId="5">'8월 21일'!$A$1:$AC$48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8" l="1"/>
  <c r="K58" i="8"/>
  <c r="K59" i="8"/>
  <c r="K60" i="8"/>
  <c r="K61" i="8"/>
  <c r="K62" i="8"/>
  <c r="K63" i="8"/>
  <c r="K64" i="8"/>
  <c r="K65" i="8"/>
  <c r="K66" i="8"/>
  <c r="K67" i="8"/>
  <c r="K68" i="8"/>
  <c r="AA66" i="8" l="1"/>
  <c r="AA67" i="8"/>
  <c r="B68" i="8"/>
  <c r="C68" i="8"/>
  <c r="I68" i="8"/>
  <c r="L68" i="8" s="1"/>
  <c r="AA68" i="8"/>
  <c r="B69" i="8"/>
  <c r="C69" i="8"/>
  <c r="K69" i="8"/>
  <c r="I69" i="8" s="1"/>
  <c r="L69" i="8" s="1"/>
  <c r="AA69" i="8"/>
  <c r="B64" i="8"/>
  <c r="C64" i="8"/>
  <c r="I64" i="8"/>
  <c r="AA64" i="8"/>
  <c r="B65" i="8"/>
  <c r="C65" i="8"/>
  <c r="AA65" i="8"/>
  <c r="B66" i="8"/>
  <c r="C66" i="8"/>
  <c r="I66" i="8"/>
  <c r="B67" i="8"/>
  <c r="C67" i="8"/>
  <c r="I67" i="8" l="1"/>
  <c r="L67" i="8" s="1"/>
  <c r="L66" i="8"/>
  <c r="I65" i="8"/>
  <c r="L65" i="8" s="1"/>
  <c r="L64" i="8"/>
  <c r="AA63" i="8"/>
  <c r="I63" i="8"/>
  <c r="L63" i="8" s="1"/>
  <c r="C63" i="8"/>
  <c r="B63" i="8"/>
  <c r="AA62" i="8"/>
  <c r="I62" i="8"/>
  <c r="C62" i="8"/>
  <c r="B62" i="8"/>
  <c r="AA61" i="8"/>
  <c r="I61" i="8"/>
  <c r="L61" i="8" s="1"/>
  <c r="C61" i="8"/>
  <c r="B61" i="8"/>
  <c r="AA60" i="8"/>
  <c r="I60" i="8"/>
  <c r="C60" i="8"/>
  <c r="B60" i="8"/>
  <c r="AA59" i="8"/>
  <c r="I59" i="8"/>
  <c r="L59" i="8" s="1"/>
  <c r="C59" i="8"/>
  <c r="B59" i="8"/>
  <c r="AA58" i="8"/>
  <c r="I58" i="8"/>
  <c r="C58" i="8"/>
  <c r="B58" i="8"/>
  <c r="AA57" i="8"/>
  <c r="I57" i="8"/>
  <c r="L57" i="8" s="1"/>
  <c r="C57" i="8"/>
  <c r="B57" i="8"/>
  <c r="AA56" i="8"/>
  <c r="K56" i="8"/>
  <c r="I56" i="8" s="1"/>
  <c r="C56" i="8"/>
  <c r="B56" i="8"/>
  <c r="AA55" i="8"/>
  <c r="K55" i="8"/>
  <c r="I55" i="8" s="1"/>
  <c r="L55" i="8" s="1"/>
  <c r="C55" i="8"/>
  <c r="B55" i="8"/>
  <c r="AA54" i="8"/>
  <c r="K54" i="8"/>
  <c r="I54" i="8" s="1"/>
  <c r="C54" i="8"/>
  <c r="B54" i="8"/>
  <c r="AA53" i="8"/>
  <c r="K53" i="8"/>
  <c r="I53" i="8" s="1"/>
  <c r="L53" i="8" s="1"/>
  <c r="C53" i="8"/>
  <c r="B53" i="8"/>
  <c r="AA52" i="8"/>
  <c r="K52" i="8"/>
  <c r="I52" i="8" s="1"/>
  <c r="C52" i="8"/>
  <c r="B52" i="8"/>
  <c r="AA51" i="8"/>
  <c r="K51" i="8"/>
  <c r="I51" i="8" s="1"/>
  <c r="L51" i="8" s="1"/>
  <c r="C51" i="8"/>
  <c r="B51" i="8"/>
  <c r="AA50" i="8"/>
  <c r="K50" i="8"/>
  <c r="I50" i="8" s="1"/>
  <c r="C50" i="8"/>
  <c r="B50" i="8"/>
  <c r="AA49" i="8"/>
  <c r="K49" i="8"/>
  <c r="I49" i="8" s="1"/>
  <c r="L49" i="8" s="1"/>
  <c r="C49" i="8"/>
  <c r="B49" i="8"/>
  <c r="W47" i="8"/>
  <c r="V47" i="8"/>
  <c r="U47" i="8"/>
  <c r="T47" i="8"/>
  <c r="S47" i="8"/>
  <c r="R47" i="8"/>
  <c r="Q47" i="8"/>
  <c r="P47" i="8"/>
  <c r="O47" i="8"/>
  <c r="N47" i="8"/>
  <c r="M47" i="8"/>
  <c r="J47" i="8"/>
  <c r="AA46" i="8"/>
  <c r="K46" i="8"/>
  <c r="I46" i="8" s="1"/>
  <c r="L46" i="8" s="1"/>
  <c r="C46" i="8"/>
  <c r="B46" i="8"/>
  <c r="AA45" i="8"/>
  <c r="K45" i="8"/>
  <c r="I45" i="8" s="1"/>
  <c r="L45" i="8" s="1"/>
  <c r="C45" i="8"/>
  <c r="B45" i="8"/>
  <c r="AA44" i="8"/>
  <c r="K44" i="8"/>
  <c r="I44" i="8" s="1"/>
  <c r="L44" i="8" s="1"/>
  <c r="C44" i="8"/>
  <c r="B44" i="8"/>
  <c r="AA43" i="8"/>
  <c r="K43" i="8"/>
  <c r="I43" i="8" s="1"/>
  <c r="L43" i="8" s="1"/>
  <c r="C43" i="8"/>
  <c r="B43" i="8"/>
  <c r="AA42" i="8"/>
  <c r="K42" i="8"/>
  <c r="I42" i="8" s="1"/>
  <c r="L42" i="8" s="1"/>
  <c r="C42" i="8"/>
  <c r="B42" i="8"/>
  <c r="AA41" i="8"/>
  <c r="K41" i="8"/>
  <c r="I41" i="8" s="1"/>
  <c r="L41" i="8" s="1"/>
  <c r="C41" i="8"/>
  <c r="B41" i="8"/>
  <c r="AA40" i="8"/>
  <c r="K40" i="8"/>
  <c r="I40" i="8" s="1"/>
  <c r="L40" i="8" s="1"/>
  <c r="C40" i="8"/>
  <c r="B40" i="8"/>
  <c r="AA39" i="8"/>
  <c r="K39" i="8"/>
  <c r="I39" i="8" s="1"/>
  <c r="L39" i="8" s="1"/>
  <c r="C39" i="8"/>
  <c r="B39" i="8"/>
  <c r="AA38" i="8"/>
  <c r="K38" i="8"/>
  <c r="I38" i="8" s="1"/>
  <c r="L38" i="8" s="1"/>
  <c r="C38" i="8"/>
  <c r="B38" i="8"/>
  <c r="AA37" i="8"/>
  <c r="K37" i="8"/>
  <c r="I37" i="8" s="1"/>
  <c r="L37" i="8" s="1"/>
  <c r="C37" i="8"/>
  <c r="B37" i="8"/>
  <c r="AA36" i="8"/>
  <c r="K36" i="8"/>
  <c r="I36" i="8" s="1"/>
  <c r="L36" i="8" s="1"/>
  <c r="C36" i="8"/>
  <c r="B36" i="8"/>
  <c r="AA35" i="8"/>
  <c r="K35" i="8"/>
  <c r="I35" i="8" s="1"/>
  <c r="L35" i="8" s="1"/>
  <c r="C35" i="8"/>
  <c r="B35" i="8"/>
  <c r="AA34" i="8"/>
  <c r="K34" i="8"/>
  <c r="I34" i="8" s="1"/>
  <c r="L34" i="8" s="1"/>
  <c r="C34" i="8"/>
  <c r="B34" i="8"/>
  <c r="AA33" i="8"/>
  <c r="K33" i="8"/>
  <c r="I33" i="8" s="1"/>
  <c r="L33" i="8" s="1"/>
  <c r="C33" i="8"/>
  <c r="B33" i="8"/>
  <c r="AA32" i="8"/>
  <c r="K32" i="8"/>
  <c r="I32" i="8" s="1"/>
  <c r="L32" i="8" s="1"/>
  <c r="C32" i="8"/>
  <c r="B32" i="8"/>
  <c r="AA31" i="8"/>
  <c r="K31" i="8"/>
  <c r="I31" i="8" s="1"/>
  <c r="L31" i="8" s="1"/>
  <c r="C31" i="8"/>
  <c r="B31" i="8"/>
  <c r="AA30" i="8"/>
  <c r="K30" i="8"/>
  <c r="I30" i="8" s="1"/>
  <c r="L30" i="8" s="1"/>
  <c r="C30" i="8"/>
  <c r="B30" i="8"/>
  <c r="AA29" i="8"/>
  <c r="K29" i="8"/>
  <c r="I29" i="8" s="1"/>
  <c r="L29" i="8" s="1"/>
  <c r="C29" i="8"/>
  <c r="B29" i="8"/>
  <c r="AA28" i="8"/>
  <c r="K28" i="8"/>
  <c r="I28" i="8" s="1"/>
  <c r="L28" i="8" s="1"/>
  <c r="C28" i="8"/>
  <c r="B28" i="8"/>
  <c r="AA27" i="8"/>
  <c r="K27" i="8"/>
  <c r="I27" i="8" s="1"/>
  <c r="L27" i="8" s="1"/>
  <c r="C27" i="8"/>
  <c r="B27" i="8"/>
  <c r="AA26" i="8"/>
  <c r="K26" i="8"/>
  <c r="I26" i="8"/>
  <c r="L26" i="8" s="1"/>
  <c r="C26" i="8"/>
  <c r="B26" i="8"/>
  <c r="AA25" i="8"/>
  <c r="K25" i="8"/>
  <c r="I25" i="8" s="1"/>
  <c r="L25" i="8" s="1"/>
  <c r="C25" i="8"/>
  <c r="B25" i="8"/>
  <c r="AA24" i="8"/>
  <c r="K24" i="8"/>
  <c r="I24" i="8" s="1"/>
  <c r="L24" i="8" s="1"/>
  <c r="C24" i="8"/>
  <c r="B24" i="8"/>
  <c r="AA23" i="8"/>
  <c r="K23" i="8"/>
  <c r="I23" i="8" s="1"/>
  <c r="L23" i="8" s="1"/>
  <c r="C23" i="8"/>
  <c r="B23" i="8"/>
  <c r="AA22" i="8"/>
  <c r="K22" i="8"/>
  <c r="I22" i="8" s="1"/>
  <c r="L22" i="8" s="1"/>
  <c r="C22" i="8"/>
  <c r="B22" i="8"/>
  <c r="AA21" i="8"/>
  <c r="K21" i="8"/>
  <c r="I21" i="8" s="1"/>
  <c r="L21" i="8" s="1"/>
  <c r="C21" i="8"/>
  <c r="B21" i="8"/>
  <c r="AA20" i="8"/>
  <c r="K20" i="8"/>
  <c r="I20" i="8" s="1"/>
  <c r="L20" i="8" s="1"/>
  <c r="C20" i="8"/>
  <c r="B20" i="8"/>
  <c r="AA19" i="8"/>
  <c r="K19" i="8"/>
  <c r="I19" i="8" s="1"/>
  <c r="L19" i="8" s="1"/>
  <c r="C19" i="8"/>
  <c r="B19" i="8"/>
  <c r="AA18" i="8"/>
  <c r="K18" i="8"/>
  <c r="I18" i="8" s="1"/>
  <c r="L18" i="8" s="1"/>
  <c r="C18" i="8"/>
  <c r="B18" i="8"/>
  <c r="AA17" i="8"/>
  <c r="K17" i="8"/>
  <c r="I17" i="8" s="1"/>
  <c r="L17" i="8" s="1"/>
  <c r="C17" i="8"/>
  <c r="B17" i="8"/>
  <c r="AA16" i="8"/>
  <c r="K16" i="8"/>
  <c r="I16" i="8" s="1"/>
  <c r="C16" i="8"/>
  <c r="B16" i="8"/>
  <c r="AA15" i="8"/>
  <c r="K15" i="8"/>
  <c r="I15" i="8" s="1"/>
  <c r="L15" i="8" s="1"/>
  <c r="C15" i="8"/>
  <c r="B15" i="8"/>
  <c r="AA14" i="8"/>
  <c r="K14" i="8"/>
  <c r="I14" i="8" s="1"/>
  <c r="C14" i="8"/>
  <c r="B14" i="8"/>
  <c r="AA13" i="8"/>
  <c r="K13" i="8"/>
  <c r="I13" i="8" s="1"/>
  <c r="L13" i="8" s="1"/>
  <c r="C13" i="8"/>
  <c r="B13" i="8"/>
  <c r="AA12" i="8"/>
  <c r="K12" i="8"/>
  <c r="I12" i="8" s="1"/>
  <c r="C12" i="8"/>
  <c r="B12" i="8"/>
  <c r="AA11" i="8"/>
  <c r="K11" i="8"/>
  <c r="I11" i="8" s="1"/>
  <c r="L11" i="8" s="1"/>
  <c r="C11" i="8"/>
  <c r="B11" i="8"/>
  <c r="AA10" i="8"/>
  <c r="K10" i="8"/>
  <c r="I10" i="8" s="1"/>
  <c r="C10" i="8"/>
  <c r="B10" i="8"/>
  <c r="AA9" i="8"/>
  <c r="K9" i="8"/>
  <c r="I9" i="8" s="1"/>
  <c r="L9" i="8" s="1"/>
  <c r="C9" i="8"/>
  <c r="B9" i="8"/>
  <c r="AA8" i="8"/>
  <c r="K8" i="8"/>
  <c r="I8" i="8" s="1"/>
  <c r="C8" i="8"/>
  <c r="B8" i="8"/>
  <c r="AA7" i="8"/>
  <c r="K7" i="8"/>
  <c r="C7" i="8"/>
  <c r="B7" i="8"/>
  <c r="C5" i="8"/>
  <c r="B5" i="8"/>
  <c r="L10" i="8" l="1"/>
  <c r="K47" i="8"/>
  <c r="L14" i="8"/>
  <c r="L8" i="8"/>
  <c r="L16" i="8"/>
  <c r="L12" i="8"/>
  <c r="L50" i="8"/>
  <c r="L52" i="8"/>
  <c r="L54" i="8"/>
  <c r="L56" i="8"/>
  <c r="L58" i="8"/>
  <c r="L60" i="8"/>
  <c r="L62" i="8"/>
  <c r="I7" i="8"/>
  <c r="AA18" i="6"/>
  <c r="AA14" i="5"/>
  <c r="AA55" i="5"/>
  <c r="AA54" i="5"/>
  <c r="AA53" i="5"/>
  <c r="AA51" i="5"/>
  <c r="AA13" i="5"/>
  <c r="K13" i="5"/>
  <c r="I13" i="5"/>
  <c r="L13" i="5" s="1"/>
  <c r="C13" i="5"/>
  <c r="B13" i="5"/>
  <c r="AA12" i="5"/>
  <c r="L12" i="5"/>
  <c r="K12" i="5"/>
  <c r="I12" i="5"/>
  <c r="C12" i="5"/>
  <c r="B12" i="5"/>
  <c r="AA11" i="5"/>
  <c r="K11" i="5"/>
  <c r="I11" i="5"/>
  <c r="L11" i="5" s="1"/>
  <c r="C11" i="5"/>
  <c r="B11" i="5"/>
  <c r="AA10" i="5"/>
  <c r="L10" i="5"/>
  <c r="K10" i="5"/>
  <c r="I10" i="5"/>
  <c r="C10" i="5"/>
  <c r="B10" i="5"/>
  <c r="AA9" i="5"/>
  <c r="K9" i="5"/>
  <c r="L9" i="5" s="1"/>
  <c r="I9" i="5"/>
  <c r="C9" i="5"/>
  <c r="B9" i="5"/>
  <c r="K49" i="5"/>
  <c r="I47" i="8" l="1"/>
  <c r="L7" i="8"/>
  <c r="L47" i="8" s="1"/>
  <c r="I49" i="5"/>
  <c r="L49" i="5" s="1"/>
  <c r="AA63" i="7"/>
  <c r="K63" i="7"/>
  <c r="I63" i="7"/>
  <c r="L63" i="7" s="1"/>
  <c r="C63" i="7"/>
  <c r="B63" i="7"/>
  <c r="AA62" i="7"/>
  <c r="K62" i="7"/>
  <c r="I62" i="7" s="1"/>
  <c r="L62" i="7" s="1"/>
  <c r="C62" i="7"/>
  <c r="B62" i="7"/>
  <c r="AA61" i="7"/>
  <c r="K61" i="7"/>
  <c r="I61" i="7" s="1"/>
  <c r="L61" i="7" s="1"/>
  <c r="C61" i="7"/>
  <c r="B61" i="7"/>
  <c r="AA60" i="7"/>
  <c r="K60" i="7"/>
  <c r="I60" i="7" s="1"/>
  <c r="L60" i="7" s="1"/>
  <c r="C60" i="7"/>
  <c r="B60" i="7"/>
  <c r="AA59" i="7"/>
  <c r="K59" i="7"/>
  <c r="I59" i="7" s="1"/>
  <c r="L59" i="7" s="1"/>
  <c r="C59" i="7"/>
  <c r="B59" i="7"/>
  <c r="AA58" i="7"/>
  <c r="K58" i="7"/>
  <c r="I58" i="7" s="1"/>
  <c r="L58" i="7" s="1"/>
  <c r="C58" i="7"/>
  <c r="B58" i="7"/>
  <c r="AA57" i="7"/>
  <c r="K57" i="7"/>
  <c r="I57" i="7"/>
  <c r="L57" i="7" s="1"/>
  <c r="C57" i="7"/>
  <c r="B57" i="7"/>
  <c r="AA56" i="7"/>
  <c r="K56" i="7"/>
  <c r="I56" i="7" s="1"/>
  <c r="L56" i="7" s="1"/>
  <c r="C56" i="7"/>
  <c r="B56" i="7"/>
  <c r="AA55" i="7"/>
  <c r="K55" i="7"/>
  <c r="I55" i="7"/>
  <c r="L55" i="7" s="1"/>
  <c r="C55" i="7"/>
  <c r="B55" i="7"/>
  <c r="AA54" i="7"/>
  <c r="K54" i="7"/>
  <c r="I54" i="7" s="1"/>
  <c r="L54" i="7" s="1"/>
  <c r="C54" i="7"/>
  <c r="B54" i="7"/>
  <c r="AA53" i="7"/>
  <c r="K53" i="7"/>
  <c r="I53" i="7"/>
  <c r="L53" i="7" s="1"/>
  <c r="C53" i="7"/>
  <c r="B53" i="7"/>
  <c r="AA52" i="7"/>
  <c r="K52" i="7"/>
  <c r="I52" i="7" s="1"/>
  <c r="L52" i="7" s="1"/>
  <c r="C52" i="7"/>
  <c r="B52" i="7"/>
  <c r="AA51" i="7"/>
  <c r="K51" i="7"/>
  <c r="I51" i="7"/>
  <c r="L51" i="7" s="1"/>
  <c r="C51" i="7"/>
  <c r="B51" i="7"/>
  <c r="AA50" i="7"/>
  <c r="K50" i="7"/>
  <c r="I50" i="7" s="1"/>
  <c r="L50" i="7" s="1"/>
  <c r="C50" i="7"/>
  <c r="B50" i="7"/>
  <c r="AA49" i="7"/>
  <c r="K49" i="7"/>
  <c r="I49" i="7"/>
  <c r="L49" i="7" s="1"/>
  <c r="C49" i="7"/>
  <c r="B49" i="7"/>
  <c r="W47" i="7"/>
  <c r="V47" i="7"/>
  <c r="U47" i="7"/>
  <c r="T47" i="7"/>
  <c r="S47" i="7"/>
  <c r="R47" i="7"/>
  <c r="Q47" i="7"/>
  <c r="P47" i="7"/>
  <c r="O47" i="7"/>
  <c r="N47" i="7"/>
  <c r="M47" i="7"/>
  <c r="J47" i="7"/>
  <c r="AA46" i="7"/>
  <c r="K46" i="7"/>
  <c r="I46" i="7" s="1"/>
  <c r="C46" i="7"/>
  <c r="B46" i="7"/>
  <c r="AA45" i="7"/>
  <c r="K45" i="7"/>
  <c r="C45" i="7"/>
  <c r="B45" i="7"/>
  <c r="AA44" i="7"/>
  <c r="K44" i="7"/>
  <c r="I44" i="7" s="1"/>
  <c r="C44" i="7"/>
  <c r="B44" i="7"/>
  <c r="AA43" i="7"/>
  <c r="K43" i="7"/>
  <c r="C43" i="7"/>
  <c r="B43" i="7"/>
  <c r="AA42" i="7"/>
  <c r="K42" i="7"/>
  <c r="I42" i="7" s="1"/>
  <c r="C42" i="7"/>
  <c r="B42" i="7"/>
  <c r="AA41" i="7"/>
  <c r="K41" i="7"/>
  <c r="C41" i="7"/>
  <c r="B41" i="7"/>
  <c r="AA40" i="7"/>
  <c r="K40" i="7"/>
  <c r="I40" i="7" s="1"/>
  <c r="C40" i="7"/>
  <c r="B40" i="7"/>
  <c r="AA39" i="7"/>
  <c r="K39" i="7"/>
  <c r="C39" i="7"/>
  <c r="B39" i="7"/>
  <c r="AA38" i="7"/>
  <c r="K38" i="7"/>
  <c r="I38" i="7" s="1"/>
  <c r="C38" i="7"/>
  <c r="B38" i="7"/>
  <c r="AA37" i="7"/>
  <c r="K37" i="7"/>
  <c r="C37" i="7"/>
  <c r="B37" i="7"/>
  <c r="AA36" i="7"/>
  <c r="K36" i="7"/>
  <c r="I36" i="7" s="1"/>
  <c r="C36" i="7"/>
  <c r="B36" i="7"/>
  <c r="AA35" i="7"/>
  <c r="K35" i="7"/>
  <c r="C35" i="7"/>
  <c r="B35" i="7"/>
  <c r="AA34" i="7"/>
  <c r="K34" i="7"/>
  <c r="I34" i="7" s="1"/>
  <c r="C34" i="7"/>
  <c r="B34" i="7"/>
  <c r="AA33" i="7"/>
  <c r="K33" i="7"/>
  <c r="C33" i="7"/>
  <c r="B33" i="7"/>
  <c r="AA32" i="7"/>
  <c r="K32" i="7"/>
  <c r="I32" i="7" s="1"/>
  <c r="C32" i="7"/>
  <c r="B32" i="7"/>
  <c r="AA31" i="7"/>
  <c r="K31" i="7"/>
  <c r="C31" i="7"/>
  <c r="B31" i="7"/>
  <c r="AA30" i="7"/>
  <c r="K30" i="7"/>
  <c r="I30" i="7" s="1"/>
  <c r="C30" i="7"/>
  <c r="B30" i="7"/>
  <c r="AA29" i="7"/>
  <c r="K29" i="7"/>
  <c r="C29" i="7"/>
  <c r="B29" i="7"/>
  <c r="AA28" i="7"/>
  <c r="K28" i="7"/>
  <c r="I28" i="7" s="1"/>
  <c r="C28" i="7"/>
  <c r="B28" i="7"/>
  <c r="AA27" i="7"/>
  <c r="K27" i="7"/>
  <c r="C27" i="7"/>
  <c r="B27" i="7"/>
  <c r="AA26" i="7"/>
  <c r="K26" i="7"/>
  <c r="I26" i="7" s="1"/>
  <c r="C26" i="7"/>
  <c r="B26" i="7"/>
  <c r="AA25" i="7"/>
  <c r="K25" i="7"/>
  <c r="C25" i="7"/>
  <c r="B25" i="7"/>
  <c r="AA24" i="7"/>
  <c r="K24" i="7"/>
  <c r="I24" i="7" s="1"/>
  <c r="C24" i="7"/>
  <c r="B24" i="7"/>
  <c r="AA23" i="7"/>
  <c r="K23" i="7"/>
  <c r="C23" i="7"/>
  <c r="B23" i="7"/>
  <c r="AA22" i="7"/>
  <c r="K22" i="7"/>
  <c r="I22" i="7" s="1"/>
  <c r="C22" i="7"/>
  <c r="B22" i="7"/>
  <c r="AA21" i="7"/>
  <c r="K21" i="7"/>
  <c r="C21" i="7"/>
  <c r="B21" i="7"/>
  <c r="AA20" i="7"/>
  <c r="K20" i="7"/>
  <c r="I20" i="7" s="1"/>
  <c r="C20" i="7"/>
  <c r="B20" i="7"/>
  <c r="AA19" i="7"/>
  <c r="K19" i="7"/>
  <c r="C19" i="7"/>
  <c r="B19" i="7"/>
  <c r="AA18" i="7"/>
  <c r="K18" i="7"/>
  <c r="I18" i="7" s="1"/>
  <c r="C18" i="7"/>
  <c r="B18" i="7"/>
  <c r="AA17" i="7"/>
  <c r="K17" i="7"/>
  <c r="C17" i="7"/>
  <c r="B17" i="7"/>
  <c r="AA16" i="7"/>
  <c r="K16" i="7"/>
  <c r="I16" i="7" s="1"/>
  <c r="C16" i="7"/>
  <c r="B16" i="7"/>
  <c r="AA15" i="7"/>
  <c r="K15" i="7"/>
  <c r="C15" i="7"/>
  <c r="B15" i="7"/>
  <c r="AA14" i="7"/>
  <c r="K14" i="7"/>
  <c r="I14" i="7" s="1"/>
  <c r="C14" i="7"/>
  <c r="B14" i="7"/>
  <c r="AA13" i="7"/>
  <c r="K13" i="7"/>
  <c r="C13" i="7"/>
  <c r="B13" i="7"/>
  <c r="AA12" i="7"/>
  <c r="K12" i="7"/>
  <c r="I12" i="7" s="1"/>
  <c r="C12" i="7"/>
  <c r="B12" i="7"/>
  <c r="AA11" i="7"/>
  <c r="K11" i="7"/>
  <c r="C11" i="7"/>
  <c r="B11" i="7"/>
  <c r="AA10" i="7"/>
  <c r="K10" i="7"/>
  <c r="I10" i="7" s="1"/>
  <c r="C10" i="7"/>
  <c r="B10" i="7"/>
  <c r="AA9" i="7"/>
  <c r="K9" i="7"/>
  <c r="C9" i="7"/>
  <c r="B9" i="7"/>
  <c r="AA8" i="7"/>
  <c r="K8" i="7"/>
  <c r="I8" i="7" s="1"/>
  <c r="C8" i="7"/>
  <c r="B8" i="7"/>
  <c r="AA7" i="7"/>
  <c r="K7" i="7"/>
  <c r="C7" i="7"/>
  <c r="B7" i="7"/>
  <c r="C5" i="7"/>
  <c r="B5" i="7"/>
  <c r="AA63" i="6"/>
  <c r="K63" i="6"/>
  <c r="C63" i="6"/>
  <c r="B63" i="6"/>
  <c r="AA62" i="6"/>
  <c r="K62" i="6"/>
  <c r="I62" i="6" s="1"/>
  <c r="C62" i="6"/>
  <c r="B62" i="6"/>
  <c r="AA61" i="6"/>
  <c r="K61" i="6"/>
  <c r="C61" i="6"/>
  <c r="B61" i="6"/>
  <c r="AA60" i="6"/>
  <c r="K60" i="6"/>
  <c r="I60" i="6" s="1"/>
  <c r="C60" i="6"/>
  <c r="B60" i="6"/>
  <c r="AA59" i="6"/>
  <c r="K59" i="6"/>
  <c r="C59" i="6"/>
  <c r="B59" i="6"/>
  <c r="AA58" i="6"/>
  <c r="K58" i="6"/>
  <c r="I58" i="6" s="1"/>
  <c r="C58" i="6"/>
  <c r="B58" i="6"/>
  <c r="AA57" i="6"/>
  <c r="K57" i="6"/>
  <c r="C57" i="6"/>
  <c r="B57" i="6"/>
  <c r="AA56" i="6"/>
  <c r="K56" i="6"/>
  <c r="I56" i="6" s="1"/>
  <c r="C56" i="6"/>
  <c r="B56" i="6"/>
  <c r="AA55" i="6"/>
  <c r="K55" i="6"/>
  <c r="C55" i="6"/>
  <c r="B55" i="6"/>
  <c r="AA54" i="6"/>
  <c r="K54" i="6"/>
  <c r="I54" i="6" s="1"/>
  <c r="C54" i="6"/>
  <c r="B54" i="6"/>
  <c r="AA53" i="6"/>
  <c r="K53" i="6"/>
  <c r="C53" i="6"/>
  <c r="B53" i="6"/>
  <c r="AA52" i="6"/>
  <c r="K52" i="6"/>
  <c r="I52" i="6" s="1"/>
  <c r="C52" i="6"/>
  <c r="B52" i="6"/>
  <c r="AA51" i="6"/>
  <c r="K51" i="6"/>
  <c r="C51" i="6"/>
  <c r="B51" i="6"/>
  <c r="AA50" i="6"/>
  <c r="K50" i="6"/>
  <c r="I50" i="6" s="1"/>
  <c r="C50" i="6"/>
  <c r="B50" i="6"/>
  <c r="AA49" i="6"/>
  <c r="K49" i="6"/>
  <c r="C49" i="6"/>
  <c r="B49" i="6"/>
  <c r="W47" i="6"/>
  <c r="V47" i="6"/>
  <c r="U47" i="6"/>
  <c r="T47" i="6"/>
  <c r="S47" i="6"/>
  <c r="R47" i="6"/>
  <c r="Q47" i="6"/>
  <c r="P47" i="6"/>
  <c r="O47" i="6"/>
  <c r="N47" i="6"/>
  <c r="M47" i="6"/>
  <c r="J47" i="6"/>
  <c r="AA46" i="6"/>
  <c r="K46" i="6"/>
  <c r="I46" i="6"/>
  <c r="L46" i="6" s="1"/>
  <c r="C46" i="6"/>
  <c r="B46" i="6"/>
  <c r="AA45" i="6"/>
  <c r="K45" i="6"/>
  <c r="L45" i="6" s="1"/>
  <c r="I45" i="6"/>
  <c r="C45" i="6"/>
  <c r="B45" i="6"/>
  <c r="AA44" i="6"/>
  <c r="K44" i="6"/>
  <c r="I44" i="6" s="1"/>
  <c r="L44" i="6" s="1"/>
  <c r="C44" i="6"/>
  <c r="B44" i="6"/>
  <c r="AA43" i="6"/>
  <c r="K43" i="6"/>
  <c r="L43" i="6" s="1"/>
  <c r="I43" i="6"/>
  <c r="C43" i="6"/>
  <c r="B43" i="6"/>
  <c r="AA42" i="6"/>
  <c r="K42" i="6"/>
  <c r="I42" i="6"/>
  <c r="L42" i="6" s="1"/>
  <c r="C42" i="6"/>
  <c r="B42" i="6"/>
  <c r="AA41" i="6"/>
  <c r="L41" i="6"/>
  <c r="K41" i="6"/>
  <c r="I41" i="6"/>
  <c r="C41" i="6"/>
  <c r="B41" i="6"/>
  <c r="AA40" i="6"/>
  <c r="K40" i="6"/>
  <c r="I40" i="6"/>
  <c r="L40" i="6" s="1"/>
  <c r="C40" i="6"/>
  <c r="B40" i="6"/>
  <c r="AA39" i="6"/>
  <c r="K39" i="6"/>
  <c r="I39" i="6" s="1"/>
  <c r="C39" i="6"/>
  <c r="B39" i="6"/>
  <c r="AA38" i="6"/>
  <c r="K38" i="6"/>
  <c r="I38" i="6"/>
  <c r="L38" i="6" s="1"/>
  <c r="C38" i="6"/>
  <c r="B38" i="6"/>
  <c r="AA37" i="6"/>
  <c r="K37" i="6"/>
  <c r="L37" i="6" s="1"/>
  <c r="I37" i="6"/>
  <c r="C37" i="6"/>
  <c r="B37" i="6"/>
  <c r="AA36" i="6"/>
  <c r="K36" i="6"/>
  <c r="I36" i="6" s="1"/>
  <c r="L36" i="6" s="1"/>
  <c r="C36" i="6"/>
  <c r="B36" i="6"/>
  <c r="AA35" i="6"/>
  <c r="K35" i="6"/>
  <c r="L35" i="6" s="1"/>
  <c r="I35" i="6"/>
  <c r="C35" i="6"/>
  <c r="B35" i="6"/>
  <c r="AA34" i="6"/>
  <c r="K34" i="6"/>
  <c r="I34" i="6"/>
  <c r="L34" i="6" s="1"/>
  <c r="C34" i="6"/>
  <c r="B34" i="6"/>
  <c r="AA33" i="6"/>
  <c r="L33" i="6"/>
  <c r="K33" i="6"/>
  <c r="I33" i="6"/>
  <c r="C33" i="6"/>
  <c r="B33" i="6"/>
  <c r="AA32" i="6"/>
  <c r="K32" i="6"/>
  <c r="I32" i="6"/>
  <c r="L32" i="6" s="1"/>
  <c r="C32" i="6"/>
  <c r="B32" i="6"/>
  <c r="AA31" i="6"/>
  <c r="K31" i="6"/>
  <c r="I31" i="6" s="1"/>
  <c r="C31" i="6"/>
  <c r="B31" i="6"/>
  <c r="AA30" i="6"/>
  <c r="K30" i="6"/>
  <c r="I30" i="6"/>
  <c r="L30" i="6" s="1"/>
  <c r="C30" i="6"/>
  <c r="B30" i="6"/>
  <c r="AA29" i="6"/>
  <c r="L29" i="6"/>
  <c r="K29" i="6"/>
  <c r="I29" i="6"/>
  <c r="C29" i="6"/>
  <c r="B29" i="6"/>
  <c r="AA28" i="6"/>
  <c r="K28" i="6"/>
  <c r="I28" i="6" s="1"/>
  <c r="L28" i="6" s="1"/>
  <c r="C28" i="6"/>
  <c r="B28" i="6"/>
  <c r="AA27" i="6"/>
  <c r="K27" i="6"/>
  <c r="I27" i="6" s="1"/>
  <c r="L27" i="6" s="1"/>
  <c r="C27" i="6"/>
  <c r="B27" i="6"/>
  <c r="AA26" i="6"/>
  <c r="K26" i="6"/>
  <c r="I26" i="6" s="1"/>
  <c r="L26" i="6" s="1"/>
  <c r="C26" i="6"/>
  <c r="B26" i="6"/>
  <c r="AA25" i="6"/>
  <c r="K25" i="6"/>
  <c r="I25" i="6" s="1"/>
  <c r="L25" i="6" s="1"/>
  <c r="C25" i="6"/>
  <c r="B25" i="6"/>
  <c r="AA24" i="6"/>
  <c r="K24" i="6"/>
  <c r="I24" i="6" s="1"/>
  <c r="L24" i="6" s="1"/>
  <c r="C24" i="6"/>
  <c r="B24" i="6"/>
  <c r="AA23" i="6"/>
  <c r="L23" i="6"/>
  <c r="K23" i="6"/>
  <c r="I23" i="6"/>
  <c r="C23" i="6"/>
  <c r="B23" i="6"/>
  <c r="AA22" i="6"/>
  <c r="K22" i="6"/>
  <c r="I22" i="6" s="1"/>
  <c r="L22" i="6" s="1"/>
  <c r="C22" i="6"/>
  <c r="B22" i="6"/>
  <c r="AA21" i="6"/>
  <c r="K21" i="6"/>
  <c r="I21" i="6" s="1"/>
  <c r="L21" i="6" s="1"/>
  <c r="C21" i="6"/>
  <c r="B21" i="6"/>
  <c r="AA20" i="6"/>
  <c r="K20" i="6"/>
  <c r="I20" i="6" s="1"/>
  <c r="L20" i="6" s="1"/>
  <c r="C20" i="6"/>
  <c r="B20" i="6"/>
  <c r="AA19" i="6"/>
  <c r="K19" i="6"/>
  <c r="I19" i="6" s="1"/>
  <c r="L19" i="6" s="1"/>
  <c r="C19" i="6"/>
  <c r="B19" i="6"/>
  <c r="K18" i="6"/>
  <c r="I18" i="6"/>
  <c r="L18" i="6" s="1"/>
  <c r="C18" i="6"/>
  <c r="B18" i="6"/>
  <c r="AA17" i="6"/>
  <c r="K17" i="6"/>
  <c r="I17" i="6" s="1"/>
  <c r="L17" i="6" s="1"/>
  <c r="C17" i="6"/>
  <c r="B17" i="6"/>
  <c r="AA16" i="6"/>
  <c r="K16" i="6"/>
  <c r="I16" i="6"/>
  <c r="L16" i="6" s="1"/>
  <c r="C16" i="6"/>
  <c r="B16" i="6"/>
  <c r="AA15" i="6"/>
  <c r="K15" i="6"/>
  <c r="I15" i="6" s="1"/>
  <c r="C15" i="6"/>
  <c r="B15" i="6"/>
  <c r="AA14" i="6"/>
  <c r="K14" i="6"/>
  <c r="I14" i="6"/>
  <c r="L14" i="6" s="1"/>
  <c r="C14" i="6"/>
  <c r="B14" i="6"/>
  <c r="AA13" i="6"/>
  <c r="K13" i="6"/>
  <c r="I13" i="6"/>
  <c r="L13" i="6" s="1"/>
  <c r="C13" i="6"/>
  <c r="B13" i="6"/>
  <c r="AA12" i="6"/>
  <c r="K12" i="6"/>
  <c r="I12" i="6" s="1"/>
  <c r="L12" i="6" s="1"/>
  <c r="C12" i="6"/>
  <c r="B12" i="6"/>
  <c r="AA11" i="6"/>
  <c r="L11" i="6"/>
  <c r="K11" i="6"/>
  <c r="I11" i="6"/>
  <c r="C11" i="6"/>
  <c r="B11" i="6"/>
  <c r="AA10" i="6"/>
  <c r="K10" i="6"/>
  <c r="I10" i="6"/>
  <c r="L10" i="6" s="1"/>
  <c r="C10" i="6"/>
  <c r="B10" i="6"/>
  <c r="AA9" i="6"/>
  <c r="L9" i="6"/>
  <c r="K9" i="6"/>
  <c r="I9" i="6"/>
  <c r="C9" i="6"/>
  <c r="B9" i="6"/>
  <c r="AA8" i="6"/>
  <c r="K8" i="6"/>
  <c r="I8" i="6" s="1"/>
  <c r="L8" i="6" s="1"/>
  <c r="C8" i="6"/>
  <c r="B8" i="6"/>
  <c r="AA7" i="6"/>
  <c r="K7" i="6"/>
  <c r="C7" i="6"/>
  <c r="B7" i="6"/>
  <c r="C5" i="6"/>
  <c r="B5" i="6"/>
  <c r="AA63" i="5"/>
  <c r="K63" i="5"/>
  <c r="C63" i="5"/>
  <c r="B63" i="5"/>
  <c r="AA62" i="5"/>
  <c r="K62" i="5"/>
  <c r="I62" i="5" s="1"/>
  <c r="L62" i="5" s="1"/>
  <c r="C62" i="5"/>
  <c r="B62" i="5"/>
  <c r="AA61" i="5"/>
  <c r="K61" i="5"/>
  <c r="I61" i="5" s="1"/>
  <c r="C61" i="5"/>
  <c r="B61" i="5"/>
  <c r="AA60" i="5"/>
  <c r="K60" i="5"/>
  <c r="I60" i="5" s="1"/>
  <c r="L60" i="5" s="1"/>
  <c r="C60" i="5"/>
  <c r="B60" i="5"/>
  <c r="AA59" i="5"/>
  <c r="K59" i="5"/>
  <c r="I59" i="5"/>
  <c r="C59" i="5"/>
  <c r="B59" i="5"/>
  <c r="AA58" i="5"/>
  <c r="K58" i="5"/>
  <c r="I58" i="5" s="1"/>
  <c r="L58" i="5" s="1"/>
  <c r="C58" i="5"/>
  <c r="B58" i="5"/>
  <c r="AA57" i="5"/>
  <c r="K57" i="5"/>
  <c r="L57" i="5" s="1"/>
  <c r="I57" i="5"/>
  <c r="C57" i="5"/>
  <c r="B57" i="5"/>
  <c r="AA56" i="5"/>
  <c r="K56" i="5"/>
  <c r="I56" i="5" s="1"/>
  <c r="L56" i="5" s="1"/>
  <c r="C56" i="5"/>
  <c r="B56" i="5"/>
  <c r="K55" i="5"/>
  <c r="I55" i="5"/>
  <c r="C55" i="5"/>
  <c r="B55" i="5"/>
  <c r="K54" i="5"/>
  <c r="I54" i="5" s="1"/>
  <c r="L54" i="5" s="1"/>
  <c r="C54" i="5"/>
  <c r="B54" i="5"/>
  <c r="K53" i="5"/>
  <c r="C53" i="5"/>
  <c r="B53" i="5"/>
  <c r="AA52" i="5"/>
  <c r="K52" i="5"/>
  <c r="I52" i="5" s="1"/>
  <c r="L52" i="5" s="1"/>
  <c r="C52" i="5"/>
  <c r="B52" i="5"/>
  <c r="K51" i="5"/>
  <c r="I51" i="5"/>
  <c r="C51" i="5"/>
  <c r="B51" i="5"/>
  <c r="AA50" i="5"/>
  <c r="K50" i="5"/>
  <c r="I50" i="5" s="1"/>
  <c r="L50" i="5" s="1"/>
  <c r="C50" i="5"/>
  <c r="B50" i="5"/>
  <c r="AA49" i="5"/>
  <c r="C49" i="5"/>
  <c r="B49" i="5"/>
  <c r="W47" i="5"/>
  <c r="V47" i="5"/>
  <c r="U47" i="5"/>
  <c r="T47" i="5"/>
  <c r="S47" i="5"/>
  <c r="R47" i="5"/>
  <c r="Q47" i="5"/>
  <c r="P47" i="5"/>
  <c r="O47" i="5"/>
  <c r="N47" i="5"/>
  <c r="M47" i="5"/>
  <c r="J47" i="5"/>
  <c r="AA46" i="5"/>
  <c r="K46" i="5"/>
  <c r="I46" i="5" s="1"/>
  <c r="C46" i="5"/>
  <c r="B46" i="5"/>
  <c r="AA45" i="5"/>
  <c r="K45" i="5"/>
  <c r="I45" i="5" s="1"/>
  <c r="L45" i="5" s="1"/>
  <c r="C45" i="5"/>
  <c r="B45" i="5"/>
  <c r="AA44" i="5"/>
  <c r="K44" i="5"/>
  <c r="I44" i="5" s="1"/>
  <c r="C44" i="5"/>
  <c r="B44" i="5"/>
  <c r="AA43" i="5"/>
  <c r="K43" i="5"/>
  <c r="I43" i="5"/>
  <c r="L43" i="5" s="1"/>
  <c r="C43" i="5"/>
  <c r="B43" i="5"/>
  <c r="AA42" i="5"/>
  <c r="K42" i="5"/>
  <c r="I42" i="5" s="1"/>
  <c r="C42" i="5"/>
  <c r="B42" i="5"/>
  <c r="AA41" i="5"/>
  <c r="K41" i="5"/>
  <c r="I41" i="5"/>
  <c r="L41" i="5" s="1"/>
  <c r="C41" i="5"/>
  <c r="B41" i="5"/>
  <c r="AA40" i="5"/>
  <c r="K40" i="5"/>
  <c r="I40" i="5" s="1"/>
  <c r="C40" i="5"/>
  <c r="B40" i="5"/>
  <c r="AA39" i="5"/>
  <c r="K39" i="5"/>
  <c r="I39" i="5" s="1"/>
  <c r="L39" i="5" s="1"/>
  <c r="C39" i="5"/>
  <c r="B39" i="5"/>
  <c r="AA38" i="5"/>
  <c r="K38" i="5"/>
  <c r="I38" i="5" s="1"/>
  <c r="C38" i="5"/>
  <c r="B38" i="5"/>
  <c r="AA37" i="5"/>
  <c r="K37" i="5"/>
  <c r="I37" i="5" s="1"/>
  <c r="L37" i="5" s="1"/>
  <c r="C37" i="5"/>
  <c r="B37" i="5"/>
  <c r="AA36" i="5"/>
  <c r="K36" i="5"/>
  <c r="I36" i="5" s="1"/>
  <c r="C36" i="5"/>
  <c r="B36" i="5"/>
  <c r="AA35" i="5"/>
  <c r="K35" i="5"/>
  <c r="I35" i="5"/>
  <c r="L35" i="5" s="1"/>
  <c r="C35" i="5"/>
  <c r="B35" i="5"/>
  <c r="AA34" i="5"/>
  <c r="K34" i="5"/>
  <c r="I34" i="5" s="1"/>
  <c r="C34" i="5"/>
  <c r="B34" i="5"/>
  <c r="AA33" i="5"/>
  <c r="K33" i="5"/>
  <c r="I33" i="5"/>
  <c r="L33" i="5" s="1"/>
  <c r="C33" i="5"/>
  <c r="B33" i="5"/>
  <c r="AA32" i="5"/>
  <c r="K32" i="5"/>
  <c r="I32" i="5" s="1"/>
  <c r="C32" i="5"/>
  <c r="B32" i="5"/>
  <c r="AA31" i="5"/>
  <c r="K31" i="5"/>
  <c r="I31" i="5"/>
  <c r="L31" i="5" s="1"/>
  <c r="C31" i="5"/>
  <c r="B31" i="5"/>
  <c r="AA30" i="5"/>
  <c r="K30" i="5"/>
  <c r="I30" i="5" s="1"/>
  <c r="C30" i="5"/>
  <c r="B30" i="5"/>
  <c r="AA29" i="5"/>
  <c r="K29" i="5"/>
  <c r="I29" i="5"/>
  <c r="L29" i="5" s="1"/>
  <c r="C29" i="5"/>
  <c r="B29" i="5"/>
  <c r="AA28" i="5"/>
  <c r="K28" i="5"/>
  <c r="I28" i="5" s="1"/>
  <c r="C28" i="5"/>
  <c r="B28" i="5"/>
  <c r="AA27" i="5"/>
  <c r="K27" i="5"/>
  <c r="I27" i="5" s="1"/>
  <c r="L27" i="5" s="1"/>
  <c r="C27" i="5"/>
  <c r="B27" i="5"/>
  <c r="AA26" i="5"/>
  <c r="K26" i="5"/>
  <c r="I26" i="5" s="1"/>
  <c r="C26" i="5"/>
  <c r="B26" i="5"/>
  <c r="AA25" i="5"/>
  <c r="K25" i="5"/>
  <c r="I25" i="5" s="1"/>
  <c r="L25" i="5" s="1"/>
  <c r="C25" i="5"/>
  <c r="B25" i="5"/>
  <c r="AA24" i="5"/>
  <c r="K24" i="5"/>
  <c r="I24" i="5" s="1"/>
  <c r="C24" i="5"/>
  <c r="B24" i="5"/>
  <c r="AA23" i="5"/>
  <c r="K23" i="5"/>
  <c r="I23" i="5"/>
  <c r="L23" i="5" s="1"/>
  <c r="C23" i="5"/>
  <c r="B23" i="5"/>
  <c r="AA22" i="5"/>
  <c r="K22" i="5"/>
  <c r="I22" i="5" s="1"/>
  <c r="C22" i="5"/>
  <c r="B22" i="5"/>
  <c r="AA21" i="5"/>
  <c r="K21" i="5"/>
  <c r="I21" i="5" s="1"/>
  <c r="L21" i="5" s="1"/>
  <c r="C21" i="5"/>
  <c r="B21" i="5"/>
  <c r="AA20" i="5"/>
  <c r="K20" i="5"/>
  <c r="I20" i="5" s="1"/>
  <c r="C20" i="5"/>
  <c r="B20" i="5"/>
  <c r="AA19" i="5"/>
  <c r="K19" i="5"/>
  <c r="I19" i="5" s="1"/>
  <c r="L19" i="5" s="1"/>
  <c r="C19" i="5"/>
  <c r="B19" i="5"/>
  <c r="AA18" i="5"/>
  <c r="K18" i="5"/>
  <c r="I18" i="5" s="1"/>
  <c r="C18" i="5"/>
  <c r="B18" i="5"/>
  <c r="AA17" i="5"/>
  <c r="K17" i="5"/>
  <c r="I17" i="5" s="1"/>
  <c r="L17" i="5" s="1"/>
  <c r="C17" i="5"/>
  <c r="B17" i="5"/>
  <c r="AA16" i="5"/>
  <c r="K16" i="5"/>
  <c r="I16" i="5" s="1"/>
  <c r="C16" i="5"/>
  <c r="B16" i="5"/>
  <c r="AA15" i="5"/>
  <c r="K15" i="5"/>
  <c r="I15" i="5"/>
  <c r="L15" i="5" s="1"/>
  <c r="C15" i="5"/>
  <c r="B15" i="5"/>
  <c r="K14" i="5"/>
  <c r="I14" i="5" s="1"/>
  <c r="C14" i="5"/>
  <c r="B14" i="5"/>
  <c r="AA8" i="5"/>
  <c r="K8" i="5"/>
  <c r="I8" i="5" s="1"/>
  <c r="C8" i="5"/>
  <c r="B8" i="5"/>
  <c r="AA7" i="5"/>
  <c r="K7" i="5"/>
  <c r="I7" i="5" s="1"/>
  <c r="C7" i="5"/>
  <c r="B7" i="5"/>
  <c r="C5" i="5"/>
  <c r="B5" i="5"/>
  <c r="L31" i="6" l="1"/>
  <c r="L39" i="6"/>
  <c r="L63" i="5"/>
  <c r="L59" i="5"/>
  <c r="L61" i="5"/>
  <c r="I63" i="5"/>
  <c r="L15" i="6"/>
  <c r="K47" i="6"/>
  <c r="I7" i="6"/>
  <c r="L7" i="6" s="1"/>
  <c r="L53" i="5"/>
  <c r="I53" i="5"/>
  <c r="L55" i="5"/>
  <c r="L51" i="5"/>
  <c r="L7" i="5"/>
  <c r="L15" i="7"/>
  <c r="I49" i="6"/>
  <c r="L49" i="6" s="1"/>
  <c r="L50" i="6"/>
  <c r="I51" i="6"/>
  <c r="L51" i="6" s="1"/>
  <c r="L52" i="6"/>
  <c r="I53" i="6"/>
  <c r="L53" i="6" s="1"/>
  <c r="L54" i="6"/>
  <c r="I55" i="6"/>
  <c r="L55" i="6" s="1"/>
  <c r="L56" i="6"/>
  <c r="I57" i="6"/>
  <c r="L57" i="6" s="1"/>
  <c r="L58" i="6"/>
  <c r="I59" i="6"/>
  <c r="L59" i="6" s="1"/>
  <c r="L60" i="6"/>
  <c r="I61" i="6"/>
  <c r="L61" i="6" s="1"/>
  <c r="L62" i="6"/>
  <c r="I63" i="6"/>
  <c r="L63" i="6" s="1"/>
  <c r="I7" i="7"/>
  <c r="L7" i="7" s="1"/>
  <c r="L8" i="7"/>
  <c r="I9" i="7"/>
  <c r="L9" i="7" s="1"/>
  <c r="L10" i="7"/>
  <c r="I11" i="7"/>
  <c r="L11" i="7" s="1"/>
  <c r="L12" i="7"/>
  <c r="I13" i="7"/>
  <c r="L13" i="7" s="1"/>
  <c r="L14" i="7"/>
  <c r="I15" i="7"/>
  <c r="L16" i="7"/>
  <c r="I17" i="7"/>
  <c r="L17" i="7" s="1"/>
  <c r="L18" i="7"/>
  <c r="I19" i="7"/>
  <c r="L19" i="7" s="1"/>
  <c r="L20" i="7"/>
  <c r="I21" i="7"/>
  <c r="L21" i="7" s="1"/>
  <c r="L22" i="7"/>
  <c r="I23" i="7"/>
  <c r="L23" i="7" s="1"/>
  <c r="L24" i="7"/>
  <c r="I25" i="7"/>
  <c r="L25" i="7" s="1"/>
  <c r="L26" i="7"/>
  <c r="I27" i="7"/>
  <c r="L27" i="7" s="1"/>
  <c r="L28" i="7"/>
  <c r="I29" i="7"/>
  <c r="L29" i="7" s="1"/>
  <c r="L30" i="7"/>
  <c r="I31" i="7"/>
  <c r="L31" i="7" s="1"/>
  <c r="L32" i="7"/>
  <c r="I33" i="7"/>
  <c r="L33" i="7" s="1"/>
  <c r="L34" i="7"/>
  <c r="I35" i="7"/>
  <c r="L35" i="7" s="1"/>
  <c r="L36" i="7"/>
  <c r="I37" i="7"/>
  <c r="L37" i="7" s="1"/>
  <c r="L38" i="7"/>
  <c r="I39" i="7"/>
  <c r="L39" i="7" s="1"/>
  <c r="L40" i="7"/>
  <c r="I41" i="7"/>
  <c r="L41" i="7" s="1"/>
  <c r="L42" i="7"/>
  <c r="I43" i="7"/>
  <c r="L43" i="7" s="1"/>
  <c r="L44" i="7"/>
  <c r="I45" i="7"/>
  <c r="L45" i="7" s="1"/>
  <c r="L46" i="7"/>
  <c r="K47" i="7"/>
  <c r="I47" i="5"/>
  <c r="L8" i="5"/>
  <c r="L14" i="5"/>
  <c r="L16" i="5"/>
  <c r="L18" i="5"/>
  <c r="L20" i="5"/>
  <c r="L22" i="5"/>
  <c r="L24" i="5"/>
  <c r="L26" i="5"/>
  <c r="L28" i="5"/>
  <c r="L30" i="5"/>
  <c r="L32" i="5"/>
  <c r="L34" i="5"/>
  <c r="L36" i="5"/>
  <c r="L38" i="5"/>
  <c r="L40" i="5"/>
  <c r="L42" i="5"/>
  <c r="L44" i="5"/>
  <c r="L46" i="5"/>
  <c r="K47" i="5"/>
  <c r="B62" i="1"/>
  <c r="C62" i="1"/>
  <c r="K62" i="1"/>
  <c r="I62" i="1" s="1"/>
  <c r="L62" i="1" s="1"/>
  <c r="AA62" i="1"/>
  <c r="B63" i="1"/>
  <c r="C63" i="1"/>
  <c r="K63" i="1"/>
  <c r="AA63" i="1"/>
  <c r="B44" i="1"/>
  <c r="C44" i="1"/>
  <c r="K44" i="1"/>
  <c r="I44" i="1" s="1"/>
  <c r="L44" i="1" s="1"/>
  <c r="AA44" i="1"/>
  <c r="B45" i="1"/>
  <c r="C45" i="1"/>
  <c r="K45" i="1"/>
  <c r="I45" i="1" s="1"/>
  <c r="AA45" i="1"/>
  <c r="B46" i="1"/>
  <c r="C46" i="1"/>
  <c r="K46" i="1"/>
  <c r="I46" i="1" s="1"/>
  <c r="L46" i="1" s="1"/>
  <c r="AA46" i="1"/>
  <c r="L47" i="7" l="1"/>
  <c r="L47" i="6"/>
  <c r="I47" i="6"/>
  <c r="L47" i="5"/>
  <c r="L45" i="1"/>
  <c r="I47" i="7"/>
  <c r="I63" i="1"/>
  <c r="L63" i="1" s="1"/>
  <c r="AA61" i="1"/>
  <c r="K61" i="1"/>
  <c r="I61" i="1"/>
  <c r="L61" i="1" s="1"/>
  <c r="C61" i="1"/>
  <c r="B61" i="1"/>
  <c r="AA60" i="1"/>
  <c r="K60" i="1"/>
  <c r="I60" i="1" s="1"/>
  <c r="L60" i="1" s="1"/>
  <c r="C60" i="1"/>
  <c r="B60" i="1"/>
  <c r="AA59" i="1"/>
  <c r="K59" i="1"/>
  <c r="I59" i="1"/>
  <c r="L59" i="1" s="1"/>
  <c r="C59" i="1"/>
  <c r="B59" i="1"/>
  <c r="AA58" i="1"/>
  <c r="K58" i="1"/>
  <c r="I58" i="1" s="1"/>
  <c r="C58" i="1"/>
  <c r="B58" i="1"/>
  <c r="AA57" i="1"/>
  <c r="K57" i="1"/>
  <c r="I57" i="1" s="1"/>
  <c r="L57" i="1" s="1"/>
  <c r="C57" i="1"/>
  <c r="B57" i="1"/>
  <c r="AA56" i="1"/>
  <c r="K56" i="1"/>
  <c r="L56" i="1" s="1"/>
  <c r="I56" i="1"/>
  <c r="C56" i="1"/>
  <c r="B56" i="1"/>
  <c r="AA55" i="1"/>
  <c r="K55" i="1"/>
  <c r="I55" i="1" s="1"/>
  <c r="L55" i="1" s="1"/>
  <c r="C55" i="1"/>
  <c r="B55" i="1"/>
  <c r="AA54" i="1"/>
  <c r="K54" i="1"/>
  <c r="I54" i="1"/>
  <c r="L54" i="1" s="1"/>
  <c r="C54" i="1"/>
  <c r="B54" i="1"/>
  <c r="AA53" i="1"/>
  <c r="K53" i="1"/>
  <c r="I53" i="1"/>
  <c r="L53" i="1" s="1"/>
  <c r="C53" i="1"/>
  <c r="B53" i="1"/>
  <c r="AA52" i="1"/>
  <c r="L52" i="1"/>
  <c r="K52" i="1"/>
  <c r="I52" i="1"/>
  <c r="C52" i="1"/>
  <c r="B52" i="1"/>
  <c r="AA51" i="1"/>
  <c r="K51" i="1"/>
  <c r="I51" i="1"/>
  <c r="L51" i="1" s="1"/>
  <c r="C51" i="1"/>
  <c r="B51" i="1"/>
  <c r="AA50" i="1"/>
  <c r="K50" i="1"/>
  <c r="L50" i="1" s="1"/>
  <c r="I50" i="1"/>
  <c r="C50" i="1"/>
  <c r="B50" i="1"/>
  <c r="AA49" i="1"/>
  <c r="K49" i="1"/>
  <c r="I49" i="1"/>
  <c r="L49" i="1" s="1"/>
  <c r="C49" i="1"/>
  <c r="B49" i="1"/>
  <c r="L58" i="1" l="1"/>
  <c r="W47" i="1"/>
  <c r="V47" i="1"/>
  <c r="U47" i="1"/>
  <c r="T47" i="1"/>
  <c r="S47" i="1"/>
  <c r="R47" i="1"/>
  <c r="Q47" i="1"/>
  <c r="P47" i="1"/>
  <c r="O47" i="1"/>
  <c r="N47" i="1"/>
  <c r="M47" i="1"/>
  <c r="C7" i="1" l="1"/>
  <c r="B5" i="1"/>
  <c r="C5" i="1"/>
  <c r="B7" i="1"/>
  <c r="J47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AA7" i="1"/>
  <c r="K7" i="1"/>
  <c r="K47" i="1" l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I7" i="1"/>
  <c r="L7" i="1" s="1"/>
  <c r="L47" i="1" l="1"/>
  <c r="I47" i="1"/>
</calcChain>
</file>

<file path=xl/sharedStrings.xml><?xml version="1.0" encoding="utf-8"?>
<sst xmlns="http://schemas.openxmlformats.org/spreadsheetml/2006/main" count="1242" uniqueCount="251">
  <si>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</si>
  <si>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</si>
  <si>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</si>
  <si>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</si>
  <si>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</si>
  <si>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</si>
  <si>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</si>
  <si>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</si>
  <si>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</si>
  <si>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</si>
  <si>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</si>
  <si>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</si>
  <si>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</si>
  <si>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</si>
  <si>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</si>
  <si>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</si>
  <si>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</si>
  <si>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</si>
  <si>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</si>
  <si>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</si>
  <si>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</si>
  <si>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</si>
  <si>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</si>
  <si>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</si>
  <si>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</si>
  <si>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</si>
  <si>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</si>
  <si>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</si>
  <si>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</si>
  <si>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</si>
  <si>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</si>
  <si>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</si>
  <si>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</si>
  <si>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</si>
  <si>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</si>
  <si>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</si>
  <si>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</si>
  <si>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</si>
  <si>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</si>
  <si>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</si>
  <si>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</si>
  <si>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</si>
  <si>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</si>
  <si>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</si>
  <si>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</si>
  <si>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</si>
  <si>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</si>
  <si>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</si>
  <si>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</si>
  <si>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</si>
  <si>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</si>
  <si>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8월 17일</t>
    <phoneticPr fontId="4" type="noConversion"/>
  </si>
  <si>
    <t>8월 18일</t>
    <phoneticPr fontId="4" type="noConversion"/>
  </si>
  <si>
    <t>8월 19일</t>
    <phoneticPr fontId="4" type="noConversion"/>
  </si>
  <si>
    <t>8월 20일</t>
    <phoneticPr fontId="4" type="noConversion"/>
  </si>
  <si>
    <t>COVER</t>
    <phoneticPr fontId="4" type="noConversion"/>
  </si>
  <si>
    <t>SLIDER</t>
    <phoneticPr fontId="4" type="noConversion"/>
  </si>
  <si>
    <t>STOPPER</t>
    <phoneticPr fontId="4" type="noConversion"/>
  </si>
  <si>
    <t>A</t>
  </si>
  <si>
    <t>A</t>
    <phoneticPr fontId="4" type="noConversion"/>
  </si>
  <si>
    <t>샘플</t>
    <phoneticPr fontId="4" type="noConversion"/>
  </si>
  <si>
    <t>김선화</t>
  </si>
  <si>
    <t>이은실</t>
  </si>
  <si>
    <t>B</t>
    <phoneticPr fontId="4" type="noConversion"/>
  </si>
  <si>
    <t>수연</t>
  </si>
  <si>
    <t>BASE</t>
    <phoneticPr fontId="4" type="noConversion"/>
  </si>
  <si>
    <t>박소연</t>
  </si>
  <si>
    <t>김춘화</t>
  </si>
  <si>
    <t>ADAPTER</t>
    <phoneticPr fontId="4" type="noConversion"/>
  </si>
  <si>
    <t>김다연</t>
  </si>
  <si>
    <t>K-AR3463-1A</t>
    <phoneticPr fontId="4" type="noConversion"/>
  </si>
  <si>
    <t>파손: HOOK</t>
    <phoneticPr fontId="4" type="noConversion"/>
  </si>
  <si>
    <t>KR6414-B414UA</t>
    <phoneticPr fontId="4" type="noConversion"/>
  </si>
  <si>
    <t>K-AR3462-2B</t>
    <phoneticPr fontId="4" type="noConversion"/>
  </si>
  <si>
    <t>미성형: GATE</t>
    <phoneticPr fontId="4" type="noConversion"/>
  </si>
  <si>
    <t>HDBF05-M01B1</t>
    <phoneticPr fontId="4" type="noConversion"/>
  </si>
  <si>
    <t>BURR 사상</t>
    <phoneticPr fontId="4" type="noConversion"/>
  </si>
  <si>
    <t>NP628-1056-001#IN-B</t>
    <phoneticPr fontId="4" type="noConversion"/>
  </si>
  <si>
    <t>KR6414-D414PA</t>
    <phoneticPr fontId="4" type="noConversion"/>
  </si>
  <si>
    <t>KR6197-GR254PNA</t>
    <phoneticPr fontId="4" type="noConversion"/>
  </si>
  <si>
    <t>파손: HOOK 1 / 코어 89</t>
    <phoneticPr fontId="4" type="noConversion"/>
  </si>
  <si>
    <t>HDB08NL-78B1</t>
    <phoneticPr fontId="4" type="noConversion"/>
  </si>
  <si>
    <t>MCS</t>
  </si>
  <si>
    <t>AMB0355A-KAA-R2</t>
    <phoneticPr fontId="4" type="noConversion"/>
  </si>
  <si>
    <t>SGF2030</t>
    <phoneticPr fontId="4" type="noConversion"/>
  </si>
  <si>
    <t>B/K</t>
    <phoneticPr fontId="4" type="noConversion"/>
  </si>
  <si>
    <t>SGF2033</t>
    <phoneticPr fontId="4" type="noConversion"/>
  </si>
  <si>
    <t>N/P</t>
    <phoneticPr fontId="4" type="noConversion"/>
  </si>
  <si>
    <t>LG35</t>
    <phoneticPr fontId="4" type="noConversion"/>
  </si>
  <si>
    <t>SF2255</t>
    <phoneticPr fontId="4" type="noConversion"/>
  </si>
  <si>
    <t>SGF2041</t>
    <phoneticPr fontId="4" type="noConversion"/>
  </si>
  <si>
    <t>SF2250EPR</t>
    <phoneticPr fontId="4" type="noConversion"/>
  </si>
  <si>
    <t>K-JR01903-D180ZA</t>
    <phoneticPr fontId="4" type="noConversion"/>
  </si>
  <si>
    <t>SGP2020R</t>
    <phoneticPr fontId="4" type="noConversion"/>
  </si>
  <si>
    <t>SST</t>
    <phoneticPr fontId="4" type="noConversion"/>
  </si>
  <si>
    <t>SLIDER</t>
    <phoneticPr fontId="4" type="noConversion"/>
  </si>
  <si>
    <t>파손 : HOOK</t>
    <phoneticPr fontId="4" type="noConversion"/>
  </si>
  <si>
    <t>B</t>
  </si>
  <si>
    <t>KR6166CB299UA</t>
    <phoneticPr fontId="4" type="noConversion"/>
  </si>
  <si>
    <t>BASE</t>
    <phoneticPr fontId="4" type="noConversion"/>
  </si>
  <si>
    <t>B/K</t>
    <phoneticPr fontId="4" type="noConversion"/>
  </si>
  <si>
    <t>HDB08PL-96T4</t>
    <phoneticPr fontId="4" type="noConversion"/>
  </si>
  <si>
    <t>STOPPER</t>
    <phoneticPr fontId="4" type="noConversion"/>
  </si>
  <si>
    <t>SGF2041</t>
    <phoneticPr fontId="4" type="noConversion"/>
  </si>
  <si>
    <t>SLIDER</t>
  </si>
  <si>
    <t>K-AR3463-1A</t>
  </si>
  <si>
    <t>SGF2033</t>
  </si>
  <si>
    <t>SGF2033</t>
    <phoneticPr fontId="4" type="noConversion"/>
  </si>
  <si>
    <t>N/P</t>
  </si>
  <si>
    <t>N/P</t>
    <phoneticPr fontId="4" type="noConversion"/>
  </si>
  <si>
    <t>김선화</t>
    <phoneticPr fontId="4" type="noConversion"/>
  </si>
  <si>
    <t>BURR(MESH)</t>
    <phoneticPr fontId="4" type="noConversion"/>
  </si>
  <si>
    <t>파손 : HOOK</t>
    <phoneticPr fontId="4" type="noConversion"/>
  </si>
  <si>
    <t>KR6414-D414PA</t>
    <phoneticPr fontId="4" type="noConversion"/>
  </si>
  <si>
    <t>SF2255</t>
    <phoneticPr fontId="4" type="noConversion"/>
  </si>
  <si>
    <t>파손 : MESH CORE</t>
    <phoneticPr fontId="4" type="noConversion"/>
  </si>
  <si>
    <t>A</t>
    <phoneticPr fontId="4" type="noConversion"/>
  </si>
  <si>
    <t>김춘화</t>
    <phoneticPr fontId="4" type="noConversion"/>
  </si>
  <si>
    <t>SLIDER</t>
    <phoneticPr fontId="4" type="noConversion"/>
  </si>
  <si>
    <t>HDB08PL-96S2</t>
    <phoneticPr fontId="4" type="noConversion"/>
  </si>
  <si>
    <t>SGF2030</t>
    <phoneticPr fontId="4" type="noConversion"/>
  </si>
  <si>
    <t>HDB08PL-96L5</t>
    <phoneticPr fontId="4" type="noConversion"/>
  </si>
  <si>
    <t>HDB08NL-78B1</t>
    <phoneticPr fontId="4" type="noConversion"/>
  </si>
  <si>
    <t>NP628-1056-001#IN-B</t>
    <phoneticPr fontId="4" type="noConversion"/>
  </si>
  <si>
    <t>B132399-01</t>
    <phoneticPr fontId="4" type="noConversion"/>
  </si>
  <si>
    <t>LG35</t>
    <phoneticPr fontId="4" type="noConversion"/>
  </si>
  <si>
    <t>미성형으로 양산 중지</t>
    <phoneticPr fontId="4" type="noConversion"/>
  </si>
  <si>
    <t>K-AR3463-1A</t>
    <phoneticPr fontId="4" type="noConversion"/>
  </si>
  <si>
    <t>지아</t>
  </si>
  <si>
    <t>K-AR3462-2B</t>
    <phoneticPr fontId="4" type="noConversion"/>
  </si>
  <si>
    <t>NP595-352-012#IN</t>
    <phoneticPr fontId="4" type="noConversion"/>
  </si>
  <si>
    <t>SGP2030R</t>
    <phoneticPr fontId="4" type="noConversion"/>
  </si>
  <si>
    <t>HDB08NL-78T4</t>
    <phoneticPr fontId="4" type="noConversion"/>
  </si>
  <si>
    <t>SGP2041</t>
    <phoneticPr fontId="4" type="noConversion"/>
  </si>
  <si>
    <t>016-125-313</t>
    <phoneticPr fontId="4" type="noConversion"/>
  </si>
  <si>
    <t>FLAPPER</t>
    <phoneticPr fontId="4" type="noConversion"/>
  </si>
  <si>
    <t>기타 : MESH 코어파손</t>
    <phoneticPr fontId="4" type="noConversion"/>
  </si>
  <si>
    <t>LEAD GUIDE</t>
    <phoneticPr fontId="4" type="noConversion"/>
  </si>
  <si>
    <t>AMC1201A-KAA-R1</t>
    <phoneticPr fontId="4" type="noConversion"/>
  </si>
  <si>
    <t>GN2330</t>
    <phoneticPr fontId="4" type="noConversion"/>
  </si>
  <si>
    <t>KR6414-B414UA</t>
    <phoneticPr fontId="4" type="noConversion"/>
  </si>
  <si>
    <t>NP595-352-012#LB</t>
    <phoneticPr fontId="4" type="noConversion"/>
  </si>
  <si>
    <t>AMC0821A-KAA-R1</t>
    <phoneticPr fontId="4" type="noConversion"/>
  </si>
  <si>
    <t>G1300H</t>
    <phoneticPr fontId="4" type="noConversion"/>
  </si>
  <si>
    <t>파손 : 2</t>
    <phoneticPr fontId="4" type="noConversion"/>
  </si>
  <si>
    <t>파손 : 6</t>
    <phoneticPr fontId="4" type="noConversion"/>
  </si>
  <si>
    <t>파손 : 16</t>
    <phoneticPr fontId="4" type="noConversion"/>
  </si>
  <si>
    <t>B</t>
    <phoneticPr fontId="4" type="noConversion"/>
  </si>
  <si>
    <t>A</t>
    <phoneticPr fontId="4" type="noConversion"/>
  </si>
  <si>
    <t>샘플</t>
    <phoneticPr fontId="4" type="noConversion"/>
  </si>
  <si>
    <t>재고 BURR 사상</t>
    <phoneticPr fontId="4" type="noConversion"/>
  </si>
  <si>
    <t>검사 + BURR 사상</t>
    <phoneticPr fontId="4" type="noConversion"/>
  </si>
  <si>
    <t>파손: MESH</t>
    <phoneticPr fontId="4" type="noConversion"/>
  </si>
  <si>
    <t>기타: 코어 돌출</t>
    <phoneticPr fontId="4" type="noConversion"/>
  </si>
  <si>
    <t>파손: 크랙</t>
    <phoneticPr fontId="4" type="noConversion"/>
  </si>
  <si>
    <t>이물: 기름</t>
    <phoneticPr fontId="4" type="noConversion"/>
  </si>
  <si>
    <t>INNER CASE</t>
    <phoneticPr fontId="4" type="noConversion"/>
  </si>
  <si>
    <t>SW-003353</t>
    <phoneticPr fontId="4" type="noConversion"/>
  </si>
  <si>
    <t>기타: 색상 이상</t>
    <phoneticPr fontId="4" type="noConversion"/>
  </si>
  <si>
    <t>SLIDER</t>
    <phoneticPr fontId="4" type="noConversion"/>
  </si>
  <si>
    <t>HDBF05-M02B1</t>
    <phoneticPr fontId="4" type="noConversion"/>
  </si>
  <si>
    <t>BASE</t>
    <phoneticPr fontId="4" type="noConversion"/>
  </si>
  <si>
    <t>AMB0158A-KAA-R1</t>
    <phoneticPr fontId="4" type="noConversion"/>
  </si>
  <si>
    <t>STOPPER</t>
    <phoneticPr fontId="4" type="noConversion"/>
  </si>
  <si>
    <t>COVER</t>
    <phoneticPr fontId="4" type="noConversion"/>
  </si>
  <si>
    <t>BASAE</t>
    <phoneticPr fontId="4" type="noConversion"/>
  </si>
  <si>
    <t>KR6414-D414PA</t>
    <phoneticPr fontId="4" type="noConversion"/>
  </si>
  <si>
    <t>KR6070-B180UB</t>
    <phoneticPr fontId="4" type="noConversion"/>
  </si>
  <si>
    <t>HDB08NL-78T4</t>
    <phoneticPr fontId="4" type="noConversion"/>
  </si>
  <si>
    <t>ADAPTER</t>
    <phoneticPr fontId="4" type="noConversion"/>
  </si>
  <si>
    <t>CAM</t>
    <phoneticPr fontId="4" type="noConversion"/>
  </si>
  <si>
    <t>KR6414-B414UA</t>
    <phoneticPr fontId="4" type="noConversion"/>
  </si>
  <si>
    <t>NP595-352-012#LB</t>
    <phoneticPr fontId="4" type="noConversion"/>
  </si>
  <si>
    <t>NP628-1056-001#IN-B</t>
    <phoneticPr fontId="4" type="noConversion"/>
  </si>
  <si>
    <t>KR6070CC180TC</t>
    <phoneticPr fontId="4" type="noConversion"/>
  </si>
  <si>
    <t>KR6197-GR254PNA</t>
    <phoneticPr fontId="4" type="noConversion"/>
  </si>
  <si>
    <t>파손: HOOK</t>
    <phoneticPr fontId="4" type="noConversion"/>
  </si>
  <si>
    <t>PC</t>
    <phoneticPr fontId="4" type="noConversion"/>
  </si>
  <si>
    <t>투명</t>
    <phoneticPr fontId="4" type="noConversion"/>
  </si>
  <si>
    <t>SF2255</t>
    <phoneticPr fontId="4" type="noConversion"/>
  </si>
  <si>
    <t>B/K</t>
    <phoneticPr fontId="4" type="noConversion"/>
  </si>
  <si>
    <t>JD4901</t>
    <phoneticPr fontId="4" type="noConversion"/>
  </si>
  <si>
    <t>SGF2041</t>
    <phoneticPr fontId="4" type="noConversion"/>
  </si>
  <si>
    <t>SGP2030R</t>
    <phoneticPr fontId="4" type="noConversion"/>
  </si>
  <si>
    <t>N/P</t>
    <phoneticPr fontId="4" type="noConversion"/>
  </si>
  <si>
    <t>KR6166CB299UA</t>
    <phoneticPr fontId="4" type="noConversion"/>
  </si>
  <si>
    <t>LG35</t>
    <phoneticPr fontId="4" type="noConversion"/>
  </si>
  <si>
    <t>SGF2050</t>
    <phoneticPr fontId="4" type="noConversion"/>
  </si>
  <si>
    <t>SF2250EPR</t>
    <phoneticPr fontId="4" type="noConversion"/>
  </si>
  <si>
    <t>8월 21일</t>
    <phoneticPr fontId="4" type="noConversion"/>
  </si>
  <si>
    <t>A</t>
    <phoneticPr fontId="4" type="noConversion"/>
  </si>
  <si>
    <t>B</t>
    <phoneticPr fontId="4" type="noConversion"/>
  </si>
  <si>
    <t>CASE</t>
    <phoneticPr fontId="4" type="noConversion"/>
  </si>
  <si>
    <t>COVER</t>
    <phoneticPr fontId="4" type="noConversion"/>
  </si>
  <si>
    <t>BASE</t>
    <phoneticPr fontId="4" type="noConversion"/>
  </si>
  <si>
    <t>SW-003353</t>
    <phoneticPr fontId="4" type="noConversion"/>
  </si>
  <si>
    <t>KR6150-C106TB</t>
    <phoneticPr fontId="4" type="noConversion"/>
  </si>
  <si>
    <t>NP628-1056-001#IN-B</t>
    <phoneticPr fontId="4" type="noConversion"/>
  </si>
  <si>
    <t>ADAPTER</t>
    <phoneticPr fontId="4" type="noConversion"/>
  </si>
  <si>
    <t>STOPPER</t>
    <phoneticPr fontId="4" type="noConversion"/>
  </si>
  <si>
    <t>KR6166-GP200JA</t>
    <phoneticPr fontId="4" type="noConversion"/>
  </si>
  <si>
    <t>HSF05-M04B1</t>
    <phoneticPr fontId="4" type="noConversion"/>
  </si>
  <si>
    <t>HDB08NL-78B1</t>
    <phoneticPr fontId="4" type="noConversion"/>
  </si>
  <si>
    <t>샘플 / 이관금형</t>
    <phoneticPr fontId="4" type="noConversion"/>
  </si>
  <si>
    <t>샘플 / Cav "C"</t>
    <phoneticPr fontId="4" type="noConversion"/>
  </si>
  <si>
    <t>샘플 / Cav "D"</t>
    <phoneticPr fontId="4" type="noConversion"/>
  </si>
  <si>
    <t>샘플 / Cav "A"</t>
    <phoneticPr fontId="4" type="noConversion"/>
  </si>
  <si>
    <t>샘플 / Cav "B"</t>
    <phoneticPr fontId="4" type="noConversion"/>
  </si>
  <si>
    <t>샘플 / Cav "E"</t>
    <phoneticPr fontId="4" type="noConversion"/>
  </si>
  <si>
    <t>샘플 / Cav "F"</t>
    <phoneticPr fontId="4" type="noConversion"/>
  </si>
  <si>
    <t>샘플 / Cav "G"</t>
    <phoneticPr fontId="4" type="noConversion"/>
  </si>
  <si>
    <t>샘플 / Cav "H"</t>
    <phoneticPr fontId="4" type="noConversion"/>
  </si>
  <si>
    <t>AMM0890A-KAC-R1</t>
    <phoneticPr fontId="4" type="noConversion"/>
  </si>
  <si>
    <t>검사 + BURR 사상 / 파손: MESH</t>
    <phoneticPr fontId="4" type="noConversion"/>
  </si>
  <si>
    <t>BASE</t>
    <phoneticPr fontId="4" type="noConversion"/>
  </si>
  <si>
    <t>AMM0892A-KAA-R1</t>
    <phoneticPr fontId="4" type="noConversion"/>
  </si>
  <si>
    <t>AMB07P2A-KAA-R1</t>
    <phoneticPr fontId="4" type="noConversion"/>
  </si>
  <si>
    <t>AMM0890A-KAE-R1</t>
    <phoneticPr fontId="4" type="noConversion"/>
  </si>
  <si>
    <t>288C84A-B142A</t>
    <phoneticPr fontId="4" type="noConversion"/>
  </si>
  <si>
    <t>288C84A-B125A</t>
    <phoneticPr fontId="4" type="noConversion"/>
  </si>
  <si>
    <t>AMM0890A-KAC-R1</t>
    <phoneticPr fontId="4" type="noConversion"/>
  </si>
  <si>
    <t>재고 검사</t>
    <phoneticPr fontId="4" type="noConversion"/>
  </si>
  <si>
    <t>재고 사상</t>
    <phoneticPr fontId="4" type="noConversion"/>
  </si>
  <si>
    <t>샘플 재고 검사</t>
    <phoneticPr fontId="4" type="noConversion"/>
  </si>
  <si>
    <t>AMM0840A-KAA-R2</t>
    <phoneticPr fontId="4" type="noConversion"/>
  </si>
  <si>
    <t>재고 검사 + BURR 사상</t>
    <phoneticPr fontId="4" type="noConversion"/>
  </si>
  <si>
    <t>KR6414-B414UA</t>
    <phoneticPr fontId="4" type="noConversion"/>
  </si>
  <si>
    <t>NP595-352-012#LB</t>
    <phoneticPr fontId="4" type="noConversion"/>
  </si>
  <si>
    <t>SLIDER</t>
    <phoneticPr fontId="4" type="noConversion"/>
  </si>
  <si>
    <t>Cav "H" 선별</t>
    <phoneticPr fontId="4" type="noConversion"/>
  </si>
  <si>
    <t>검사 + BURR 사상</t>
    <phoneticPr fontId="4" type="noConversion"/>
  </si>
  <si>
    <t>KR6414-D414PA</t>
    <phoneticPr fontId="4" type="noConversion"/>
  </si>
  <si>
    <t>HDB08NL-78T4</t>
    <phoneticPr fontId="4" type="noConversion"/>
  </si>
  <si>
    <t>HDBF05-M02B1</t>
    <phoneticPr fontId="4" type="noConversion"/>
  </si>
  <si>
    <t>HOLDER</t>
    <phoneticPr fontId="4" type="noConversion"/>
  </si>
  <si>
    <t>SW-003229</t>
    <phoneticPr fontId="4" type="noConversion"/>
  </si>
  <si>
    <t>파손: HOOK</t>
    <phoneticPr fontId="4" type="noConversion"/>
  </si>
  <si>
    <t>검사 + BURR 사상 / 파손: HOOK 4, 코어 124</t>
    <phoneticPr fontId="4" type="noConversion"/>
  </si>
  <si>
    <t>PC</t>
    <phoneticPr fontId="4" type="noConversion"/>
  </si>
  <si>
    <t>투명</t>
    <phoneticPr fontId="4" type="noConversion"/>
  </si>
  <si>
    <t>JD4901</t>
    <phoneticPr fontId="4" type="noConversion"/>
  </si>
  <si>
    <t>B/K</t>
    <phoneticPr fontId="4" type="noConversion"/>
  </si>
  <si>
    <t>LG35</t>
    <phoneticPr fontId="4" type="noConversion"/>
  </si>
  <si>
    <t>SF2255</t>
    <phoneticPr fontId="4" type="noConversion"/>
  </si>
  <si>
    <t>SGP2030R</t>
    <phoneticPr fontId="4" type="noConversion"/>
  </si>
  <si>
    <t>N/P</t>
    <phoneticPr fontId="4" type="noConversion"/>
  </si>
  <si>
    <t>SGF2041</t>
    <phoneticPr fontId="4" type="noConversion"/>
  </si>
  <si>
    <t>SGF2030</t>
    <phoneticPr fontId="4" type="noConversion"/>
  </si>
  <si>
    <t>BLUE</t>
    <phoneticPr fontId="4" type="noConversion"/>
  </si>
  <si>
    <t>GN2330</t>
    <phoneticPr fontId="4" type="noConversion"/>
  </si>
  <si>
    <t>AAM0818D-KAB-R1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</si>
</sst>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7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7" sqref="C7"/>
    </sheetView>
  </sheetViews>
  <sheetFormatPr defaultColWidth="8.625" defaultRowHeight="15" customHeight="1" x14ac:dyDescent="0.3"/>
  <cols>
    <col min="1" max="16384" width="8.625" style="23"/>
  </cols>
  <sheetData>
    <row r="3" spans="2:3" ht="15" customHeight="1" x14ac:dyDescent="0.3">
      <c r="B3" s="22" t="s">
        <v>28</v>
      </c>
      <c r="C3" s="22" t="s">
        <v>29</v>
      </c>
    </row>
    <row r="4" spans="2:3" ht="15" customHeight="1" x14ac:dyDescent="0.3">
      <c r="B4" s="24"/>
      <c r="C4" s="24" t="s">
        <v>35</v>
      </c>
    </row>
    <row r="5" spans="2:3" ht="15" customHeight="1" x14ac:dyDescent="0.3">
      <c r="B5" s="24" t="s">
        <v>30</v>
      </c>
      <c r="C5" s="24" t="s">
        <v>31</v>
      </c>
    </row>
    <row r="6" spans="2:3" ht="15" customHeight="1" x14ac:dyDescent="0.3">
      <c r="B6" s="24" t="s">
        <v>32</v>
      </c>
      <c r="C6" s="24" t="s">
        <v>33</v>
      </c>
    </row>
    <row r="7" spans="2:3" ht="15" customHeight="1" x14ac:dyDescent="0.3">
      <c r="B7" s="24" t="s">
        <v>34</v>
      </c>
      <c r="C7" s="24" t="s">
        <v>37</v>
      </c>
    </row>
    <row r="8" spans="2:3" ht="15" customHeight="1" x14ac:dyDescent="0.3">
      <c r="B8" s="24" t="s">
        <v>36</v>
      </c>
      <c r="C8" s="24" t="s">
        <v>39</v>
      </c>
    </row>
    <row r="9" spans="2:3" ht="15" customHeight="1" x14ac:dyDescent="0.3">
      <c r="B9" s="24" t="s">
        <v>38</v>
      </c>
      <c r="C9" s="24" t="s">
        <v>41</v>
      </c>
    </row>
    <row r="10" spans="2:3" ht="15" customHeight="1" x14ac:dyDescent="0.3">
      <c r="B10" s="24" t="s">
        <v>40</v>
      </c>
      <c r="C10" s="24" t="s">
        <v>43</v>
      </c>
    </row>
    <row r="11" spans="2:3" ht="15" customHeight="1" x14ac:dyDescent="0.3">
      <c r="B11" s="24" t="s">
        <v>42</v>
      </c>
      <c r="C11" s="24"/>
    </row>
    <row r="12" spans="2:3" ht="15" customHeight="1" x14ac:dyDescent="0.3">
      <c r="B12" s="24" t="s">
        <v>44</v>
      </c>
      <c r="C12" s="24"/>
    </row>
    <row r="13" spans="2:3" ht="15" customHeight="1" x14ac:dyDescent="0.3">
      <c r="B13" s="24" t="s">
        <v>45</v>
      </c>
      <c r="C13" s="24"/>
    </row>
    <row r="14" spans="2:3" ht="15" customHeight="1" x14ac:dyDescent="0.3">
      <c r="B14" s="24" t="s">
        <v>46</v>
      </c>
      <c r="C14" s="24"/>
    </row>
    <row r="15" spans="2:3" ht="15" customHeight="1" x14ac:dyDescent="0.3">
      <c r="B15" s="24" t="s">
        <v>49</v>
      </c>
      <c r="C15" s="24"/>
    </row>
    <row r="16" spans="2:3" ht="15" customHeight="1" x14ac:dyDescent="0.3">
      <c r="B16" s="24" t="s">
        <v>50</v>
      </c>
      <c r="C16" s="24"/>
    </row>
    <row r="17" spans="2:3" ht="15" customHeight="1" x14ac:dyDescent="0.3">
      <c r="B17" s="24"/>
      <c r="C17" s="24"/>
    </row>
    <row r="18" spans="2:3" ht="15" customHeight="1" x14ac:dyDescent="0.3">
      <c r="B18" s="24"/>
      <c r="C18" s="24"/>
    </row>
    <row r="19" spans="2:3" ht="15" customHeight="1" x14ac:dyDescent="0.3">
      <c r="B19" s="24"/>
      <c r="C19" s="24"/>
    </row>
    <row r="20" spans="2:3" ht="15" customHeight="1" x14ac:dyDescent="0.3">
      <c r="B20" s="24"/>
      <c r="C20" s="24"/>
    </row>
    <row r="21" spans="2:3" ht="15" customHeight="1" x14ac:dyDescent="0.3">
      <c r="B21" s="24"/>
      <c r="C21" s="24"/>
    </row>
    <row r="22" spans="2:3" ht="15" customHeight="1" x14ac:dyDescent="0.3">
      <c r="B22" s="24"/>
      <c r="C22" s="24"/>
    </row>
    <row r="23" spans="2:3" ht="15" customHeight="1" x14ac:dyDescent="0.3">
      <c r="B23" s="24"/>
      <c r="C23" s="24"/>
    </row>
    <row r="24" spans="2:3" ht="15" customHeight="1" x14ac:dyDescent="0.3">
      <c r="B24" s="24"/>
      <c r="C24" s="24"/>
    </row>
    <row r="25" spans="2:3" ht="15" customHeight="1" x14ac:dyDescent="0.3">
      <c r="B25" s="24"/>
      <c r="C25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H12" sqref="H12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8" t="s">
        <v>51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17</v>
      </c>
      <c r="D7" s="7" t="s">
        <v>82</v>
      </c>
      <c r="E7" s="7" t="s">
        <v>55</v>
      </c>
      <c r="F7" s="7" t="s">
        <v>83</v>
      </c>
      <c r="G7" s="5" t="s">
        <v>84</v>
      </c>
      <c r="H7" s="5" t="s">
        <v>85</v>
      </c>
      <c r="I7" s="8">
        <f t="shared" ref="I7:I43" si="0">J7+K7</f>
        <v>2267</v>
      </c>
      <c r="J7" s="9">
        <v>2267</v>
      </c>
      <c r="K7" s="8">
        <f t="shared" ref="K7:K29" si="1">SUM(M7:W7)</f>
        <v>0</v>
      </c>
      <c r="L7" s="10">
        <f t="shared" ref="L7:L43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20200815</v>
      </c>
      <c r="Y7" s="12">
        <v>7</v>
      </c>
      <c r="Z7" s="6" t="s">
        <v>59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17</v>
      </c>
      <c r="D8" s="7" t="s">
        <v>82</v>
      </c>
      <c r="E8" s="7" t="s">
        <v>55</v>
      </c>
      <c r="F8" s="7" t="s">
        <v>83</v>
      </c>
      <c r="G8" s="5" t="s">
        <v>84</v>
      </c>
      <c r="H8" s="5" t="s">
        <v>85</v>
      </c>
      <c r="I8" s="8">
        <f t="shared" si="0"/>
        <v>2804</v>
      </c>
      <c r="J8" s="9">
        <v>2804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20200815</v>
      </c>
      <c r="Y8" s="12">
        <v>7</v>
      </c>
      <c r="Z8" s="6" t="s">
        <v>63</v>
      </c>
      <c r="AA8" s="12" t="str">
        <f t="shared" ref="AA8:AA46" si="5">IF($Z8="A","하선동",IF($Z8="B","이형준",""))</f>
        <v>이형준</v>
      </c>
      <c r="AB8" s="5" t="s">
        <v>61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17</v>
      </c>
      <c r="D9" s="7" t="s">
        <v>82</v>
      </c>
      <c r="E9" s="7" t="s">
        <v>55</v>
      </c>
      <c r="F9" s="7" t="s">
        <v>83</v>
      </c>
      <c r="G9" s="5" t="s">
        <v>84</v>
      </c>
      <c r="H9" s="5" t="s">
        <v>85</v>
      </c>
      <c r="I9" s="8">
        <f t="shared" si="0"/>
        <v>1700</v>
      </c>
      <c r="J9" s="9">
        <v>1700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20200817</v>
      </c>
      <c r="Y9" s="6">
        <v>7</v>
      </c>
      <c r="Z9" s="6" t="s">
        <v>59</v>
      </c>
      <c r="AA9" s="12" t="str">
        <f t="shared" si="5"/>
        <v>하선동</v>
      </c>
      <c r="AB9" s="5" t="s">
        <v>61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17</v>
      </c>
      <c r="D10" s="7" t="s">
        <v>94</v>
      </c>
      <c r="E10" s="7" t="s">
        <v>56</v>
      </c>
      <c r="F10" s="7" t="s">
        <v>70</v>
      </c>
      <c r="G10" s="5" t="s">
        <v>86</v>
      </c>
      <c r="H10" s="5" t="s">
        <v>87</v>
      </c>
      <c r="I10" s="8">
        <f t="shared" si="0"/>
        <v>6188</v>
      </c>
      <c r="J10" s="9">
        <v>5841</v>
      </c>
      <c r="K10" s="8">
        <f t="shared" si="1"/>
        <v>347</v>
      </c>
      <c r="L10" s="10">
        <f t="shared" si="2"/>
        <v>5.6076276664511961E-2</v>
      </c>
      <c r="M10" s="11"/>
      <c r="N10" s="11">
        <v>320</v>
      </c>
      <c r="O10" s="11"/>
      <c r="P10" s="11"/>
      <c r="Q10" s="11">
        <v>3</v>
      </c>
      <c r="R10" s="11"/>
      <c r="S10" s="11">
        <v>6</v>
      </c>
      <c r="T10" s="11">
        <v>18</v>
      </c>
      <c r="U10" s="11"/>
      <c r="V10" s="11"/>
      <c r="W10" s="11"/>
      <c r="X10" s="12">
        <v>20200814</v>
      </c>
      <c r="Y10" s="12">
        <v>2</v>
      </c>
      <c r="Z10" s="6" t="s">
        <v>63</v>
      </c>
      <c r="AA10" s="12" t="str">
        <f t="shared" si="5"/>
        <v>이형준</v>
      </c>
      <c r="AB10" s="5" t="s">
        <v>61</v>
      </c>
      <c r="AC10" s="13" t="s">
        <v>71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17</v>
      </c>
      <c r="D11" s="7" t="s">
        <v>32</v>
      </c>
      <c r="E11" s="7" t="s">
        <v>65</v>
      </c>
      <c r="F11" s="7" t="s">
        <v>72</v>
      </c>
      <c r="G11" s="5">
        <v>7301</v>
      </c>
      <c r="H11" s="5" t="s">
        <v>85</v>
      </c>
      <c r="I11" s="8">
        <f t="shared" si="0"/>
        <v>1071</v>
      </c>
      <c r="J11" s="9">
        <v>920</v>
      </c>
      <c r="K11" s="8">
        <f t="shared" si="1"/>
        <v>151</v>
      </c>
      <c r="L11" s="10">
        <f t="shared" si="2"/>
        <v>0.14098972922502334</v>
      </c>
      <c r="M11" s="11">
        <v>151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20200817</v>
      </c>
      <c r="Y11" s="12">
        <v>15</v>
      </c>
      <c r="Z11" s="6" t="s">
        <v>59</v>
      </c>
      <c r="AA11" s="12" t="str">
        <f t="shared" si="5"/>
        <v>하선동</v>
      </c>
      <c r="AB11" s="5" t="s">
        <v>64</v>
      </c>
      <c r="AC11" s="13" t="s">
        <v>74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17</v>
      </c>
      <c r="D12" s="7" t="s">
        <v>32</v>
      </c>
      <c r="E12" s="7" t="s">
        <v>65</v>
      </c>
      <c r="F12" s="7" t="s">
        <v>72</v>
      </c>
      <c r="G12" s="5">
        <v>7301</v>
      </c>
      <c r="H12" s="5" t="s">
        <v>85</v>
      </c>
      <c r="I12" s="8">
        <f t="shared" si="0"/>
        <v>1297</v>
      </c>
      <c r="J12" s="9">
        <v>1291</v>
      </c>
      <c r="K12" s="8">
        <f t="shared" si="1"/>
        <v>6</v>
      </c>
      <c r="L12" s="10">
        <f t="shared" si="2"/>
        <v>4.6260601387818042E-3</v>
      </c>
      <c r="M12" s="11">
        <v>6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20200817</v>
      </c>
      <c r="Y12" s="12">
        <v>15</v>
      </c>
      <c r="Z12" s="6" t="s">
        <v>63</v>
      </c>
      <c r="AA12" s="12" t="str">
        <f t="shared" si="5"/>
        <v>이형준</v>
      </c>
      <c r="AB12" s="5" t="s">
        <v>64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17</v>
      </c>
      <c r="D13" s="7" t="s">
        <v>32</v>
      </c>
      <c r="E13" s="7" t="s">
        <v>65</v>
      </c>
      <c r="F13" s="7" t="s">
        <v>73</v>
      </c>
      <c r="G13" s="5" t="s">
        <v>86</v>
      </c>
      <c r="H13" s="5" t="s">
        <v>85</v>
      </c>
      <c r="I13" s="8">
        <f t="shared" si="0"/>
        <v>5185</v>
      </c>
      <c r="J13" s="15">
        <v>5000</v>
      </c>
      <c r="K13" s="8">
        <f t="shared" si="1"/>
        <v>185</v>
      </c>
      <c r="L13" s="10">
        <f t="shared" si="2"/>
        <v>3.5679845708775311E-2</v>
      </c>
      <c r="M13" s="11"/>
      <c r="N13" s="11">
        <v>148</v>
      </c>
      <c r="O13" s="11"/>
      <c r="P13" s="11">
        <v>37</v>
      </c>
      <c r="Q13" s="11"/>
      <c r="R13" s="11"/>
      <c r="S13" s="11"/>
      <c r="T13" s="11"/>
      <c r="U13" s="11"/>
      <c r="V13" s="11"/>
      <c r="W13" s="11"/>
      <c r="X13" s="12">
        <v>20200817</v>
      </c>
      <c r="Y13" s="12">
        <v>14</v>
      </c>
      <c r="Z13" s="6" t="s">
        <v>59</v>
      </c>
      <c r="AA13" s="12" t="str">
        <f t="shared" si="5"/>
        <v>하선동</v>
      </c>
      <c r="AB13" s="5" t="s">
        <v>64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17</v>
      </c>
      <c r="D14" s="7" t="s">
        <v>32</v>
      </c>
      <c r="E14" s="7" t="s">
        <v>65</v>
      </c>
      <c r="F14" s="7" t="s">
        <v>73</v>
      </c>
      <c r="G14" s="5" t="s">
        <v>86</v>
      </c>
      <c r="H14" s="5" t="s">
        <v>85</v>
      </c>
      <c r="I14" s="8">
        <f t="shared" si="0"/>
        <v>8234</v>
      </c>
      <c r="J14" s="9">
        <v>8200</v>
      </c>
      <c r="K14" s="8">
        <f t="shared" si="1"/>
        <v>34</v>
      </c>
      <c r="L14" s="10">
        <f t="shared" si="2"/>
        <v>4.1292203060480934E-3</v>
      </c>
      <c r="M14" s="11"/>
      <c r="N14" s="11">
        <v>11</v>
      </c>
      <c r="O14" s="11"/>
      <c r="P14" s="11">
        <v>23</v>
      </c>
      <c r="Q14" s="11"/>
      <c r="R14" s="11"/>
      <c r="S14" s="11"/>
      <c r="T14" s="11"/>
      <c r="U14" s="11"/>
      <c r="V14" s="11"/>
      <c r="W14" s="11"/>
      <c r="X14" s="12">
        <v>20200817</v>
      </c>
      <c r="Y14" s="12">
        <v>14</v>
      </c>
      <c r="Z14" s="6" t="s">
        <v>63</v>
      </c>
      <c r="AA14" s="12" t="str">
        <f t="shared" si="5"/>
        <v>이형준</v>
      </c>
      <c r="AB14" s="5" t="s">
        <v>64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17</v>
      </c>
      <c r="D15" s="7" t="s">
        <v>34</v>
      </c>
      <c r="E15" s="7" t="s">
        <v>65</v>
      </c>
      <c r="F15" s="7" t="s">
        <v>75</v>
      </c>
      <c r="G15" s="5"/>
      <c r="H15" s="5"/>
      <c r="I15" s="8">
        <f t="shared" si="0"/>
        <v>416</v>
      </c>
      <c r="J15" s="9">
        <v>290</v>
      </c>
      <c r="K15" s="8">
        <f t="shared" si="1"/>
        <v>126</v>
      </c>
      <c r="L15" s="10">
        <f t="shared" si="2"/>
        <v>0.30288461538461536</v>
      </c>
      <c r="M15" s="11"/>
      <c r="N15" s="11">
        <v>83</v>
      </c>
      <c r="O15" s="11"/>
      <c r="P15" s="11">
        <v>1</v>
      </c>
      <c r="Q15" s="11"/>
      <c r="R15" s="11"/>
      <c r="S15" s="11"/>
      <c r="T15" s="11">
        <v>4</v>
      </c>
      <c r="U15" s="11"/>
      <c r="V15" s="11">
        <v>38</v>
      </c>
      <c r="W15" s="11"/>
      <c r="X15" s="12">
        <v>20200815</v>
      </c>
      <c r="Y15" s="12">
        <v>6</v>
      </c>
      <c r="Z15" s="6" t="s">
        <v>63</v>
      </c>
      <c r="AA15" s="12" t="str">
        <f t="shared" si="5"/>
        <v>이형준</v>
      </c>
      <c r="AB15" s="5" t="s">
        <v>66</v>
      </c>
      <c r="AC15" s="13" t="s">
        <v>76</v>
      </c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17</v>
      </c>
      <c r="D16" s="7" t="s">
        <v>32</v>
      </c>
      <c r="E16" s="7" t="s">
        <v>56</v>
      </c>
      <c r="F16" s="7" t="s">
        <v>70</v>
      </c>
      <c r="G16" s="5" t="s">
        <v>86</v>
      </c>
      <c r="H16" s="5" t="s">
        <v>87</v>
      </c>
      <c r="I16" s="8">
        <f t="shared" si="0"/>
        <v>9011</v>
      </c>
      <c r="J16" s="9">
        <v>8944</v>
      </c>
      <c r="K16" s="8">
        <f t="shared" si="1"/>
        <v>67</v>
      </c>
      <c r="L16" s="10">
        <f t="shared" si="2"/>
        <v>7.4353567861502609E-3</v>
      </c>
      <c r="M16" s="11">
        <v>21</v>
      </c>
      <c r="N16" s="11"/>
      <c r="O16" s="11"/>
      <c r="P16" s="11"/>
      <c r="Q16" s="11"/>
      <c r="R16" s="11"/>
      <c r="S16" s="11">
        <v>21</v>
      </c>
      <c r="T16" s="11">
        <v>25</v>
      </c>
      <c r="U16" s="11"/>
      <c r="V16" s="11"/>
      <c r="W16" s="11"/>
      <c r="X16" s="12">
        <v>20200813</v>
      </c>
      <c r="Y16" s="12">
        <v>2</v>
      </c>
      <c r="Z16" s="6" t="s">
        <v>63</v>
      </c>
      <c r="AA16" s="12" t="str">
        <f t="shared" si="5"/>
        <v>이형준</v>
      </c>
      <c r="AB16" s="5" t="s">
        <v>66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17</v>
      </c>
      <c r="D17" s="7" t="s">
        <v>32</v>
      </c>
      <c r="E17" s="7" t="s">
        <v>56</v>
      </c>
      <c r="F17" s="7" t="s">
        <v>70</v>
      </c>
      <c r="G17" s="5" t="s">
        <v>86</v>
      </c>
      <c r="H17" s="5" t="s">
        <v>87</v>
      </c>
      <c r="I17" s="8">
        <f t="shared" si="0"/>
        <v>2766</v>
      </c>
      <c r="J17" s="9">
        <v>2620</v>
      </c>
      <c r="K17" s="8">
        <f t="shared" si="1"/>
        <v>146</v>
      </c>
      <c r="L17" s="10">
        <f t="shared" si="2"/>
        <v>5.2783803326102677E-2</v>
      </c>
      <c r="M17" s="11"/>
      <c r="N17" s="11"/>
      <c r="O17" s="11"/>
      <c r="P17" s="11"/>
      <c r="Q17" s="11">
        <v>32</v>
      </c>
      <c r="R17" s="11"/>
      <c r="S17" s="11">
        <v>98</v>
      </c>
      <c r="T17" s="11">
        <v>16</v>
      </c>
      <c r="U17" s="11"/>
      <c r="V17" s="11"/>
      <c r="W17" s="11"/>
      <c r="X17" s="12">
        <v>20200817</v>
      </c>
      <c r="Y17" s="12">
        <v>2</v>
      </c>
      <c r="Z17" s="6" t="s">
        <v>59</v>
      </c>
      <c r="AA17" s="12" t="str">
        <f t="shared" si="5"/>
        <v>하선동</v>
      </c>
      <c r="AB17" s="5" t="s">
        <v>67</v>
      </c>
      <c r="AC17" s="13" t="s">
        <v>71</v>
      </c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17</v>
      </c>
      <c r="D18" s="7" t="s">
        <v>32</v>
      </c>
      <c r="E18" s="7" t="s">
        <v>56</v>
      </c>
      <c r="F18" s="7" t="s">
        <v>70</v>
      </c>
      <c r="G18" s="5" t="s">
        <v>86</v>
      </c>
      <c r="H18" s="5" t="s">
        <v>87</v>
      </c>
      <c r="I18" s="8">
        <f t="shared" si="0"/>
        <v>11048</v>
      </c>
      <c r="J18" s="9">
        <v>10930</v>
      </c>
      <c r="K18" s="8">
        <f t="shared" si="1"/>
        <v>118</v>
      </c>
      <c r="L18" s="10">
        <f t="shared" si="2"/>
        <v>1.0680666183924692E-2</v>
      </c>
      <c r="M18" s="11"/>
      <c r="N18" s="11"/>
      <c r="O18" s="11"/>
      <c r="P18" s="11"/>
      <c r="Q18" s="11">
        <v>19</v>
      </c>
      <c r="R18" s="11"/>
      <c r="S18" s="11">
        <v>68</v>
      </c>
      <c r="T18" s="11">
        <v>31</v>
      </c>
      <c r="U18" s="11"/>
      <c r="V18" s="11"/>
      <c r="W18" s="11"/>
      <c r="X18" s="12">
        <v>20200817</v>
      </c>
      <c r="Y18" s="12">
        <v>2</v>
      </c>
      <c r="Z18" s="6" t="s">
        <v>63</v>
      </c>
      <c r="AA18" s="12" t="str">
        <f t="shared" si="5"/>
        <v>이형준</v>
      </c>
      <c r="AB18" s="5" t="s">
        <v>67</v>
      </c>
      <c r="AC18" s="13" t="s">
        <v>71</v>
      </c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17</v>
      </c>
      <c r="D19" s="7" t="s">
        <v>36</v>
      </c>
      <c r="E19" s="7" t="s">
        <v>65</v>
      </c>
      <c r="F19" s="7" t="s">
        <v>77</v>
      </c>
      <c r="G19" s="5" t="s">
        <v>88</v>
      </c>
      <c r="H19" s="5" t="s">
        <v>85</v>
      </c>
      <c r="I19" s="8">
        <f t="shared" si="0"/>
        <v>2997</v>
      </c>
      <c r="J19" s="9">
        <v>2840</v>
      </c>
      <c r="K19" s="8">
        <f t="shared" si="1"/>
        <v>157</v>
      </c>
      <c r="L19" s="10">
        <f t="shared" si="2"/>
        <v>5.2385719052385718E-2</v>
      </c>
      <c r="M19" s="11">
        <v>116</v>
      </c>
      <c r="N19" s="11">
        <v>16</v>
      </c>
      <c r="O19" s="11"/>
      <c r="P19" s="11">
        <v>25</v>
      </c>
      <c r="Q19" s="11"/>
      <c r="R19" s="11"/>
      <c r="S19" s="11"/>
      <c r="T19" s="11"/>
      <c r="U19" s="11"/>
      <c r="V19" s="11"/>
      <c r="W19" s="11"/>
      <c r="X19" s="12">
        <v>20200817</v>
      </c>
      <c r="Y19" s="12">
        <v>8</v>
      </c>
      <c r="Z19" s="6" t="s">
        <v>63</v>
      </c>
      <c r="AA19" s="12" t="str">
        <f t="shared" si="5"/>
        <v>이형준</v>
      </c>
      <c r="AB19" s="5" t="s">
        <v>62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17</v>
      </c>
      <c r="D20" s="7" t="s">
        <v>32</v>
      </c>
      <c r="E20" s="7" t="s">
        <v>56</v>
      </c>
      <c r="F20" s="7" t="s">
        <v>70</v>
      </c>
      <c r="G20" s="5" t="s">
        <v>86</v>
      </c>
      <c r="H20" s="5" t="s">
        <v>87</v>
      </c>
      <c r="I20" s="8">
        <f t="shared" si="0"/>
        <v>788</v>
      </c>
      <c r="J20" s="9">
        <v>780</v>
      </c>
      <c r="K20" s="8">
        <f t="shared" si="1"/>
        <v>8</v>
      </c>
      <c r="L20" s="10">
        <f t="shared" si="2"/>
        <v>1.015228426395939E-2</v>
      </c>
      <c r="M20" s="11"/>
      <c r="N20" s="11"/>
      <c r="O20" s="11"/>
      <c r="P20" s="11"/>
      <c r="Q20" s="11">
        <v>1</v>
      </c>
      <c r="R20" s="11"/>
      <c r="S20" s="11">
        <v>2</v>
      </c>
      <c r="T20" s="11">
        <v>5</v>
      </c>
      <c r="U20" s="11"/>
      <c r="V20" s="11"/>
      <c r="W20" s="11"/>
      <c r="X20" s="12">
        <v>20200813</v>
      </c>
      <c r="Y20" s="12">
        <v>2</v>
      </c>
      <c r="Z20" s="6" t="s">
        <v>63</v>
      </c>
      <c r="AA20" s="12" t="str">
        <f t="shared" si="5"/>
        <v>이형준</v>
      </c>
      <c r="AB20" s="5" t="s">
        <v>62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17</v>
      </c>
      <c r="D21" s="7" t="s">
        <v>32</v>
      </c>
      <c r="E21" s="7" t="s">
        <v>57</v>
      </c>
      <c r="F21" s="7" t="s">
        <v>78</v>
      </c>
      <c r="G21" s="5" t="s">
        <v>89</v>
      </c>
      <c r="H21" s="5" t="s">
        <v>85</v>
      </c>
      <c r="I21" s="8">
        <f t="shared" si="0"/>
        <v>3599</v>
      </c>
      <c r="J21" s="9">
        <v>3590</v>
      </c>
      <c r="K21" s="8">
        <f t="shared" si="1"/>
        <v>9</v>
      </c>
      <c r="L21" s="10">
        <f t="shared" si="2"/>
        <v>2.5006946373992774E-3</v>
      </c>
      <c r="M21" s="11"/>
      <c r="N21" s="11"/>
      <c r="O21" s="11"/>
      <c r="P21" s="11"/>
      <c r="Q21" s="11">
        <v>3</v>
      </c>
      <c r="R21" s="11"/>
      <c r="S21" s="11"/>
      <c r="T21" s="11">
        <v>6</v>
      </c>
      <c r="U21" s="11"/>
      <c r="V21" s="11"/>
      <c r="W21" s="11"/>
      <c r="X21" s="12">
        <v>20200817</v>
      </c>
      <c r="Y21" s="12">
        <v>5</v>
      </c>
      <c r="Z21" s="6" t="s">
        <v>59</v>
      </c>
      <c r="AA21" s="12" t="str">
        <f t="shared" si="5"/>
        <v>하선동</v>
      </c>
      <c r="AB21" s="5" t="s">
        <v>62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17</v>
      </c>
      <c r="D22" s="7" t="s">
        <v>32</v>
      </c>
      <c r="E22" s="7" t="s">
        <v>57</v>
      </c>
      <c r="F22" s="7" t="s">
        <v>78</v>
      </c>
      <c r="G22" s="5" t="s">
        <v>89</v>
      </c>
      <c r="H22" s="5" t="s">
        <v>85</v>
      </c>
      <c r="I22" s="8">
        <f t="shared" si="0"/>
        <v>540</v>
      </c>
      <c r="J22" s="9">
        <v>450</v>
      </c>
      <c r="K22" s="8">
        <f t="shared" si="1"/>
        <v>90</v>
      </c>
      <c r="L22" s="10">
        <f t="shared" si="2"/>
        <v>0.16666666666666666</v>
      </c>
      <c r="M22" s="11"/>
      <c r="N22" s="11"/>
      <c r="O22" s="11"/>
      <c r="P22" s="11"/>
      <c r="Q22" s="11"/>
      <c r="R22" s="11"/>
      <c r="S22" s="11"/>
      <c r="T22" s="11">
        <v>90</v>
      </c>
      <c r="U22" s="11"/>
      <c r="V22" s="11"/>
      <c r="W22" s="11"/>
      <c r="X22" s="12">
        <v>20200817</v>
      </c>
      <c r="Y22" s="12">
        <v>5</v>
      </c>
      <c r="Z22" s="6" t="s">
        <v>63</v>
      </c>
      <c r="AA22" s="12" t="str">
        <f t="shared" si="5"/>
        <v>이형준</v>
      </c>
      <c r="AB22" s="5" t="s">
        <v>62</v>
      </c>
      <c r="AC22" s="13" t="s">
        <v>80</v>
      </c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17</v>
      </c>
      <c r="D23" s="7" t="s">
        <v>82</v>
      </c>
      <c r="E23" s="7" t="s">
        <v>55</v>
      </c>
      <c r="F23" s="7" t="s">
        <v>83</v>
      </c>
      <c r="G23" s="5" t="s">
        <v>84</v>
      </c>
      <c r="H23" s="5" t="s">
        <v>85</v>
      </c>
      <c r="I23" s="8">
        <f t="shared" si="0"/>
        <v>1245</v>
      </c>
      <c r="J23" s="9">
        <v>1240</v>
      </c>
      <c r="K23" s="8">
        <f t="shared" si="1"/>
        <v>5</v>
      </c>
      <c r="L23" s="10">
        <f t="shared" si="2"/>
        <v>4.0160642570281121E-3</v>
      </c>
      <c r="M23" s="11">
        <v>3</v>
      </c>
      <c r="N23" s="11"/>
      <c r="O23" s="11"/>
      <c r="P23" s="11"/>
      <c r="Q23" s="11">
        <v>2</v>
      </c>
      <c r="R23" s="11"/>
      <c r="S23" s="11"/>
      <c r="T23" s="11"/>
      <c r="U23" s="11"/>
      <c r="V23" s="11"/>
      <c r="W23" s="11"/>
      <c r="X23" s="12">
        <v>20200817</v>
      </c>
      <c r="Y23" s="12">
        <v>7</v>
      </c>
      <c r="Z23" s="6" t="s">
        <v>59</v>
      </c>
      <c r="AA23" s="12" t="str">
        <f t="shared" si="5"/>
        <v>하선동</v>
      </c>
      <c r="AB23" s="5" t="s">
        <v>62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17</v>
      </c>
      <c r="D24" s="7" t="s">
        <v>82</v>
      </c>
      <c r="E24" s="7" t="s">
        <v>55</v>
      </c>
      <c r="F24" s="7" t="s">
        <v>83</v>
      </c>
      <c r="G24" s="5" t="s">
        <v>84</v>
      </c>
      <c r="H24" s="5" t="s">
        <v>85</v>
      </c>
      <c r="I24" s="8">
        <f t="shared" si="0"/>
        <v>820</v>
      </c>
      <c r="J24" s="9">
        <v>820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20200817</v>
      </c>
      <c r="Y24" s="12">
        <v>7</v>
      </c>
      <c r="Z24" s="6" t="s">
        <v>63</v>
      </c>
      <c r="AA24" s="12" t="str">
        <f t="shared" si="5"/>
        <v>이형준</v>
      </c>
      <c r="AB24" s="5" t="s">
        <v>62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17</v>
      </c>
      <c r="D25" s="7" t="s">
        <v>34</v>
      </c>
      <c r="E25" s="7" t="s">
        <v>65</v>
      </c>
      <c r="F25" s="7" t="s">
        <v>81</v>
      </c>
      <c r="G25" s="5" t="s">
        <v>90</v>
      </c>
      <c r="H25" s="5" t="s">
        <v>85</v>
      </c>
      <c r="I25" s="8">
        <f t="shared" si="0"/>
        <v>2251</v>
      </c>
      <c r="J25" s="11">
        <v>2240</v>
      </c>
      <c r="K25" s="8">
        <f t="shared" si="1"/>
        <v>11</v>
      </c>
      <c r="L25" s="10">
        <f t="shared" si="2"/>
        <v>4.8867170146601512E-3</v>
      </c>
      <c r="M25" s="11"/>
      <c r="N25" s="11"/>
      <c r="O25" s="11"/>
      <c r="P25" s="11">
        <v>11</v>
      </c>
      <c r="Q25" s="11"/>
      <c r="R25" s="11"/>
      <c r="S25" s="11"/>
      <c r="T25" s="11"/>
      <c r="U25" s="11"/>
      <c r="V25" s="11"/>
      <c r="W25" s="11"/>
      <c r="X25" s="12">
        <v>20200814</v>
      </c>
      <c r="Y25" s="12">
        <v>15</v>
      </c>
      <c r="Z25" s="6" t="s">
        <v>59</v>
      </c>
      <c r="AA25" s="12" t="str">
        <f t="shared" si="5"/>
        <v>하선동</v>
      </c>
      <c r="AB25" s="5" t="s">
        <v>69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17</v>
      </c>
      <c r="D26" s="7" t="s">
        <v>32</v>
      </c>
      <c r="E26" s="7" t="s">
        <v>65</v>
      </c>
      <c r="F26" s="7" t="s">
        <v>73</v>
      </c>
      <c r="G26" s="5" t="s">
        <v>86</v>
      </c>
      <c r="H26" s="5" t="s">
        <v>85</v>
      </c>
      <c r="I26" s="8">
        <f t="shared" si="0"/>
        <v>2037</v>
      </c>
      <c r="J26" s="11">
        <v>2000</v>
      </c>
      <c r="K26" s="8">
        <f t="shared" si="1"/>
        <v>37</v>
      </c>
      <c r="L26" s="10">
        <f t="shared" si="2"/>
        <v>1.8163966617574866E-2</v>
      </c>
      <c r="M26" s="11"/>
      <c r="N26" s="11">
        <v>27</v>
      </c>
      <c r="O26" s="11"/>
      <c r="P26" s="11">
        <v>10</v>
      </c>
      <c r="Q26" s="11"/>
      <c r="R26" s="11"/>
      <c r="S26" s="11"/>
      <c r="T26" s="11"/>
      <c r="U26" s="11"/>
      <c r="V26" s="11"/>
      <c r="W26" s="11"/>
      <c r="X26" s="12">
        <v>20200817</v>
      </c>
      <c r="Y26" s="12">
        <v>14</v>
      </c>
      <c r="Z26" s="6" t="s">
        <v>59</v>
      </c>
      <c r="AA26" s="12" t="str">
        <f t="shared" si="5"/>
        <v>하선동</v>
      </c>
      <c r="AB26" s="5" t="s">
        <v>69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17</v>
      </c>
      <c r="D27" s="7" t="s">
        <v>36</v>
      </c>
      <c r="E27" s="5" t="s">
        <v>65</v>
      </c>
      <c r="F27" s="7" t="s">
        <v>77</v>
      </c>
      <c r="G27" s="5" t="s">
        <v>88</v>
      </c>
      <c r="H27" s="5" t="s">
        <v>85</v>
      </c>
      <c r="I27" s="8">
        <f t="shared" si="0"/>
        <v>457</v>
      </c>
      <c r="J27" s="11">
        <v>450</v>
      </c>
      <c r="K27" s="8">
        <f t="shared" si="1"/>
        <v>7</v>
      </c>
      <c r="L27" s="10">
        <f t="shared" si="2"/>
        <v>1.5317286652078774E-2</v>
      </c>
      <c r="M27" s="11"/>
      <c r="N27" s="11"/>
      <c r="O27" s="11"/>
      <c r="P27" s="11">
        <v>7</v>
      </c>
      <c r="Q27" s="11"/>
      <c r="R27" s="11"/>
      <c r="S27" s="11"/>
      <c r="T27" s="11"/>
      <c r="U27" s="11"/>
      <c r="V27" s="11"/>
      <c r="W27" s="11"/>
      <c r="X27" s="12">
        <v>20200815</v>
      </c>
      <c r="Y27" s="12">
        <v>8</v>
      </c>
      <c r="Z27" s="6" t="s">
        <v>59</v>
      </c>
      <c r="AA27" s="12" t="str">
        <f t="shared" si="5"/>
        <v>하선동</v>
      </c>
      <c r="AB27" s="5" t="s">
        <v>69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17</v>
      </c>
      <c r="D28" s="7" t="s">
        <v>36</v>
      </c>
      <c r="E28" s="7" t="s">
        <v>65</v>
      </c>
      <c r="F28" s="7" t="s">
        <v>77</v>
      </c>
      <c r="G28" s="5" t="s">
        <v>88</v>
      </c>
      <c r="H28" s="5" t="s">
        <v>85</v>
      </c>
      <c r="I28" s="8">
        <f t="shared" si="0"/>
        <v>279</v>
      </c>
      <c r="J28" s="16">
        <v>240</v>
      </c>
      <c r="K28" s="8">
        <f t="shared" si="1"/>
        <v>39</v>
      </c>
      <c r="L28" s="10">
        <f t="shared" si="2"/>
        <v>0.13978494623655913</v>
      </c>
      <c r="M28" s="11">
        <v>14</v>
      </c>
      <c r="N28" s="11"/>
      <c r="O28" s="11"/>
      <c r="P28" s="11">
        <v>25</v>
      </c>
      <c r="Q28" s="11"/>
      <c r="R28" s="11"/>
      <c r="S28" s="11"/>
      <c r="T28" s="11"/>
      <c r="U28" s="11"/>
      <c r="V28" s="11"/>
      <c r="W28" s="11"/>
      <c r="X28" s="12">
        <v>20200817</v>
      </c>
      <c r="Y28" s="12">
        <v>8</v>
      </c>
      <c r="Z28" s="6" t="s">
        <v>59</v>
      </c>
      <c r="AA28" s="12" t="str">
        <f t="shared" si="5"/>
        <v>하선동</v>
      </c>
      <c r="AB28" s="5" t="s">
        <v>69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17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17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8</v>
      </c>
      <c r="C31" s="6" t="str">
        <f t="shared" si="4"/>
        <v>17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8</v>
      </c>
      <c r="C32" s="6" t="str">
        <f t="shared" si="4"/>
        <v>17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8</v>
      </c>
      <c r="C33" s="6" t="str">
        <f t="shared" si="4"/>
        <v>17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17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17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17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17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17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17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17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17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17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17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17</v>
      </c>
      <c r="D44" s="7"/>
      <c r="E44" s="7"/>
      <c r="F44" s="7"/>
      <c r="G44" s="5"/>
      <c r="H44" s="5"/>
      <c r="I44" s="8">
        <f t="shared" ref="I44:I46" si="7">J44+K44</f>
        <v>0</v>
      </c>
      <c r="J44" s="9"/>
      <c r="K44" s="8">
        <f t="shared" ref="K44:K46" si="8">SUM(M44:W44)</f>
        <v>0</v>
      </c>
      <c r="L44" s="10" t="e">
        <f t="shared" ref="L44:L46" si="9">K44/I44</f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17</v>
      </c>
      <c r="D45" s="7"/>
      <c r="E45" s="7"/>
      <c r="F45" s="7"/>
      <c r="G45" s="5"/>
      <c r="H45" s="5"/>
      <c r="I45" s="8">
        <f t="shared" si="7"/>
        <v>0</v>
      </c>
      <c r="J45" s="9"/>
      <c r="K45" s="8">
        <f t="shared" si="8"/>
        <v>0</v>
      </c>
      <c r="L45" s="10" t="e">
        <f t="shared" si="9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17</v>
      </c>
      <c r="D46" s="7"/>
      <c r="E46" s="7"/>
      <c r="F46" s="7"/>
      <c r="G46" s="5"/>
      <c r="H46" s="5"/>
      <c r="I46" s="8">
        <f t="shared" si="7"/>
        <v>0</v>
      </c>
      <c r="J46" s="9"/>
      <c r="K46" s="8">
        <f t="shared" si="8"/>
        <v>0</v>
      </c>
      <c r="L46" s="10" t="e">
        <f t="shared" si="9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27">
        <f t="shared" ref="I47:W47" si="10">SUM(I7:I46)</f>
        <v>67000</v>
      </c>
      <c r="J47" s="27">
        <f t="shared" si="10"/>
        <v>65457</v>
      </c>
      <c r="K47" s="27">
        <f t="shared" si="10"/>
        <v>1543</v>
      </c>
      <c r="L47" s="27" t="e">
        <f t="shared" si="10"/>
        <v>#DIV/0!</v>
      </c>
      <c r="M47" s="27">
        <f t="shared" si="10"/>
        <v>311</v>
      </c>
      <c r="N47" s="27">
        <f t="shared" si="10"/>
        <v>605</v>
      </c>
      <c r="O47" s="27">
        <f t="shared" si="10"/>
        <v>0</v>
      </c>
      <c r="P47" s="27">
        <f t="shared" si="10"/>
        <v>139</v>
      </c>
      <c r="Q47" s="27">
        <f t="shared" si="10"/>
        <v>60</v>
      </c>
      <c r="R47" s="27">
        <f t="shared" si="10"/>
        <v>0</v>
      </c>
      <c r="S47" s="27">
        <f t="shared" si="10"/>
        <v>195</v>
      </c>
      <c r="T47" s="27">
        <f t="shared" si="10"/>
        <v>195</v>
      </c>
      <c r="U47" s="27">
        <f t="shared" si="10"/>
        <v>0</v>
      </c>
      <c r="V47" s="27">
        <f t="shared" si="10"/>
        <v>38</v>
      </c>
      <c r="W47" s="27">
        <f t="shared" si="10"/>
        <v>0</v>
      </c>
      <c r="X47" s="50"/>
      <c r="Y47" s="51"/>
      <c r="Z47" s="51"/>
      <c r="AA47" s="51"/>
      <c r="AB47" s="51"/>
      <c r="AC47" s="51"/>
    </row>
    <row r="48" spans="1:29" s="19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51"/>
      <c r="Y48" s="51"/>
      <c r="Z48" s="51"/>
      <c r="AA48" s="51"/>
      <c r="AB48" s="51"/>
      <c r="AC48" s="51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17</v>
      </c>
      <c r="D49" s="7" t="s">
        <v>32</v>
      </c>
      <c r="E49" s="7" t="s">
        <v>57</v>
      </c>
      <c r="F49" s="7" t="s">
        <v>92</v>
      </c>
      <c r="G49" s="5" t="s">
        <v>93</v>
      </c>
      <c r="H49" s="5" t="s">
        <v>85</v>
      </c>
      <c r="I49" s="8">
        <f t="shared" ref="I49:I61" si="11">J49+K49</f>
        <v>50</v>
      </c>
      <c r="J49" s="9">
        <v>50</v>
      </c>
      <c r="K49" s="8">
        <f t="shared" ref="K49:K61" si="12">SUM(M49:W49)</f>
        <v>0</v>
      </c>
      <c r="L49" s="10">
        <f t="shared" ref="L49:L61" si="13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20200814</v>
      </c>
      <c r="Y49" s="12">
        <v>14</v>
      </c>
      <c r="Z49" s="6" t="s">
        <v>59</v>
      </c>
      <c r="AA49" s="12" t="str">
        <f>IF($Z49="A","하선동",IF($Z49="B","이형준",""))</f>
        <v>하선동</v>
      </c>
      <c r="AB49" s="5" t="s">
        <v>61</v>
      </c>
      <c r="AC49" s="13" t="s">
        <v>60</v>
      </c>
    </row>
    <row r="50" spans="1:29" ht="20.100000000000001" customHeight="1" x14ac:dyDescent="0.3">
      <c r="A50" s="5">
        <v>2</v>
      </c>
      <c r="B50" s="6" t="str">
        <f t="shared" ref="B50:B63" si="14">LEFT($A$1,1)</f>
        <v>8</v>
      </c>
      <c r="C50" s="6" t="str">
        <f t="shared" ref="C50:C63" si="15">MID($A$1,4,2)</f>
        <v>17</v>
      </c>
      <c r="D50" s="7" t="s">
        <v>32</v>
      </c>
      <c r="E50" s="7" t="s">
        <v>68</v>
      </c>
      <c r="F50" s="7" t="s">
        <v>79</v>
      </c>
      <c r="G50" s="5" t="s">
        <v>91</v>
      </c>
      <c r="H50" s="5" t="s">
        <v>87</v>
      </c>
      <c r="I50" s="8">
        <f t="shared" si="11"/>
        <v>86</v>
      </c>
      <c r="J50" s="9">
        <v>85</v>
      </c>
      <c r="K50" s="8">
        <f t="shared" si="12"/>
        <v>1</v>
      </c>
      <c r="L50" s="10">
        <f t="shared" si="13"/>
        <v>1.1627906976744186E-2</v>
      </c>
      <c r="M50" s="11"/>
      <c r="N50" s="11"/>
      <c r="O50" s="11"/>
      <c r="P50" s="11">
        <v>1</v>
      </c>
      <c r="Q50" s="11"/>
      <c r="R50" s="11"/>
      <c r="S50" s="11"/>
      <c r="T50" s="11"/>
      <c r="U50" s="11"/>
      <c r="V50" s="11"/>
      <c r="W50" s="11"/>
      <c r="X50" s="12">
        <v>20200817</v>
      </c>
      <c r="Y50" s="12">
        <v>1</v>
      </c>
      <c r="Z50" s="6" t="s">
        <v>58</v>
      </c>
      <c r="AA50" s="12" t="str">
        <f t="shared" ref="AA50:AA63" si="16">IF($Z50="A","하선동",IF($Z50="B","이형준",""))</f>
        <v>하선동</v>
      </c>
      <c r="AB50" s="5" t="s">
        <v>62</v>
      </c>
      <c r="AC50" s="13" t="s">
        <v>60</v>
      </c>
    </row>
    <row r="51" spans="1:29" ht="20.100000000000001" customHeight="1" x14ac:dyDescent="0.3">
      <c r="A51" s="5">
        <v>3</v>
      </c>
      <c r="B51" s="6" t="str">
        <f t="shared" si="14"/>
        <v>8</v>
      </c>
      <c r="C51" s="6" t="str">
        <f t="shared" si="15"/>
        <v>17</v>
      </c>
      <c r="D51" s="7"/>
      <c r="E51" s="7"/>
      <c r="F51" s="7"/>
      <c r="G51" s="5"/>
      <c r="H51" s="5"/>
      <c r="I51" s="8">
        <f t="shared" si="11"/>
        <v>0</v>
      </c>
      <c r="J51" s="9"/>
      <c r="K51" s="8">
        <f t="shared" si="12"/>
        <v>0</v>
      </c>
      <c r="L51" s="10" t="e">
        <f t="shared" si="13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6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4"/>
        <v>8</v>
      </c>
      <c r="C52" s="6" t="str">
        <f t="shared" si="15"/>
        <v>17</v>
      </c>
      <c r="D52" s="7"/>
      <c r="E52" s="7"/>
      <c r="F52" s="7"/>
      <c r="G52" s="5"/>
      <c r="H52" s="5"/>
      <c r="I52" s="8">
        <f t="shared" si="11"/>
        <v>0</v>
      </c>
      <c r="J52" s="9"/>
      <c r="K52" s="8">
        <f t="shared" si="12"/>
        <v>0</v>
      </c>
      <c r="L52" s="10" t="e">
        <f t="shared" si="13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6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4"/>
        <v>8</v>
      </c>
      <c r="C53" s="6" t="str">
        <f t="shared" si="15"/>
        <v>17</v>
      </c>
      <c r="D53" s="7"/>
      <c r="E53" s="7"/>
      <c r="F53" s="7"/>
      <c r="G53" s="5"/>
      <c r="H53" s="5"/>
      <c r="I53" s="8">
        <f t="shared" si="11"/>
        <v>0</v>
      </c>
      <c r="J53" s="9"/>
      <c r="K53" s="8">
        <f t="shared" si="12"/>
        <v>0</v>
      </c>
      <c r="L53" s="10" t="e">
        <f t="shared" si="13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6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4"/>
        <v>8</v>
      </c>
      <c r="C54" s="6" t="str">
        <f t="shared" si="15"/>
        <v>17</v>
      </c>
      <c r="D54" s="7"/>
      <c r="E54" s="7"/>
      <c r="F54" s="7"/>
      <c r="G54" s="5"/>
      <c r="H54" s="5"/>
      <c r="I54" s="8">
        <f t="shared" si="11"/>
        <v>0</v>
      </c>
      <c r="J54" s="9"/>
      <c r="K54" s="8">
        <f t="shared" si="12"/>
        <v>0</v>
      </c>
      <c r="L54" s="10" t="e">
        <f t="shared" si="13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6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4"/>
        <v>8</v>
      </c>
      <c r="C55" s="6" t="str">
        <f t="shared" si="15"/>
        <v>17</v>
      </c>
      <c r="D55" s="7"/>
      <c r="E55" s="7"/>
      <c r="F55" s="7"/>
      <c r="G55" s="5"/>
      <c r="H55" s="5"/>
      <c r="I55" s="8">
        <f t="shared" si="11"/>
        <v>0</v>
      </c>
      <c r="J55" s="15"/>
      <c r="K55" s="8">
        <f t="shared" si="12"/>
        <v>0</v>
      </c>
      <c r="L55" s="10" t="e">
        <f t="shared" si="13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6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4"/>
        <v>8</v>
      </c>
      <c r="C56" s="6" t="str">
        <f t="shared" si="15"/>
        <v>17</v>
      </c>
      <c r="D56" s="7"/>
      <c r="E56" s="7"/>
      <c r="F56" s="7"/>
      <c r="G56" s="5"/>
      <c r="H56" s="5"/>
      <c r="I56" s="8">
        <f t="shared" si="11"/>
        <v>0</v>
      </c>
      <c r="J56" s="9"/>
      <c r="K56" s="8">
        <f t="shared" si="12"/>
        <v>0</v>
      </c>
      <c r="L56" s="10" t="e">
        <f t="shared" si="13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6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4"/>
        <v>8</v>
      </c>
      <c r="C57" s="6" t="str">
        <f t="shared" si="15"/>
        <v>17</v>
      </c>
      <c r="D57" s="7"/>
      <c r="E57" s="7"/>
      <c r="F57" s="7"/>
      <c r="G57" s="5"/>
      <c r="H57" s="5"/>
      <c r="I57" s="8">
        <f t="shared" si="11"/>
        <v>0</v>
      </c>
      <c r="J57" s="9"/>
      <c r="K57" s="8">
        <f t="shared" si="12"/>
        <v>0</v>
      </c>
      <c r="L57" s="10" t="e">
        <f t="shared" si="13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4"/>
        <v>8</v>
      </c>
      <c r="C58" s="6" t="str">
        <f t="shared" si="15"/>
        <v>17</v>
      </c>
      <c r="D58" s="7"/>
      <c r="E58" s="7"/>
      <c r="F58" s="7"/>
      <c r="G58" s="5"/>
      <c r="H58" s="5"/>
      <c r="I58" s="8">
        <f t="shared" si="11"/>
        <v>0</v>
      </c>
      <c r="J58" s="9"/>
      <c r="K58" s="8">
        <f t="shared" si="12"/>
        <v>0</v>
      </c>
      <c r="L58" s="10" t="e">
        <f t="shared" si="13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4"/>
        <v>8</v>
      </c>
      <c r="C59" s="6" t="str">
        <f t="shared" si="15"/>
        <v>17</v>
      </c>
      <c r="D59" s="7"/>
      <c r="E59" s="7"/>
      <c r="F59" s="7"/>
      <c r="G59" s="5"/>
      <c r="H59" s="5"/>
      <c r="I59" s="8">
        <f t="shared" si="11"/>
        <v>0</v>
      </c>
      <c r="J59" s="9"/>
      <c r="K59" s="8">
        <f t="shared" si="12"/>
        <v>0</v>
      </c>
      <c r="L59" s="10" t="e">
        <f t="shared" si="13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4"/>
        <v>8</v>
      </c>
      <c r="C60" s="6" t="str">
        <f t="shared" si="15"/>
        <v>17</v>
      </c>
      <c r="D60" s="7"/>
      <c r="E60" s="7"/>
      <c r="F60" s="7"/>
      <c r="G60" s="5"/>
      <c r="H60" s="5"/>
      <c r="I60" s="8">
        <f t="shared" si="11"/>
        <v>0</v>
      </c>
      <c r="J60" s="9"/>
      <c r="K60" s="8">
        <f t="shared" si="12"/>
        <v>0</v>
      </c>
      <c r="L60" s="10" t="e">
        <f t="shared" si="13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4"/>
        <v>8</v>
      </c>
      <c r="C61" s="6" t="str">
        <f t="shared" si="15"/>
        <v>17</v>
      </c>
      <c r="D61" s="7"/>
      <c r="E61" s="7"/>
      <c r="F61" s="7"/>
      <c r="G61" s="5"/>
      <c r="H61" s="5"/>
      <c r="I61" s="8">
        <f t="shared" si="11"/>
        <v>0</v>
      </c>
      <c r="J61" s="9"/>
      <c r="K61" s="8">
        <f t="shared" si="12"/>
        <v>0</v>
      </c>
      <c r="L61" s="10" t="e">
        <f t="shared" si="13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4"/>
        <v>8</v>
      </c>
      <c r="C62" s="6" t="str">
        <f t="shared" si="15"/>
        <v>17</v>
      </c>
      <c r="D62" s="7"/>
      <c r="E62" s="7"/>
      <c r="F62" s="7"/>
      <c r="G62" s="5"/>
      <c r="H62" s="5"/>
      <c r="I62" s="8">
        <f t="shared" ref="I62:I63" si="17">J62+K62</f>
        <v>0</v>
      </c>
      <c r="J62" s="9"/>
      <c r="K62" s="8">
        <f t="shared" ref="K62:K63" si="18">SUM(M62:W62)</f>
        <v>0</v>
      </c>
      <c r="L62" s="10" t="e">
        <f t="shared" ref="L62:L63" si="19">K62/I62</f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4"/>
        <v>8</v>
      </c>
      <c r="C63" s="6" t="str">
        <f t="shared" si="15"/>
        <v>17</v>
      </c>
      <c r="D63" s="7"/>
      <c r="E63" s="7"/>
      <c r="F63" s="7"/>
      <c r="G63" s="5"/>
      <c r="H63" s="5"/>
      <c r="I63" s="8">
        <f t="shared" si="17"/>
        <v>0</v>
      </c>
      <c r="J63" s="9"/>
      <c r="K63" s="8">
        <f t="shared" si="18"/>
        <v>0</v>
      </c>
      <c r="L63" s="10" t="e">
        <f t="shared" si="19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X47:AC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M47:M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V47:V48"/>
    <mergeCell ref="W47:W48"/>
    <mergeCell ref="Q47:Q48"/>
    <mergeCell ref="R47:R48"/>
    <mergeCell ref="S47:S48"/>
    <mergeCell ref="T47:T48"/>
    <mergeCell ref="U47:U48"/>
  </mergeCells>
  <phoneticPr fontId="4" type="noConversion"/>
  <conditionalFormatting sqref="A7:AC46">
    <cfRule type="expression" dxfId="73" priority="11">
      <formula>$L7&gt;0.15</formula>
    </cfRule>
    <cfRule type="expression" dxfId="72" priority="12">
      <formula>AND($L7&gt;0.08,$L7&lt;0.15)</formula>
    </cfRule>
  </conditionalFormatting>
  <conditionalFormatting sqref="A51:AC63 A49:C50 E49:AC50">
    <cfRule type="expression" dxfId="71" priority="5">
      <formula>$L49&gt;0.15</formula>
    </cfRule>
    <cfRule type="expression" dxfId="70" priority="6">
      <formula>AND($L49&gt;0.08,$L49&lt;0.15)</formula>
    </cfRule>
  </conditionalFormatting>
  <conditionalFormatting sqref="D49">
    <cfRule type="expression" dxfId="69" priority="3">
      <formula>$L49&gt;0.15</formula>
    </cfRule>
    <cfRule type="expression" dxfId="68" priority="4">
      <formula>AND($L49&gt;0.08,$L49&lt;0.15)</formula>
    </cfRule>
  </conditionalFormatting>
  <conditionalFormatting sqref="D50">
    <cfRule type="expression" dxfId="67" priority="1">
      <formula>$L50&gt;0.15</formula>
    </cfRule>
    <cfRule type="expression" dxfId="66" priority="2">
      <formula>AND($L50&gt;0.08,$L50&lt;0.15)</formula>
    </cfRule>
  </conditionalFormatting>
  <dataValidations count="3">
    <dataValidation allowBlank="1" showInputMessage="1" showErrorMessage="1" prompt="수식 계산_x000a_수치 입력 금지" sqref="K49:K63 K7:K46" xr:uid="{CF5C437E-D9A2-4364-833D-42A8ACE41484}"/>
    <dataValidation type="whole" allowBlank="1" showInputMessage="1" showErrorMessage="1" errorTitle="입력값이 올바르지 않습니다." error="숫자만 쓰세요!" sqref="J29:J30 J25:J27 M49:W63 M7:W46" xr:uid="{8E8AC165-9D89-42D4-A4FB-7FC335979EE2}">
      <formula1>0</formula1>
      <formula2>20000</formula2>
    </dataValidation>
    <dataValidation type="list" allowBlank="1" showInputMessage="1" showErrorMessage="1" sqref="Z49:Z63 Z7:Z46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B8F-5C5E-46EA-B9A2-B6875ECBFFF7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8" t="s">
        <v>52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18</v>
      </c>
      <c r="D7" s="7" t="s">
        <v>94</v>
      </c>
      <c r="E7" s="7" t="s">
        <v>95</v>
      </c>
      <c r="F7" s="7" t="s">
        <v>70</v>
      </c>
      <c r="G7" s="5" t="s">
        <v>86</v>
      </c>
      <c r="H7" s="5" t="s">
        <v>87</v>
      </c>
      <c r="I7" s="8">
        <f t="shared" ref="I7:I46" si="0">J7+K7</f>
        <v>13674</v>
      </c>
      <c r="J7" s="9">
        <v>13578</v>
      </c>
      <c r="K7" s="8">
        <f t="shared" ref="K7:K29" si="1">SUM(M7:W7)</f>
        <v>96</v>
      </c>
      <c r="L7" s="10">
        <f t="shared" ref="L7:L46" si="2">K7/I7</f>
        <v>7.0206230802983766E-3</v>
      </c>
      <c r="M7" s="11"/>
      <c r="N7" s="11"/>
      <c r="O7" s="11"/>
      <c r="P7" s="11"/>
      <c r="Q7" s="11">
        <v>10</v>
      </c>
      <c r="R7" s="11"/>
      <c r="S7" s="11">
        <v>37</v>
      </c>
      <c r="T7" s="11">
        <v>49</v>
      </c>
      <c r="U7" s="11"/>
      <c r="V7" s="11"/>
      <c r="W7" s="11"/>
      <c r="X7" s="12">
        <v>20200815</v>
      </c>
      <c r="Y7" s="12">
        <v>2</v>
      </c>
      <c r="Z7" s="6" t="s">
        <v>97</v>
      </c>
      <c r="AA7" s="12" t="str">
        <f>IF($Z7="A","하선동",IF($Z7="B","이형준",""))</f>
        <v>이형준</v>
      </c>
      <c r="AB7" s="5" t="s">
        <v>67</v>
      </c>
      <c r="AC7" s="13" t="s">
        <v>96</v>
      </c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18</v>
      </c>
      <c r="D8" s="7" t="s">
        <v>32</v>
      </c>
      <c r="E8" s="7" t="s">
        <v>99</v>
      </c>
      <c r="F8" s="7" t="s">
        <v>98</v>
      </c>
      <c r="G8" s="5">
        <v>7301</v>
      </c>
      <c r="H8" s="5" t="s">
        <v>100</v>
      </c>
      <c r="I8" s="8">
        <f t="shared" si="0"/>
        <v>800</v>
      </c>
      <c r="J8" s="9">
        <v>791</v>
      </c>
      <c r="K8" s="8">
        <f t="shared" si="1"/>
        <v>9</v>
      </c>
      <c r="L8" s="10">
        <f t="shared" si="2"/>
        <v>1.125E-2</v>
      </c>
      <c r="M8" s="11">
        <v>9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20200814</v>
      </c>
      <c r="Y8" s="12">
        <v>13</v>
      </c>
      <c r="Z8" s="6" t="s">
        <v>97</v>
      </c>
      <c r="AA8" s="12" t="str">
        <f t="shared" ref="AA8:AA46" si="5">IF($Z8="A","하선동",IF($Z8="B","이형준",""))</f>
        <v>이형준</v>
      </c>
      <c r="AB8" s="5" t="s">
        <v>67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18</v>
      </c>
      <c r="D9" s="7" t="s">
        <v>32</v>
      </c>
      <c r="E9" s="7" t="s">
        <v>104</v>
      </c>
      <c r="F9" s="7" t="s">
        <v>105</v>
      </c>
      <c r="G9" s="5" t="s">
        <v>107</v>
      </c>
      <c r="H9" s="5" t="s">
        <v>109</v>
      </c>
      <c r="I9" s="8">
        <f t="shared" ref="I9:I13" si="6">J9+K9</f>
        <v>2051</v>
      </c>
      <c r="J9" s="9">
        <v>1530</v>
      </c>
      <c r="K9" s="8">
        <f t="shared" ref="K9:K13" si="7">SUM(M9:W9)</f>
        <v>521</v>
      </c>
      <c r="L9" s="10">
        <f t="shared" ref="L9:L13" si="8">K9/I9</f>
        <v>0.25402242808386155</v>
      </c>
      <c r="M9" s="11"/>
      <c r="N9" s="11">
        <v>510</v>
      </c>
      <c r="O9" s="11"/>
      <c r="P9" s="11"/>
      <c r="Q9" s="11"/>
      <c r="R9" s="11"/>
      <c r="S9" s="11">
        <v>4</v>
      </c>
      <c r="T9" s="11">
        <v>7</v>
      </c>
      <c r="U9" s="11"/>
      <c r="V9" s="11"/>
      <c r="W9" s="11"/>
      <c r="X9" s="12">
        <v>20200814</v>
      </c>
      <c r="Y9" s="12">
        <v>2</v>
      </c>
      <c r="Z9" s="6" t="s">
        <v>97</v>
      </c>
      <c r="AA9" s="12" t="str">
        <f t="shared" si="5"/>
        <v>이형준</v>
      </c>
      <c r="AB9" s="5" t="s">
        <v>110</v>
      </c>
      <c r="AC9" s="13" t="s">
        <v>111</v>
      </c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18</v>
      </c>
      <c r="D10" s="7" t="s">
        <v>32</v>
      </c>
      <c r="E10" s="7" t="s">
        <v>104</v>
      </c>
      <c r="F10" s="7" t="s">
        <v>105</v>
      </c>
      <c r="G10" s="5" t="s">
        <v>107</v>
      </c>
      <c r="H10" s="5" t="s">
        <v>109</v>
      </c>
      <c r="I10" s="8">
        <f t="shared" si="6"/>
        <v>2574</v>
      </c>
      <c r="J10" s="9">
        <v>2570</v>
      </c>
      <c r="K10" s="8">
        <f t="shared" si="7"/>
        <v>4</v>
      </c>
      <c r="L10" s="10">
        <f t="shared" si="8"/>
        <v>1.554001554001554E-3</v>
      </c>
      <c r="M10" s="11"/>
      <c r="N10" s="11"/>
      <c r="O10" s="11"/>
      <c r="P10" s="11"/>
      <c r="Q10" s="11"/>
      <c r="R10" s="11"/>
      <c r="S10" s="11"/>
      <c r="T10" s="11">
        <v>4</v>
      </c>
      <c r="U10" s="11"/>
      <c r="V10" s="11"/>
      <c r="W10" s="11"/>
      <c r="X10" s="12">
        <v>20200814</v>
      </c>
      <c r="Y10" s="12">
        <v>2</v>
      </c>
      <c r="Z10" s="6" t="s">
        <v>58</v>
      </c>
      <c r="AA10" s="12" t="str">
        <f t="shared" si="5"/>
        <v>하선동</v>
      </c>
      <c r="AB10" s="5" t="s">
        <v>61</v>
      </c>
      <c r="AC10" s="13" t="s">
        <v>112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18</v>
      </c>
      <c r="D11" s="7" t="s">
        <v>32</v>
      </c>
      <c r="E11" s="7" t="s">
        <v>104</v>
      </c>
      <c r="F11" s="7" t="s">
        <v>105</v>
      </c>
      <c r="G11" s="5" t="s">
        <v>107</v>
      </c>
      <c r="H11" s="5" t="s">
        <v>109</v>
      </c>
      <c r="I11" s="8">
        <f t="shared" si="6"/>
        <v>1617</v>
      </c>
      <c r="J11" s="9">
        <v>1609</v>
      </c>
      <c r="K11" s="8">
        <f t="shared" si="7"/>
        <v>8</v>
      </c>
      <c r="L11" s="10">
        <f t="shared" si="8"/>
        <v>4.9474335188620907E-3</v>
      </c>
      <c r="M11" s="11"/>
      <c r="N11" s="11"/>
      <c r="O11" s="11"/>
      <c r="P11" s="11"/>
      <c r="Q11" s="11"/>
      <c r="R11" s="11"/>
      <c r="S11" s="11">
        <v>5</v>
      </c>
      <c r="T11" s="11">
        <v>3</v>
      </c>
      <c r="U11" s="11"/>
      <c r="V11" s="11"/>
      <c r="W11" s="11"/>
      <c r="X11" s="12">
        <v>20200815</v>
      </c>
      <c r="Y11" s="12">
        <v>2</v>
      </c>
      <c r="Z11" s="6" t="s">
        <v>97</v>
      </c>
      <c r="AA11" s="12" t="str">
        <f t="shared" si="5"/>
        <v>이형준</v>
      </c>
      <c r="AB11" s="5" t="s">
        <v>61</v>
      </c>
      <c r="AC11" s="13" t="s">
        <v>112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18</v>
      </c>
      <c r="D12" s="7" t="s">
        <v>32</v>
      </c>
      <c r="E12" s="7" t="s">
        <v>102</v>
      </c>
      <c r="F12" s="7" t="s">
        <v>113</v>
      </c>
      <c r="G12" s="5" t="s">
        <v>114</v>
      </c>
      <c r="H12" s="5" t="s">
        <v>100</v>
      </c>
      <c r="I12" s="8">
        <f t="shared" si="6"/>
        <v>1914</v>
      </c>
      <c r="J12" s="15">
        <v>1890</v>
      </c>
      <c r="K12" s="8">
        <f t="shared" si="7"/>
        <v>24</v>
      </c>
      <c r="L12" s="10">
        <f t="shared" si="8"/>
        <v>1.2539184952978056E-2</v>
      </c>
      <c r="M12" s="11"/>
      <c r="N12" s="11"/>
      <c r="O12" s="11"/>
      <c r="P12" s="11"/>
      <c r="Q12" s="11"/>
      <c r="R12" s="11"/>
      <c r="S12" s="11"/>
      <c r="T12" s="11">
        <v>24</v>
      </c>
      <c r="U12" s="11"/>
      <c r="V12" s="11"/>
      <c r="W12" s="11"/>
      <c r="X12" s="12">
        <v>20200818</v>
      </c>
      <c r="Y12" s="12">
        <v>5</v>
      </c>
      <c r="Z12" s="6" t="s">
        <v>58</v>
      </c>
      <c r="AA12" s="12" t="str">
        <f t="shared" si="5"/>
        <v>하선동</v>
      </c>
      <c r="AB12" s="5" t="s">
        <v>61</v>
      </c>
      <c r="AC12" s="13" t="s">
        <v>115</v>
      </c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18</v>
      </c>
      <c r="D13" s="7" t="s">
        <v>32</v>
      </c>
      <c r="E13" s="7" t="s">
        <v>99</v>
      </c>
      <c r="F13" s="7" t="s">
        <v>98</v>
      </c>
      <c r="G13" s="5">
        <v>7301</v>
      </c>
      <c r="H13" s="5" t="s">
        <v>100</v>
      </c>
      <c r="I13" s="8">
        <f t="shared" si="6"/>
        <v>153</v>
      </c>
      <c r="J13" s="9">
        <v>100</v>
      </c>
      <c r="K13" s="8">
        <f t="shared" si="7"/>
        <v>53</v>
      </c>
      <c r="L13" s="10">
        <f t="shared" si="8"/>
        <v>0.34640522875816993</v>
      </c>
      <c r="M13" s="11"/>
      <c r="N13" s="11"/>
      <c r="O13" s="11"/>
      <c r="P13" s="11"/>
      <c r="Q13" s="11"/>
      <c r="R13" s="11"/>
      <c r="S13" s="11"/>
      <c r="T13" s="11">
        <v>53</v>
      </c>
      <c r="U13" s="11"/>
      <c r="V13" s="11"/>
      <c r="W13" s="11"/>
      <c r="X13" s="12">
        <v>20200814</v>
      </c>
      <c r="Y13" s="12">
        <v>13</v>
      </c>
      <c r="Z13" s="6" t="s">
        <v>58</v>
      </c>
      <c r="AA13" s="12" t="str">
        <f t="shared" si="5"/>
        <v>하선동</v>
      </c>
      <c r="AB13" s="5" t="s">
        <v>61</v>
      </c>
      <c r="AC13" s="13" t="s">
        <v>115</v>
      </c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18</v>
      </c>
      <c r="D14" s="7" t="s">
        <v>34</v>
      </c>
      <c r="E14" s="7" t="s">
        <v>99</v>
      </c>
      <c r="F14" s="7" t="s">
        <v>122</v>
      </c>
      <c r="G14" s="5" t="s">
        <v>103</v>
      </c>
      <c r="H14" s="5" t="s">
        <v>100</v>
      </c>
      <c r="I14" s="8">
        <f t="shared" si="0"/>
        <v>10019</v>
      </c>
      <c r="J14" s="9">
        <v>9993</v>
      </c>
      <c r="K14" s="8">
        <f t="shared" si="1"/>
        <v>26</v>
      </c>
      <c r="L14" s="10">
        <f t="shared" si="2"/>
        <v>2.5950693682004191E-3</v>
      </c>
      <c r="M14" s="11"/>
      <c r="N14" s="11"/>
      <c r="O14" s="11">
        <v>7</v>
      </c>
      <c r="P14" s="11"/>
      <c r="Q14" s="11">
        <v>19</v>
      </c>
      <c r="R14" s="11"/>
      <c r="S14" s="11"/>
      <c r="T14" s="11"/>
      <c r="U14" s="11"/>
      <c r="V14" s="11"/>
      <c r="W14" s="11"/>
      <c r="X14" s="12">
        <v>20200815</v>
      </c>
      <c r="Y14" s="12">
        <v>15</v>
      </c>
      <c r="Z14" s="6" t="s">
        <v>58</v>
      </c>
      <c r="AA14" s="12" t="str">
        <f t="shared" si="5"/>
        <v>하선동</v>
      </c>
      <c r="AB14" s="5" t="s">
        <v>66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18</v>
      </c>
      <c r="D15" s="7" t="s">
        <v>36</v>
      </c>
      <c r="E15" s="7" t="s">
        <v>123</v>
      </c>
      <c r="F15" s="7" t="s">
        <v>124</v>
      </c>
      <c r="G15" s="5" t="s">
        <v>125</v>
      </c>
      <c r="H15" s="5" t="s">
        <v>100</v>
      </c>
      <c r="I15" s="8">
        <f t="shared" si="0"/>
        <v>642</v>
      </c>
      <c r="J15" s="9">
        <v>426</v>
      </c>
      <c r="K15" s="8">
        <f t="shared" si="1"/>
        <v>216</v>
      </c>
      <c r="L15" s="10">
        <f t="shared" si="2"/>
        <v>0.3364485981308411</v>
      </c>
      <c r="M15" s="11">
        <v>208</v>
      </c>
      <c r="N15" s="11"/>
      <c r="O15" s="11"/>
      <c r="P15" s="11">
        <v>8</v>
      </c>
      <c r="Q15" s="11"/>
      <c r="R15" s="11"/>
      <c r="S15" s="11"/>
      <c r="T15" s="11"/>
      <c r="U15" s="11"/>
      <c r="V15" s="11"/>
      <c r="W15" s="11"/>
      <c r="X15" s="12">
        <v>20200818</v>
      </c>
      <c r="Y15" s="12">
        <v>8</v>
      </c>
      <c r="Z15" s="6" t="s">
        <v>58</v>
      </c>
      <c r="AA15" s="12" t="str">
        <f t="shared" si="5"/>
        <v>하선동</v>
      </c>
      <c r="AB15" s="5" t="s">
        <v>66</v>
      </c>
      <c r="AC15" s="13" t="s">
        <v>126</v>
      </c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18</v>
      </c>
      <c r="D16" s="7" t="s">
        <v>32</v>
      </c>
      <c r="E16" s="7" t="s">
        <v>104</v>
      </c>
      <c r="F16" s="7" t="s">
        <v>127</v>
      </c>
      <c r="G16" s="5" t="s">
        <v>106</v>
      </c>
      <c r="H16" s="5" t="s">
        <v>108</v>
      </c>
      <c r="I16" s="8">
        <f t="shared" si="0"/>
        <v>2255</v>
      </c>
      <c r="J16" s="9">
        <v>2227</v>
      </c>
      <c r="K16" s="8">
        <f t="shared" si="1"/>
        <v>28</v>
      </c>
      <c r="L16" s="10">
        <f t="shared" si="2"/>
        <v>1.2416851441241685E-2</v>
      </c>
      <c r="M16" s="11">
        <v>25</v>
      </c>
      <c r="N16" s="11"/>
      <c r="O16" s="11"/>
      <c r="P16" s="11"/>
      <c r="Q16" s="11"/>
      <c r="R16" s="11"/>
      <c r="S16" s="11"/>
      <c r="T16" s="11">
        <v>3</v>
      </c>
      <c r="U16" s="11"/>
      <c r="V16" s="11"/>
      <c r="W16" s="11"/>
      <c r="X16" s="12">
        <v>20200813</v>
      </c>
      <c r="Y16" s="12">
        <v>2</v>
      </c>
      <c r="Z16" s="6" t="s">
        <v>58</v>
      </c>
      <c r="AA16" s="12" t="str">
        <f t="shared" si="5"/>
        <v>하선동</v>
      </c>
      <c r="AB16" s="5" t="s">
        <v>66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18</v>
      </c>
      <c r="D17" s="7" t="s">
        <v>34</v>
      </c>
      <c r="E17" s="7" t="s">
        <v>99</v>
      </c>
      <c r="F17" s="7" t="s">
        <v>122</v>
      </c>
      <c r="G17" s="5" t="s">
        <v>103</v>
      </c>
      <c r="H17" s="5" t="s">
        <v>100</v>
      </c>
      <c r="I17" s="8">
        <f t="shared" si="0"/>
        <v>1024</v>
      </c>
      <c r="J17" s="9">
        <v>1012</v>
      </c>
      <c r="K17" s="8">
        <f t="shared" si="1"/>
        <v>12</v>
      </c>
      <c r="L17" s="10">
        <f t="shared" si="2"/>
        <v>1.171875E-2</v>
      </c>
      <c r="M17" s="11"/>
      <c r="N17" s="11">
        <v>11</v>
      </c>
      <c r="O17" s="11"/>
      <c r="P17" s="11">
        <v>1</v>
      </c>
      <c r="Q17" s="11"/>
      <c r="R17" s="11"/>
      <c r="S17" s="11"/>
      <c r="T17" s="11"/>
      <c r="U17" s="11"/>
      <c r="V17" s="11"/>
      <c r="W17" s="11"/>
      <c r="X17" s="12">
        <v>20200815</v>
      </c>
      <c r="Y17" s="12">
        <v>15</v>
      </c>
      <c r="Z17" s="6" t="s">
        <v>97</v>
      </c>
      <c r="AA17" s="12" t="str">
        <f t="shared" si="5"/>
        <v>이형준</v>
      </c>
      <c r="AB17" s="5" t="s">
        <v>66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18</v>
      </c>
      <c r="D18" s="7" t="s">
        <v>94</v>
      </c>
      <c r="E18" s="7" t="s">
        <v>56</v>
      </c>
      <c r="F18" s="7" t="s">
        <v>70</v>
      </c>
      <c r="G18" s="5" t="s">
        <v>86</v>
      </c>
      <c r="H18" s="5" t="s">
        <v>87</v>
      </c>
      <c r="I18" s="8">
        <f t="shared" si="0"/>
        <v>1220</v>
      </c>
      <c r="J18" s="9">
        <v>1200</v>
      </c>
      <c r="K18" s="8">
        <f t="shared" si="1"/>
        <v>20</v>
      </c>
      <c r="L18" s="10">
        <f t="shared" si="2"/>
        <v>1.6393442622950821E-2</v>
      </c>
      <c r="M18" s="11"/>
      <c r="N18" s="11"/>
      <c r="O18" s="11"/>
      <c r="P18" s="11"/>
      <c r="Q18" s="11"/>
      <c r="R18" s="11"/>
      <c r="S18" s="11">
        <v>9</v>
      </c>
      <c r="T18" s="11">
        <v>11</v>
      </c>
      <c r="U18" s="11"/>
      <c r="V18" s="11"/>
      <c r="W18" s="11"/>
      <c r="X18" s="12">
        <v>20200817</v>
      </c>
      <c r="Y18" s="12">
        <v>2</v>
      </c>
      <c r="Z18" s="6" t="s">
        <v>97</v>
      </c>
      <c r="AA18" s="12" t="str">
        <f t="shared" si="5"/>
        <v>이형준</v>
      </c>
      <c r="AB18" s="5" t="s">
        <v>128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18</v>
      </c>
      <c r="D19" s="7" t="s">
        <v>94</v>
      </c>
      <c r="E19" s="7" t="s">
        <v>56</v>
      </c>
      <c r="F19" s="7" t="s">
        <v>70</v>
      </c>
      <c r="G19" s="5" t="s">
        <v>86</v>
      </c>
      <c r="H19" s="5" t="s">
        <v>87</v>
      </c>
      <c r="I19" s="8">
        <f t="shared" si="0"/>
        <v>2426</v>
      </c>
      <c r="J19" s="9">
        <v>2400</v>
      </c>
      <c r="K19" s="8">
        <f t="shared" si="1"/>
        <v>26</v>
      </c>
      <c r="L19" s="10">
        <f t="shared" si="2"/>
        <v>1.0717230008244023E-2</v>
      </c>
      <c r="M19" s="11"/>
      <c r="N19" s="11"/>
      <c r="O19" s="11"/>
      <c r="P19" s="11"/>
      <c r="Q19" s="11"/>
      <c r="R19" s="11"/>
      <c r="S19" s="11">
        <v>13</v>
      </c>
      <c r="T19" s="11">
        <v>13</v>
      </c>
      <c r="U19" s="11"/>
      <c r="V19" s="11"/>
      <c r="W19" s="11"/>
      <c r="X19" s="12">
        <v>20200813</v>
      </c>
      <c r="Y19" s="12">
        <v>2</v>
      </c>
      <c r="Z19" s="6" t="s">
        <v>97</v>
      </c>
      <c r="AA19" s="12" t="str">
        <f t="shared" si="5"/>
        <v>이형준</v>
      </c>
      <c r="AB19" s="5" t="s">
        <v>128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18</v>
      </c>
      <c r="D20" s="7" t="s">
        <v>94</v>
      </c>
      <c r="E20" s="7" t="s">
        <v>56</v>
      </c>
      <c r="F20" s="7" t="s">
        <v>70</v>
      </c>
      <c r="G20" s="5" t="s">
        <v>86</v>
      </c>
      <c r="H20" s="5" t="s">
        <v>87</v>
      </c>
      <c r="I20" s="8">
        <f t="shared" si="0"/>
        <v>12416</v>
      </c>
      <c r="J20" s="9">
        <v>12370</v>
      </c>
      <c r="K20" s="8">
        <f t="shared" si="1"/>
        <v>46</v>
      </c>
      <c r="L20" s="10">
        <f t="shared" si="2"/>
        <v>3.7048969072164947E-3</v>
      </c>
      <c r="M20" s="11"/>
      <c r="N20" s="11"/>
      <c r="O20" s="11"/>
      <c r="P20" s="11"/>
      <c r="Q20" s="11"/>
      <c r="R20" s="11"/>
      <c r="S20" s="11">
        <v>17</v>
      </c>
      <c r="T20" s="11">
        <v>29</v>
      </c>
      <c r="U20" s="11"/>
      <c r="V20" s="11"/>
      <c r="W20" s="11"/>
      <c r="X20" s="12">
        <v>20200818</v>
      </c>
      <c r="Y20" s="12">
        <v>2</v>
      </c>
      <c r="Z20" s="6" t="s">
        <v>58</v>
      </c>
      <c r="AA20" s="12" t="str">
        <f t="shared" si="5"/>
        <v>하선동</v>
      </c>
      <c r="AB20" s="5" t="s">
        <v>128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18</v>
      </c>
      <c r="D21" s="7" t="s">
        <v>32</v>
      </c>
      <c r="E21" s="7" t="s">
        <v>99</v>
      </c>
      <c r="F21" s="7" t="s">
        <v>129</v>
      </c>
      <c r="G21" s="5" t="s">
        <v>107</v>
      </c>
      <c r="H21" s="5" t="s">
        <v>100</v>
      </c>
      <c r="I21" s="8">
        <f t="shared" si="0"/>
        <v>2350</v>
      </c>
      <c r="J21" s="9">
        <v>1940</v>
      </c>
      <c r="K21" s="8">
        <f t="shared" si="1"/>
        <v>410</v>
      </c>
      <c r="L21" s="10">
        <f t="shared" si="2"/>
        <v>0.17446808510638298</v>
      </c>
      <c r="M21" s="11"/>
      <c r="N21" s="11">
        <v>390</v>
      </c>
      <c r="O21" s="11"/>
      <c r="P21" s="11">
        <v>20</v>
      </c>
      <c r="Q21" s="11"/>
      <c r="R21" s="11"/>
      <c r="S21" s="11"/>
      <c r="T21" s="11"/>
      <c r="U21" s="11"/>
      <c r="V21" s="11"/>
      <c r="W21" s="11"/>
      <c r="X21" s="12">
        <v>20200817</v>
      </c>
      <c r="Y21" s="12">
        <v>14</v>
      </c>
      <c r="Z21" s="6" t="s">
        <v>58</v>
      </c>
      <c r="AA21" s="12" t="str">
        <f t="shared" si="5"/>
        <v>하선동</v>
      </c>
      <c r="AB21" s="5" t="s">
        <v>69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18</v>
      </c>
      <c r="D22" s="7" t="s">
        <v>36</v>
      </c>
      <c r="E22" s="7" t="s">
        <v>123</v>
      </c>
      <c r="F22" s="7" t="s">
        <v>124</v>
      </c>
      <c r="G22" s="5" t="s">
        <v>125</v>
      </c>
      <c r="H22" s="5" t="s">
        <v>100</v>
      </c>
      <c r="I22" s="8">
        <f t="shared" si="0"/>
        <v>836</v>
      </c>
      <c r="J22" s="9">
        <v>770</v>
      </c>
      <c r="K22" s="8">
        <f t="shared" si="1"/>
        <v>66</v>
      </c>
      <c r="L22" s="10">
        <f t="shared" si="2"/>
        <v>7.8947368421052627E-2</v>
      </c>
      <c r="M22" s="11">
        <v>37</v>
      </c>
      <c r="N22" s="11"/>
      <c r="O22" s="11"/>
      <c r="P22" s="11">
        <v>29</v>
      </c>
      <c r="Q22" s="11"/>
      <c r="R22" s="11"/>
      <c r="S22" s="11"/>
      <c r="T22" s="11"/>
      <c r="U22" s="11"/>
      <c r="V22" s="11"/>
      <c r="W22" s="11"/>
      <c r="X22" s="12">
        <v>20200818</v>
      </c>
      <c r="Y22" s="12">
        <v>8</v>
      </c>
      <c r="Z22" s="6" t="s">
        <v>58</v>
      </c>
      <c r="AA22" s="12" t="str">
        <f t="shared" si="5"/>
        <v>하선동</v>
      </c>
      <c r="AB22" s="5" t="s">
        <v>69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18</v>
      </c>
      <c r="D23" s="7" t="s">
        <v>34</v>
      </c>
      <c r="E23" s="7" t="s">
        <v>99</v>
      </c>
      <c r="F23" s="7" t="s">
        <v>122</v>
      </c>
      <c r="G23" s="5" t="s">
        <v>103</v>
      </c>
      <c r="H23" s="5" t="s">
        <v>100</v>
      </c>
      <c r="I23" s="8">
        <f t="shared" si="0"/>
        <v>1607</v>
      </c>
      <c r="J23" s="9">
        <v>1600</v>
      </c>
      <c r="K23" s="8">
        <f t="shared" si="1"/>
        <v>7</v>
      </c>
      <c r="L23" s="10">
        <f t="shared" si="2"/>
        <v>4.3559427504667085E-3</v>
      </c>
      <c r="M23" s="11"/>
      <c r="N23" s="11"/>
      <c r="O23" s="11"/>
      <c r="P23" s="11">
        <v>7</v>
      </c>
      <c r="Q23" s="11"/>
      <c r="R23" s="11"/>
      <c r="S23" s="11"/>
      <c r="T23" s="11"/>
      <c r="U23" s="11"/>
      <c r="V23" s="11"/>
      <c r="W23" s="11"/>
      <c r="X23" s="12">
        <v>20200815</v>
      </c>
      <c r="Y23" s="12">
        <v>15</v>
      </c>
      <c r="Z23" s="6" t="s">
        <v>58</v>
      </c>
      <c r="AA23" s="12" t="str">
        <f t="shared" si="5"/>
        <v>하선동</v>
      </c>
      <c r="AB23" s="5" t="s">
        <v>69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18</v>
      </c>
      <c r="D24" s="7" t="s">
        <v>34</v>
      </c>
      <c r="E24" s="7" t="s">
        <v>99</v>
      </c>
      <c r="F24" s="7" t="s">
        <v>122</v>
      </c>
      <c r="G24" s="5" t="s">
        <v>103</v>
      </c>
      <c r="H24" s="5" t="s">
        <v>100</v>
      </c>
      <c r="I24" s="8">
        <f t="shared" si="0"/>
        <v>3212</v>
      </c>
      <c r="J24" s="9">
        <v>3200</v>
      </c>
      <c r="K24" s="8">
        <f t="shared" si="1"/>
        <v>12</v>
      </c>
      <c r="L24" s="10">
        <f t="shared" si="2"/>
        <v>3.7359900373599006E-3</v>
      </c>
      <c r="M24" s="11"/>
      <c r="N24" s="11"/>
      <c r="O24" s="11"/>
      <c r="P24" s="11">
        <v>12</v>
      </c>
      <c r="Q24" s="11"/>
      <c r="R24" s="11"/>
      <c r="S24" s="11"/>
      <c r="T24" s="11"/>
      <c r="U24" s="11"/>
      <c r="V24" s="11"/>
      <c r="W24" s="11"/>
      <c r="X24" s="12">
        <v>20200815</v>
      </c>
      <c r="Y24" s="12">
        <v>15</v>
      </c>
      <c r="Z24" s="6" t="s">
        <v>97</v>
      </c>
      <c r="AA24" s="12" t="str">
        <f t="shared" si="5"/>
        <v>이형준</v>
      </c>
      <c r="AB24" s="5" t="s">
        <v>69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18</v>
      </c>
      <c r="D25" s="7" t="s">
        <v>34</v>
      </c>
      <c r="E25" s="7" t="s">
        <v>99</v>
      </c>
      <c r="F25" s="7" t="s">
        <v>122</v>
      </c>
      <c r="G25" s="5" t="s">
        <v>103</v>
      </c>
      <c r="H25" s="5" t="s">
        <v>100</v>
      </c>
      <c r="I25" s="8">
        <f t="shared" si="0"/>
        <v>8993</v>
      </c>
      <c r="J25" s="11">
        <v>8024</v>
      </c>
      <c r="K25" s="8">
        <f t="shared" si="1"/>
        <v>969</v>
      </c>
      <c r="L25" s="10">
        <f t="shared" si="2"/>
        <v>0.10775047258979206</v>
      </c>
      <c r="M25" s="11"/>
      <c r="N25" s="11"/>
      <c r="O25" s="11">
        <v>946</v>
      </c>
      <c r="P25" s="11">
        <v>23</v>
      </c>
      <c r="Q25" s="11"/>
      <c r="R25" s="11"/>
      <c r="S25" s="11"/>
      <c r="T25" s="11"/>
      <c r="U25" s="11"/>
      <c r="V25" s="11"/>
      <c r="W25" s="11"/>
      <c r="X25" s="12">
        <v>20200814</v>
      </c>
      <c r="Y25" s="12">
        <v>15</v>
      </c>
      <c r="Z25" s="6" t="s">
        <v>58</v>
      </c>
      <c r="AA25" s="12" t="str">
        <f t="shared" si="5"/>
        <v>하선동</v>
      </c>
      <c r="AB25" s="5" t="s">
        <v>64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18</v>
      </c>
      <c r="D26" s="7" t="s">
        <v>34</v>
      </c>
      <c r="E26" s="7" t="s">
        <v>99</v>
      </c>
      <c r="F26" s="7" t="s">
        <v>122</v>
      </c>
      <c r="G26" s="5" t="s">
        <v>103</v>
      </c>
      <c r="H26" s="5" t="s">
        <v>100</v>
      </c>
      <c r="I26" s="8">
        <f t="shared" si="0"/>
        <v>3946</v>
      </c>
      <c r="J26" s="11">
        <v>3721</v>
      </c>
      <c r="K26" s="8">
        <f t="shared" si="1"/>
        <v>225</v>
      </c>
      <c r="L26" s="10">
        <f t="shared" si="2"/>
        <v>5.7019766852508869E-2</v>
      </c>
      <c r="M26" s="11"/>
      <c r="N26" s="11"/>
      <c r="O26" s="11">
        <v>219</v>
      </c>
      <c r="P26" s="11">
        <v>6</v>
      </c>
      <c r="Q26" s="11"/>
      <c r="R26" s="11"/>
      <c r="S26" s="11"/>
      <c r="T26" s="11"/>
      <c r="U26" s="11"/>
      <c r="V26" s="11"/>
      <c r="W26" s="11"/>
      <c r="X26" s="12">
        <v>20200814</v>
      </c>
      <c r="Y26" s="12">
        <v>15</v>
      </c>
      <c r="Z26" s="6" t="s">
        <v>97</v>
      </c>
      <c r="AA26" s="12" t="str">
        <f t="shared" si="5"/>
        <v>이형준</v>
      </c>
      <c r="AB26" s="5" t="s">
        <v>64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18</v>
      </c>
      <c r="D27" s="7" t="s">
        <v>32</v>
      </c>
      <c r="E27" s="7" t="s">
        <v>102</v>
      </c>
      <c r="F27" s="7" t="s">
        <v>113</v>
      </c>
      <c r="G27" s="5" t="s">
        <v>114</v>
      </c>
      <c r="H27" s="5" t="s">
        <v>100</v>
      </c>
      <c r="I27" s="8">
        <f t="shared" si="0"/>
        <v>1233</v>
      </c>
      <c r="J27" s="11">
        <v>1150</v>
      </c>
      <c r="K27" s="8">
        <f t="shared" si="1"/>
        <v>83</v>
      </c>
      <c r="L27" s="10">
        <f t="shared" si="2"/>
        <v>6.7315490673154912E-2</v>
      </c>
      <c r="M27" s="11"/>
      <c r="N27" s="11"/>
      <c r="O27" s="11"/>
      <c r="P27" s="11"/>
      <c r="Q27" s="11"/>
      <c r="R27" s="11"/>
      <c r="S27" s="11"/>
      <c r="T27" s="11">
        <v>82</v>
      </c>
      <c r="U27" s="11"/>
      <c r="V27" s="11"/>
      <c r="W27" s="11">
        <v>1</v>
      </c>
      <c r="X27" s="12">
        <v>20200818</v>
      </c>
      <c r="Y27" s="12">
        <v>5</v>
      </c>
      <c r="Z27" s="6" t="s">
        <v>97</v>
      </c>
      <c r="AA27" s="12" t="str">
        <f t="shared" si="5"/>
        <v>이형준</v>
      </c>
      <c r="AB27" s="5" t="s">
        <v>62</v>
      </c>
      <c r="AC27" s="13" t="s">
        <v>115</v>
      </c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18</v>
      </c>
      <c r="D28" s="7" t="s">
        <v>36</v>
      </c>
      <c r="E28" s="7" t="s">
        <v>130</v>
      </c>
      <c r="F28" s="7"/>
      <c r="G28" s="5" t="s">
        <v>131</v>
      </c>
      <c r="H28" s="5" t="s">
        <v>100</v>
      </c>
      <c r="I28" s="8">
        <f t="shared" si="0"/>
        <v>2640</v>
      </c>
      <c r="J28" s="16">
        <v>2640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20200807</v>
      </c>
      <c r="Y28" s="12">
        <v>6</v>
      </c>
      <c r="Z28" s="6" t="s">
        <v>58</v>
      </c>
      <c r="AA28" s="12" t="str">
        <f t="shared" si="5"/>
        <v>하선동</v>
      </c>
      <c r="AB28" s="5" t="s">
        <v>62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18</v>
      </c>
      <c r="D29" s="7" t="s">
        <v>36</v>
      </c>
      <c r="E29" s="7" t="s">
        <v>130</v>
      </c>
      <c r="F29" s="7"/>
      <c r="G29" s="5" t="s">
        <v>131</v>
      </c>
      <c r="H29" s="5" t="s">
        <v>100</v>
      </c>
      <c r="I29" s="8">
        <f t="shared" si="0"/>
        <v>2375</v>
      </c>
      <c r="J29" s="11">
        <v>2375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20200807</v>
      </c>
      <c r="Y29" s="12">
        <v>6</v>
      </c>
      <c r="Z29" s="6" t="s">
        <v>97</v>
      </c>
      <c r="AA29" s="12" t="str">
        <f t="shared" si="5"/>
        <v>이형준</v>
      </c>
      <c r="AB29" s="5" t="s">
        <v>62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18</v>
      </c>
      <c r="D30" s="7" t="s">
        <v>36</v>
      </c>
      <c r="E30" s="7" t="s">
        <v>130</v>
      </c>
      <c r="F30" s="7"/>
      <c r="G30" s="5" t="s">
        <v>131</v>
      </c>
      <c r="H30" s="5" t="s">
        <v>100</v>
      </c>
      <c r="I30" s="8">
        <f t="shared" si="0"/>
        <v>2164</v>
      </c>
      <c r="J30" s="11">
        <v>2150</v>
      </c>
      <c r="K30" s="8">
        <f t="shared" ref="K30:K43" si="9">SUM(M30:W30)</f>
        <v>14</v>
      </c>
      <c r="L30" s="10">
        <f t="shared" si="2"/>
        <v>6.4695009242144181E-3</v>
      </c>
      <c r="M30" s="11"/>
      <c r="N30" s="11"/>
      <c r="O30" s="11"/>
      <c r="P30" s="11"/>
      <c r="Q30" s="11">
        <v>6</v>
      </c>
      <c r="R30" s="11"/>
      <c r="S30" s="11"/>
      <c r="T30" s="11">
        <v>8</v>
      </c>
      <c r="U30" s="11"/>
      <c r="V30" s="11"/>
      <c r="W30" s="11"/>
      <c r="X30" s="12">
        <v>20200805</v>
      </c>
      <c r="Y30" s="12">
        <v>6</v>
      </c>
      <c r="Z30" s="6" t="s">
        <v>58</v>
      </c>
      <c r="AA30" s="12" t="str">
        <f t="shared" si="5"/>
        <v>하선동</v>
      </c>
      <c r="AB30" s="5" t="s">
        <v>62</v>
      </c>
      <c r="AC30" s="13" t="s">
        <v>112</v>
      </c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18</v>
      </c>
      <c r="D31" s="7" t="s">
        <v>36</v>
      </c>
      <c r="E31" s="7" t="s">
        <v>130</v>
      </c>
      <c r="F31" s="7"/>
      <c r="G31" s="5" t="s">
        <v>131</v>
      </c>
      <c r="H31" s="5" t="s">
        <v>100</v>
      </c>
      <c r="I31" s="8">
        <f t="shared" si="0"/>
        <v>2265</v>
      </c>
      <c r="J31" s="9">
        <v>2265</v>
      </c>
      <c r="K31" s="8">
        <f t="shared" si="9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20200805</v>
      </c>
      <c r="Y31" s="12">
        <v>6</v>
      </c>
      <c r="Z31" s="6" t="s">
        <v>97</v>
      </c>
      <c r="AA31" s="12" t="str">
        <f t="shared" si="5"/>
        <v>이형준</v>
      </c>
      <c r="AB31" s="5" t="s">
        <v>62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18</v>
      </c>
      <c r="D32" s="7" t="s">
        <v>34</v>
      </c>
      <c r="E32" s="7" t="s">
        <v>102</v>
      </c>
      <c r="F32" s="7" t="s">
        <v>132</v>
      </c>
      <c r="G32" s="5" t="s">
        <v>133</v>
      </c>
      <c r="H32" s="5" t="s">
        <v>100</v>
      </c>
      <c r="I32" s="8">
        <f t="shared" si="0"/>
        <v>1713</v>
      </c>
      <c r="J32" s="9">
        <v>1700</v>
      </c>
      <c r="K32" s="8">
        <f t="shared" si="9"/>
        <v>13</v>
      </c>
      <c r="L32" s="10">
        <f t="shared" si="2"/>
        <v>7.5890251021599534E-3</v>
      </c>
      <c r="M32" s="11"/>
      <c r="N32" s="11"/>
      <c r="O32" s="11"/>
      <c r="P32" s="11"/>
      <c r="Q32" s="11">
        <v>13</v>
      </c>
      <c r="R32" s="11"/>
      <c r="S32" s="11"/>
      <c r="T32" s="11"/>
      <c r="U32" s="11"/>
      <c r="V32" s="11"/>
      <c r="W32" s="11"/>
      <c r="X32" s="12">
        <v>20200818</v>
      </c>
      <c r="Y32" s="12">
        <v>6</v>
      </c>
      <c r="Z32" s="6" t="s">
        <v>58</v>
      </c>
      <c r="AA32" s="12" t="str">
        <f t="shared" si="5"/>
        <v>하선동</v>
      </c>
      <c r="AB32" s="5" t="s">
        <v>62</v>
      </c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18</v>
      </c>
      <c r="D33" s="7" t="s">
        <v>34</v>
      </c>
      <c r="E33" s="7" t="s">
        <v>102</v>
      </c>
      <c r="F33" s="7" t="s">
        <v>132</v>
      </c>
      <c r="G33" s="5" t="s">
        <v>133</v>
      </c>
      <c r="H33" s="5" t="s">
        <v>100</v>
      </c>
      <c r="I33" s="8">
        <f t="shared" si="0"/>
        <v>6300</v>
      </c>
      <c r="J33" s="9">
        <v>6300</v>
      </c>
      <c r="K33" s="8">
        <f t="shared" si="9"/>
        <v>0</v>
      </c>
      <c r="L33" s="10">
        <f t="shared" si="2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>
        <v>20200818</v>
      </c>
      <c r="Y33" s="12">
        <v>6</v>
      </c>
      <c r="Z33" s="6" t="s">
        <v>97</v>
      </c>
      <c r="AA33" s="12" t="str">
        <f t="shared" si="5"/>
        <v>이형준</v>
      </c>
      <c r="AB33" s="5" t="s">
        <v>62</v>
      </c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18</v>
      </c>
      <c r="D34" s="7" t="s">
        <v>32</v>
      </c>
      <c r="E34" s="7" t="s">
        <v>99</v>
      </c>
      <c r="F34" s="7" t="s">
        <v>98</v>
      </c>
      <c r="G34" s="5">
        <v>7301</v>
      </c>
      <c r="H34" s="5" t="s">
        <v>100</v>
      </c>
      <c r="I34" s="8">
        <f t="shared" si="0"/>
        <v>716</v>
      </c>
      <c r="J34" s="9">
        <v>710</v>
      </c>
      <c r="K34" s="8">
        <f t="shared" si="9"/>
        <v>6</v>
      </c>
      <c r="L34" s="10">
        <f t="shared" si="2"/>
        <v>8.3798882681564244E-3</v>
      </c>
      <c r="M34" s="11">
        <v>4</v>
      </c>
      <c r="N34" s="11"/>
      <c r="O34" s="11"/>
      <c r="P34" s="11">
        <v>2</v>
      </c>
      <c r="Q34" s="11"/>
      <c r="R34" s="11"/>
      <c r="S34" s="11"/>
      <c r="T34" s="11"/>
      <c r="U34" s="11"/>
      <c r="V34" s="11"/>
      <c r="W34" s="11"/>
      <c r="X34" s="12">
        <v>20200814</v>
      </c>
      <c r="Y34" s="12">
        <v>13</v>
      </c>
      <c r="Z34" s="6" t="s">
        <v>58</v>
      </c>
      <c r="AA34" s="12" t="str">
        <f t="shared" si="5"/>
        <v>하선동</v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8</v>
      </c>
      <c r="C35" s="6" t="str">
        <f t="shared" si="4"/>
        <v>18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9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8</v>
      </c>
      <c r="C36" s="6" t="str">
        <f t="shared" si="4"/>
        <v>18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9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18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9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18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9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18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9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18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9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18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9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18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9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18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9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18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10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18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10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18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10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27">
        <f t="shared" ref="I47:W47" si="11">SUM(I7:I46)</f>
        <v>93135</v>
      </c>
      <c r="J47" s="27">
        <f t="shared" si="11"/>
        <v>90241</v>
      </c>
      <c r="K47" s="27">
        <f t="shared" si="11"/>
        <v>2894</v>
      </c>
      <c r="L47" s="27" t="e">
        <f t="shared" si="11"/>
        <v>#DIV/0!</v>
      </c>
      <c r="M47" s="27">
        <f t="shared" si="11"/>
        <v>283</v>
      </c>
      <c r="N47" s="27">
        <f t="shared" si="11"/>
        <v>911</v>
      </c>
      <c r="O47" s="27">
        <f t="shared" si="11"/>
        <v>1172</v>
      </c>
      <c r="P47" s="27">
        <f t="shared" si="11"/>
        <v>108</v>
      </c>
      <c r="Q47" s="27">
        <f t="shared" si="11"/>
        <v>48</v>
      </c>
      <c r="R47" s="27">
        <f t="shared" si="11"/>
        <v>0</v>
      </c>
      <c r="S47" s="27">
        <f t="shared" si="11"/>
        <v>85</v>
      </c>
      <c r="T47" s="27">
        <f t="shared" si="11"/>
        <v>286</v>
      </c>
      <c r="U47" s="27">
        <f t="shared" si="11"/>
        <v>0</v>
      </c>
      <c r="V47" s="27">
        <f t="shared" si="11"/>
        <v>0</v>
      </c>
      <c r="W47" s="27">
        <f t="shared" si="11"/>
        <v>1</v>
      </c>
      <c r="X47" s="50"/>
      <c r="Y47" s="51"/>
      <c r="Z47" s="51"/>
      <c r="AA47" s="51"/>
      <c r="AB47" s="51"/>
      <c r="AC47" s="51"/>
    </row>
    <row r="48" spans="1:29" s="19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51"/>
      <c r="Y48" s="51"/>
      <c r="Z48" s="51"/>
      <c r="AA48" s="51"/>
      <c r="AB48" s="51"/>
      <c r="AC48" s="51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18</v>
      </c>
      <c r="D49" s="7" t="s">
        <v>34</v>
      </c>
      <c r="E49" s="7" t="s">
        <v>102</v>
      </c>
      <c r="F49" s="7" t="s">
        <v>101</v>
      </c>
      <c r="G49" s="5" t="s">
        <v>103</v>
      </c>
      <c r="H49" s="5" t="s">
        <v>100</v>
      </c>
      <c r="I49" s="8">
        <f t="shared" ref="I49" si="12">J49+K49</f>
        <v>200</v>
      </c>
      <c r="J49" s="9">
        <v>200</v>
      </c>
      <c r="K49" s="8">
        <f t="shared" ref="K49" si="13">SUM(M49:W49)</f>
        <v>0</v>
      </c>
      <c r="L49" s="10">
        <f t="shared" ref="L49" si="14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20200818</v>
      </c>
      <c r="Y49" s="12">
        <v>7</v>
      </c>
      <c r="Z49" s="6" t="s">
        <v>116</v>
      </c>
      <c r="AA49" s="12" t="str">
        <f>IF($Z49="A","하선동",IF($Z49="B","이형준",""))</f>
        <v>하선동</v>
      </c>
      <c r="AB49" s="5" t="s">
        <v>117</v>
      </c>
      <c r="AC49" s="13"/>
    </row>
    <row r="50" spans="1:29" ht="20.100000000000001" customHeight="1" x14ac:dyDescent="0.3">
      <c r="A50" s="5">
        <v>2</v>
      </c>
      <c r="B50" s="6" t="str">
        <f t="shared" ref="B50:B63" si="15">LEFT($A$1,1)</f>
        <v>8</v>
      </c>
      <c r="C50" s="6" t="str">
        <f t="shared" ref="C50:C63" si="16">MID($A$1,4,2)</f>
        <v>18</v>
      </c>
      <c r="D50" s="7" t="s">
        <v>34</v>
      </c>
      <c r="E50" s="7" t="s">
        <v>118</v>
      </c>
      <c r="F50" s="7" t="s">
        <v>119</v>
      </c>
      <c r="G50" s="5" t="s">
        <v>120</v>
      </c>
      <c r="H50" s="5" t="s">
        <v>87</v>
      </c>
      <c r="I50" s="8">
        <f t="shared" ref="I50:I63" si="17">J50+K50</f>
        <v>66</v>
      </c>
      <c r="J50" s="9">
        <v>50</v>
      </c>
      <c r="K50" s="8">
        <f t="shared" ref="K50:K63" si="18">SUM(M50:W50)</f>
        <v>16</v>
      </c>
      <c r="L50" s="10">
        <f t="shared" ref="L50:L63" si="19">K50/I50</f>
        <v>0.24242424242424243</v>
      </c>
      <c r="M50" s="11"/>
      <c r="N50" s="11"/>
      <c r="O50" s="11"/>
      <c r="P50" s="11"/>
      <c r="Q50" s="11">
        <v>11</v>
      </c>
      <c r="R50" s="11"/>
      <c r="S50" s="11">
        <v>5</v>
      </c>
      <c r="T50" s="11"/>
      <c r="U50" s="11"/>
      <c r="V50" s="11"/>
      <c r="W50" s="11"/>
      <c r="X50" s="12">
        <v>20200818</v>
      </c>
      <c r="Y50" s="12">
        <v>10</v>
      </c>
      <c r="Z50" s="6" t="s">
        <v>58</v>
      </c>
      <c r="AA50" s="12" t="str">
        <f t="shared" ref="AA50:AA63" si="20">IF($Z50="A","하선동",IF($Z50="B","이형준",""))</f>
        <v>하선동</v>
      </c>
      <c r="AB50" s="5" t="s">
        <v>61</v>
      </c>
      <c r="AC50" s="13"/>
    </row>
    <row r="51" spans="1:29" ht="20.100000000000001" customHeight="1" x14ac:dyDescent="0.3">
      <c r="A51" s="5">
        <v>3</v>
      </c>
      <c r="B51" s="6" t="str">
        <f t="shared" si="15"/>
        <v>8</v>
      </c>
      <c r="C51" s="6" t="str">
        <f t="shared" si="16"/>
        <v>18</v>
      </c>
      <c r="D51" s="7" t="s">
        <v>34</v>
      </c>
      <c r="E51" s="7" t="s">
        <v>118</v>
      </c>
      <c r="F51" s="7" t="s">
        <v>119</v>
      </c>
      <c r="G51" s="5" t="s">
        <v>120</v>
      </c>
      <c r="H51" s="5" t="s">
        <v>87</v>
      </c>
      <c r="I51" s="8">
        <f t="shared" si="17"/>
        <v>71</v>
      </c>
      <c r="J51" s="9">
        <v>50</v>
      </c>
      <c r="K51" s="8">
        <f t="shared" si="18"/>
        <v>21</v>
      </c>
      <c r="L51" s="10">
        <f t="shared" si="19"/>
        <v>0.29577464788732394</v>
      </c>
      <c r="M51" s="11"/>
      <c r="N51" s="11"/>
      <c r="O51" s="11"/>
      <c r="P51" s="11"/>
      <c r="Q51" s="11">
        <v>15</v>
      </c>
      <c r="R51" s="11"/>
      <c r="S51" s="11">
        <v>6</v>
      </c>
      <c r="T51" s="11"/>
      <c r="U51" s="11"/>
      <c r="V51" s="11"/>
      <c r="W51" s="11"/>
      <c r="X51" s="12">
        <v>20200818</v>
      </c>
      <c r="Y51" s="12">
        <v>10</v>
      </c>
      <c r="Z51" s="6" t="s">
        <v>58</v>
      </c>
      <c r="AA51" s="12" t="str">
        <f t="shared" si="20"/>
        <v>하선동</v>
      </c>
      <c r="AB51" s="5" t="s">
        <v>61</v>
      </c>
      <c r="AC51" s="13"/>
    </row>
    <row r="52" spans="1:29" ht="20.100000000000001" customHeight="1" x14ac:dyDescent="0.3">
      <c r="A52" s="5">
        <v>4</v>
      </c>
      <c r="B52" s="6" t="str">
        <f t="shared" si="15"/>
        <v>8</v>
      </c>
      <c r="C52" s="6" t="str">
        <f t="shared" si="16"/>
        <v>18</v>
      </c>
      <c r="D52" s="7" t="s">
        <v>34</v>
      </c>
      <c r="E52" s="7" t="s">
        <v>121</v>
      </c>
      <c r="F52" s="7" t="s">
        <v>121</v>
      </c>
      <c r="G52" s="5" t="s">
        <v>103</v>
      </c>
      <c r="H52" s="5" t="s">
        <v>100</v>
      </c>
      <c r="I52" s="8">
        <f t="shared" si="17"/>
        <v>53</v>
      </c>
      <c r="J52" s="9">
        <v>50</v>
      </c>
      <c r="K52" s="8">
        <f t="shared" si="18"/>
        <v>3</v>
      </c>
      <c r="L52" s="10">
        <f t="shared" si="19"/>
        <v>5.6603773584905662E-2</v>
      </c>
      <c r="M52" s="11">
        <v>2</v>
      </c>
      <c r="N52" s="11"/>
      <c r="O52" s="11"/>
      <c r="P52" s="11"/>
      <c r="Q52" s="11"/>
      <c r="R52" s="11"/>
      <c r="S52" s="11">
        <v>1</v>
      </c>
      <c r="T52" s="11"/>
      <c r="U52" s="11"/>
      <c r="V52" s="11"/>
      <c r="W52" s="11"/>
      <c r="X52" s="12">
        <v>20200818</v>
      </c>
      <c r="Y52" s="12">
        <v>7</v>
      </c>
      <c r="Z52" s="6" t="s">
        <v>58</v>
      </c>
      <c r="AA52" s="12" t="str">
        <f t="shared" si="20"/>
        <v>하선동</v>
      </c>
      <c r="AB52" s="5" t="s">
        <v>61</v>
      </c>
      <c r="AC52" s="13"/>
    </row>
    <row r="53" spans="1:29" ht="20.100000000000001" customHeight="1" x14ac:dyDescent="0.3">
      <c r="A53" s="5">
        <v>5</v>
      </c>
      <c r="B53" s="6" t="str">
        <f t="shared" si="15"/>
        <v>8</v>
      </c>
      <c r="C53" s="6" t="str">
        <f t="shared" si="16"/>
        <v>18</v>
      </c>
      <c r="D53" s="7" t="s">
        <v>34</v>
      </c>
      <c r="E53" s="7" t="s">
        <v>121</v>
      </c>
      <c r="F53" s="7" t="s">
        <v>121</v>
      </c>
      <c r="G53" s="5" t="s">
        <v>103</v>
      </c>
      <c r="H53" s="5" t="s">
        <v>100</v>
      </c>
      <c r="I53" s="8">
        <f t="shared" si="17"/>
        <v>51</v>
      </c>
      <c r="J53" s="9">
        <v>50</v>
      </c>
      <c r="K53" s="8">
        <f t="shared" si="18"/>
        <v>1</v>
      </c>
      <c r="L53" s="10">
        <f t="shared" si="19"/>
        <v>1.9607843137254902E-2</v>
      </c>
      <c r="M53" s="11"/>
      <c r="N53" s="11"/>
      <c r="O53" s="11"/>
      <c r="P53" s="11"/>
      <c r="Q53" s="11"/>
      <c r="R53" s="11"/>
      <c r="S53" s="11">
        <v>1</v>
      </c>
      <c r="T53" s="11"/>
      <c r="U53" s="11"/>
      <c r="V53" s="11"/>
      <c r="W53" s="11"/>
      <c r="X53" s="12">
        <v>20200818</v>
      </c>
      <c r="Y53" s="12">
        <v>7</v>
      </c>
      <c r="Z53" s="6" t="s">
        <v>58</v>
      </c>
      <c r="AA53" s="12" t="str">
        <f t="shared" si="20"/>
        <v>하선동</v>
      </c>
      <c r="AB53" s="5" t="s">
        <v>61</v>
      </c>
      <c r="AC53" s="13"/>
    </row>
    <row r="54" spans="1:29" ht="20.100000000000001" customHeight="1" x14ac:dyDescent="0.3">
      <c r="A54" s="5">
        <v>6</v>
      </c>
      <c r="B54" s="6" t="str">
        <f t="shared" si="15"/>
        <v>8</v>
      </c>
      <c r="C54" s="6" t="str">
        <f t="shared" si="16"/>
        <v>18</v>
      </c>
      <c r="D54" s="7" t="s">
        <v>34</v>
      </c>
      <c r="E54" s="7" t="s">
        <v>121</v>
      </c>
      <c r="F54" s="7" t="s">
        <v>121</v>
      </c>
      <c r="G54" s="5" t="s">
        <v>103</v>
      </c>
      <c r="H54" s="5" t="s">
        <v>100</v>
      </c>
      <c r="I54" s="8">
        <f t="shared" si="17"/>
        <v>50</v>
      </c>
      <c r="J54" s="9">
        <v>50</v>
      </c>
      <c r="K54" s="8">
        <f t="shared" si="18"/>
        <v>0</v>
      </c>
      <c r="L54" s="10">
        <f t="shared" si="19"/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>
        <v>20200818</v>
      </c>
      <c r="Y54" s="12">
        <v>7</v>
      </c>
      <c r="Z54" s="6" t="s">
        <v>58</v>
      </c>
      <c r="AA54" s="12" t="str">
        <f t="shared" si="20"/>
        <v>하선동</v>
      </c>
      <c r="AB54" s="5" t="s">
        <v>61</v>
      </c>
      <c r="AC54" s="13"/>
    </row>
    <row r="55" spans="1:29" ht="20.100000000000001" customHeight="1" x14ac:dyDescent="0.3">
      <c r="A55" s="5">
        <v>7</v>
      </c>
      <c r="B55" s="6" t="str">
        <f t="shared" si="15"/>
        <v>8</v>
      </c>
      <c r="C55" s="6" t="str">
        <f t="shared" si="16"/>
        <v>18</v>
      </c>
      <c r="D55" s="7" t="s">
        <v>34</v>
      </c>
      <c r="E55" s="7" t="s">
        <v>121</v>
      </c>
      <c r="F55" s="7" t="s">
        <v>121</v>
      </c>
      <c r="G55" s="5" t="s">
        <v>103</v>
      </c>
      <c r="H55" s="5" t="s">
        <v>100</v>
      </c>
      <c r="I55" s="8">
        <f t="shared" si="17"/>
        <v>50</v>
      </c>
      <c r="J55" s="15">
        <v>50</v>
      </c>
      <c r="K55" s="8">
        <f t="shared" si="18"/>
        <v>0</v>
      </c>
      <c r="L55" s="10">
        <f t="shared" si="19"/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>
        <v>20200818</v>
      </c>
      <c r="Y55" s="12">
        <v>7</v>
      </c>
      <c r="Z55" s="6" t="s">
        <v>58</v>
      </c>
      <c r="AA55" s="12" t="str">
        <f t="shared" si="20"/>
        <v>하선동</v>
      </c>
      <c r="AB55" s="5" t="s">
        <v>61</v>
      </c>
      <c r="AC55" s="13"/>
    </row>
    <row r="56" spans="1:29" ht="20.100000000000001" customHeight="1" x14ac:dyDescent="0.3">
      <c r="A56" s="5">
        <v>8</v>
      </c>
      <c r="B56" s="6" t="str">
        <f t="shared" si="15"/>
        <v>8</v>
      </c>
      <c r="C56" s="6" t="str">
        <f t="shared" si="16"/>
        <v>18</v>
      </c>
      <c r="D56" s="7"/>
      <c r="E56" s="7"/>
      <c r="F56" s="7"/>
      <c r="G56" s="5"/>
      <c r="H56" s="5"/>
      <c r="I56" s="8">
        <f t="shared" si="17"/>
        <v>0</v>
      </c>
      <c r="J56" s="9"/>
      <c r="K56" s="8">
        <f t="shared" si="18"/>
        <v>0</v>
      </c>
      <c r="L56" s="10" t="e">
        <f t="shared" si="19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20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5"/>
        <v>8</v>
      </c>
      <c r="C57" s="6" t="str">
        <f t="shared" si="16"/>
        <v>18</v>
      </c>
      <c r="D57" s="7"/>
      <c r="E57" s="7"/>
      <c r="F57" s="7"/>
      <c r="G57" s="5"/>
      <c r="H57" s="5"/>
      <c r="I57" s="8">
        <f t="shared" si="17"/>
        <v>0</v>
      </c>
      <c r="J57" s="9"/>
      <c r="K57" s="8">
        <f t="shared" si="18"/>
        <v>0</v>
      </c>
      <c r="L57" s="10" t="e">
        <f t="shared" si="19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20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5"/>
        <v>8</v>
      </c>
      <c r="C58" s="6" t="str">
        <f t="shared" si="16"/>
        <v>18</v>
      </c>
      <c r="D58" s="7"/>
      <c r="E58" s="7"/>
      <c r="F58" s="7"/>
      <c r="G58" s="5"/>
      <c r="H58" s="5"/>
      <c r="I58" s="8">
        <f t="shared" si="17"/>
        <v>0</v>
      </c>
      <c r="J58" s="9"/>
      <c r="K58" s="8">
        <f t="shared" si="18"/>
        <v>0</v>
      </c>
      <c r="L58" s="10" t="e">
        <f t="shared" si="19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20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5"/>
        <v>8</v>
      </c>
      <c r="C59" s="6" t="str">
        <f t="shared" si="16"/>
        <v>18</v>
      </c>
      <c r="D59" s="7"/>
      <c r="E59" s="7"/>
      <c r="F59" s="7"/>
      <c r="G59" s="5"/>
      <c r="H59" s="5"/>
      <c r="I59" s="8">
        <f t="shared" si="17"/>
        <v>0</v>
      </c>
      <c r="J59" s="9"/>
      <c r="K59" s="8">
        <f t="shared" si="18"/>
        <v>0</v>
      </c>
      <c r="L59" s="10" t="e">
        <f t="shared" si="19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20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5"/>
        <v>8</v>
      </c>
      <c r="C60" s="6" t="str">
        <f t="shared" si="16"/>
        <v>18</v>
      </c>
      <c r="D60" s="7"/>
      <c r="E60" s="7"/>
      <c r="F60" s="7"/>
      <c r="G60" s="5"/>
      <c r="H60" s="5"/>
      <c r="I60" s="8">
        <f t="shared" si="17"/>
        <v>0</v>
      </c>
      <c r="J60" s="9"/>
      <c r="K60" s="8">
        <f t="shared" si="18"/>
        <v>0</v>
      </c>
      <c r="L60" s="10" t="e">
        <f t="shared" si="19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20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5"/>
        <v>8</v>
      </c>
      <c r="C61" s="6" t="str">
        <f t="shared" si="16"/>
        <v>18</v>
      </c>
      <c r="D61" s="7"/>
      <c r="E61" s="7"/>
      <c r="F61" s="7"/>
      <c r="G61" s="5"/>
      <c r="H61" s="5"/>
      <c r="I61" s="8">
        <f t="shared" si="17"/>
        <v>0</v>
      </c>
      <c r="J61" s="9"/>
      <c r="K61" s="8">
        <f t="shared" si="18"/>
        <v>0</v>
      </c>
      <c r="L61" s="10" t="e">
        <f t="shared" si="19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20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5"/>
        <v>8</v>
      </c>
      <c r="C62" s="6" t="str">
        <f t="shared" si="16"/>
        <v>18</v>
      </c>
      <c r="D62" s="7"/>
      <c r="E62" s="7"/>
      <c r="F62" s="7"/>
      <c r="G62" s="5"/>
      <c r="H62" s="5"/>
      <c r="I62" s="8">
        <f t="shared" si="17"/>
        <v>0</v>
      </c>
      <c r="J62" s="9"/>
      <c r="K62" s="8">
        <f t="shared" si="18"/>
        <v>0</v>
      </c>
      <c r="L62" s="10" t="e">
        <f t="shared" si="19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20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5"/>
        <v>8</v>
      </c>
      <c r="C63" s="6" t="str">
        <f t="shared" si="16"/>
        <v>18</v>
      </c>
      <c r="D63" s="7"/>
      <c r="E63" s="7"/>
      <c r="F63" s="7"/>
      <c r="G63" s="5"/>
      <c r="H63" s="5"/>
      <c r="I63" s="8">
        <f t="shared" si="17"/>
        <v>0</v>
      </c>
      <c r="J63" s="9"/>
      <c r="K63" s="8">
        <f t="shared" si="18"/>
        <v>0</v>
      </c>
      <c r="L63" s="10" t="e">
        <f t="shared" si="19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20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65" priority="5">
      <formula>$L7&gt;0.15</formula>
    </cfRule>
    <cfRule type="expression" dxfId="64" priority="6">
      <formula>AND($L7&gt;0.08,$L7&lt;0.15)</formula>
    </cfRule>
  </conditionalFormatting>
  <conditionalFormatting sqref="A49:C49 X49:AC49 A50:AC63">
    <cfRule type="expression" dxfId="63" priority="3">
      <formula>$L49&gt;0.15</formula>
    </cfRule>
    <cfRule type="expression" dxfId="62" priority="4">
      <formula>AND($L49&gt;0.08,$L49&lt;0.15)</formula>
    </cfRule>
  </conditionalFormatting>
  <conditionalFormatting sqref="D49:W49">
    <cfRule type="expression" dxfId="61" priority="1">
      <formula>$L49&gt;0.15</formula>
    </cfRule>
    <cfRule type="expression" dxfId="60" priority="2">
      <formula>AND($L49&gt;0.08,$L49&lt;0.15)</formula>
    </cfRule>
  </conditionalFormatting>
  <dataValidations count="3">
    <dataValidation type="list" allowBlank="1" showInputMessage="1" showErrorMessage="1" sqref="Z49:Z63 Z7:Z46" xr:uid="{267CBF85-51CF-4A28-B47C-B332B7EB7E19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0E1D2643-0E2E-4206-91E9-4D6EBF00B7E6}">
      <formula1>0</formula1>
      <formula2>20000</formula2>
    </dataValidation>
    <dataValidation allowBlank="1" showInputMessage="1" showErrorMessage="1" prompt="수식 계산_x000a_수치 입력 금지" sqref="K49:K63 K7:K46" xr:uid="{2E574223-95C2-4B5C-8BE9-BBBAFF935FA4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F0812F-DA5A-4960-B8AC-32E3977E30B0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083B238B-350B-4597-A4CF-8D0E91BDB590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577A-3675-4DA0-9CEF-20762F675CB6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8" t="s">
        <v>53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19</v>
      </c>
      <c r="D7" s="7" t="s">
        <v>32</v>
      </c>
      <c r="E7" s="7" t="s">
        <v>104</v>
      </c>
      <c r="F7" s="7" t="s">
        <v>105</v>
      </c>
      <c r="G7" s="5" t="s">
        <v>106</v>
      </c>
      <c r="H7" s="5" t="s">
        <v>109</v>
      </c>
      <c r="I7" s="8">
        <f t="shared" ref="I7:I46" si="0">J7+K7</f>
        <v>1462</v>
      </c>
      <c r="J7" s="9">
        <v>1090</v>
      </c>
      <c r="K7" s="8">
        <f t="shared" ref="K7:K29" si="1">SUM(M7:W7)</f>
        <v>372</v>
      </c>
      <c r="L7" s="10">
        <f t="shared" ref="L7:L46" si="2">K7/I7</f>
        <v>0.25444596443228457</v>
      </c>
      <c r="M7" s="11">
        <v>338</v>
      </c>
      <c r="N7" s="11"/>
      <c r="O7" s="11"/>
      <c r="P7" s="11">
        <v>2</v>
      </c>
      <c r="Q7" s="11"/>
      <c r="R7" s="11"/>
      <c r="S7" s="11">
        <v>15</v>
      </c>
      <c r="T7" s="11">
        <v>17</v>
      </c>
      <c r="U7" s="11"/>
      <c r="V7" s="11"/>
      <c r="W7" s="11"/>
      <c r="X7" s="12">
        <v>20200811</v>
      </c>
      <c r="Y7" s="12">
        <v>2</v>
      </c>
      <c r="Z7" s="6" t="s">
        <v>58</v>
      </c>
      <c r="AA7" s="12" t="str">
        <f>IF($Z7="A","하선동",IF($Z7="B","이형준",""))</f>
        <v>하선동</v>
      </c>
      <c r="AB7" s="5" t="s">
        <v>67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19</v>
      </c>
      <c r="D8" s="7" t="s">
        <v>32</v>
      </c>
      <c r="E8" s="7" t="s">
        <v>135</v>
      </c>
      <c r="F8" s="7" t="s">
        <v>134</v>
      </c>
      <c r="G8" s="5" t="s">
        <v>120</v>
      </c>
      <c r="H8" s="5" t="s">
        <v>100</v>
      </c>
      <c r="I8" s="8">
        <f t="shared" si="0"/>
        <v>4276</v>
      </c>
      <c r="J8" s="9">
        <v>4270</v>
      </c>
      <c r="K8" s="8">
        <f t="shared" si="1"/>
        <v>6</v>
      </c>
      <c r="L8" s="10">
        <f t="shared" si="2"/>
        <v>1.403180542563143E-3</v>
      </c>
      <c r="M8" s="11">
        <v>4</v>
      </c>
      <c r="N8" s="11"/>
      <c r="O8" s="11"/>
      <c r="P8" s="11"/>
      <c r="Q8" s="11">
        <v>2</v>
      </c>
      <c r="R8" s="11"/>
      <c r="S8" s="11"/>
      <c r="T8" s="11"/>
      <c r="U8" s="11"/>
      <c r="V8" s="11"/>
      <c r="W8" s="11"/>
      <c r="X8" s="12">
        <v>20200813</v>
      </c>
      <c r="Y8" s="12">
        <v>4</v>
      </c>
      <c r="Z8" s="6" t="s">
        <v>97</v>
      </c>
      <c r="AA8" s="12" t="str">
        <f t="shared" ref="AA8:AA46" si="5">IF($Z8="A","하선동",IF($Z8="B","이형준",""))</f>
        <v>이형준</v>
      </c>
      <c r="AB8" s="5" t="s">
        <v>67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19</v>
      </c>
      <c r="D9" s="7" t="s">
        <v>32</v>
      </c>
      <c r="E9" s="7" t="s">
        <v>135</v>
      </c>
      <c r="F9" s="7" t="s">
        <v>134</v>
      </c>
      <c r="G9" s="5" t="s">
        <v>120</v>
      </c>
      <c r="H9" s="5" t="s">
        <v>100</v>
      </c>
      <c r="I9" s="8">
        <f t="shared" si="0"/>
        <v>6116</v>
      </c>
      <c r="J9" s="9">
        <v>6108</v>
      </c>
      <c r="K9" s="8">
        <f t="shared" si="1"/>
        <v>8</v>
      </c>
      <c r="L9" s="10">
        <f t="shared" si="2"/>
        <v>1.3080444735120995E-3</v>
      </c>
      <c r="M9" s="11">
        <v>7</v>
      </c>
      <c r="N9" s="11"/>
      <c r="O9" s="11"/>
      <c r="P9" s="11"/>
      <c r="Q9" s="11">
        <v>1</v>
      </c>
      <c r="R9" s="11"/>
      <c r="S9" s="11"/>
      <c r="T9" s="11"/>
      <c r="U9" s="11"/>
      <c r="V9" s="11"/>
      <c r="W9" s="11"/>
      <c r="X9" s="12">
        <v>20200814</v>
      </c>
      <c r="Y9" s="6">
        <v>4</v>
      </c>
      <c r="Z9" s="6" t="s">
        <v>58</v>
      </c>
      <c r="AA9" s="12" t="str">
        <f t="shared" si="5"/>
        <v>하선동</v>
      </c>
      <c r="AB9" s="5" t="s">
        <v>67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19</v>
      </c>
      <c r="D10" s="7" t="s">
        <v>32</v>
      </c>
      <c r="E10" s="7" t="s">
        <v>135</v>
      </c>
      <c r="F10" s="7" t="s">
        <v>134</v>
      </c>
      <c r="G10" s="5" t="s">
        <v>120</v>
      </c>
      <c r="H10" s="5" t="s">
        <v>100</v>
      </c>
      <c r="I10" s="8">
        <f t="shared" si="0"/>
        <v>1295</v>
      </c>
      <c r="J10" s="9">
        <v>1290</v>
      </c>
      <c r="K10" s="8">
        <f t="shared" si="1"/>
        <v>5</v>
      </c>
      <c r="L10" s="10">
        <f t="shared" si="2"/>
        <v>3.8610038610038611E-3</v>
      </c>
      <c r="M10" s="11">
        <v>2</v>
      </c>
      <c r="N10" s="11"/>
      <c r="O10" s="11"/>
      <c r="P10" s="11">
        <v>3</v>
      </c>
      <c r="Q10" s="11"/>
      <c r="R10" s="11"/>
      <c r="S10" s="11"/>
      <c r="T10" s="11"/>
      <c r="U10" s="11"/>
      <c r="V10" s="11"/>
      <c r="W10" s="11"/>
      <c r="X10" s="12">
        <v>20200814</v>
      </c>
      <c r="Y10" s="12">
        <v>4</v>
      </c>
      <c r="Z10" s="6" t="s">
        <v>97</v>
      </c>
      <c r="AA10" s="12" t="str">
        <f t="shared" si="5"/>
        <v>이형준</v>
      </c>
      <c r="AB10" s="5" t="s">
        <v>67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19</v>
      </c>
      <c r="D11" s="7" t="s">
        <v>32</v>
      </c>
      <c r="E11" s="7" t="s">
        <v>102</v>
      </c>
      <c r="F11" s="7" t="s">
        <v>113</v>
      </c>
      <c r="G11" s="5" t="s">
        <v>114</v>
      </c>
      <c r="H11" s="5" t="s">
        <v>100</v>
      </c>
      <c r="I11" s="8">
        <f t="shared" si="0"/>
        <v>1300</v>
      </c>
      <c r="J11" s="9">
        <v>1300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20200819</v>
      </c>
      <c r="Y11" s="12">
        <v>4</v>
      </c>
      <c r="Z11" s="6" t="s">
        <v>97</v>
      </c>
      <c r="AA11" s="12" t="str">
        <f t="shared" si="5"/>
        <v>이형준</v>
      </c>
      <c r="AB11" s="5" t="s">
        <v>67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19</v>
      </c>
      <c r="D12" s="7" t="s">
        <v>32</v>
      </c>
      <c r="E12" s="7" t="s">
        <v>102</v>
      </c>
      <c r="F12" s="7" t="s">
        <v>113</v>
      </c>
      <c r="G12" s="5" t="s">
        <v>114</v>
      </c>
      <c r="H12" s="5" t="s">
        <v>100</v>
      </c>
      <c r="I12" s="8">
        <f t="shared" si="0"/>
        <v>1063</v>
      </c>
      <c r="J12" s="9">
        <v>940</v>
      </c>
      <c r="K12" s="8">
        <f t="shared" si="1"/>
        <v>123</v>
      </c>
      <c r="L12" s="10">
        <f t="shared" si="2"/>
        <v>0.11571025399811853</v>
      </c>
      <c r="M12" s="11">
        <v>2</v>
      </c>
      <c r="N12" s="11"/>
      <c r="O12" s="11"/>
      <c r="P12" s="11"/>
      <c r="Q12" s="11"/>
      <c r="R12" s="11"/>
      <c r="S12" s="11"/>
      <c r="T12" s="11">
        <v>2</v>
      </c>
      <c r="U12" s="11"/>
      <c r="V12" s="11"/>
      <c r="W12" s="11">
        <v>119</v>
      </c>
      <c r="X12" s="12">
        <v>20200819</v>
      </c>
      <c r="Y12" s="12">
        <v>6</v>
      </c>
      <c r="Z12" s="6" t="s">
        <v>58</v>
      </c>
      <c r="AA12" s="12" t="str">
        <f t="shared" si="5"/>
        <v>하선동</v>
      </c>
      <c r="AB12" s="5" t="s">
        <v>62</v>
      </c>
      <c r="AC12" s="13" t="s">
        <v>136</v>
      </c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19</v>
      </c>
      <c r="D13" s="7" t="s">
        <v>34</v>
      </c>
      <c r="E13" s="7" t="s">
        <v>102</v>
      </c>
      <c r="F13" s="7" t="s">
        <v>132</v>
      </c>
      <c r="G13" s="5" t="s">
        <v>133</v>
      </c>
      <c r="H13" s="5" t="s">
        <v>100</v>
      </c>
      <c r="I13" s="8">
        <f t="shared" si="0"/>
        <v>4790</v>
      </c>
      <c r="J13" s="15">
        <v>4790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20200819</v>
      </c>
      <c r="Y13" s="12">
        <v>6</v>
      </c>
      <c r="Z13" s="6" t="s">
        <v>58</v>
      </c>
      <c r="AA13" s="12" t="str">
        <f t="shared" si="5"/>
        <v>하선동</v>
      </c>
      <c r="AB13" s="5" t="s">
        <v>62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19</v>
      </c>
      <c r="D14" s="7" t="s">
        <v>34</v>
      </c>
      <c r="E14" s="7" t="s">
        <v>102</v>
      </c>
      <c r="F14" s="7" t="s">
        <v>132</v>
      </c>
      <c r="G14" s="5" t="s">
        <v>133</v>
      </c>
      <c r="H14" s="5" t="s">
        <v>100</v>
      </c>
      <c r="I14" s="8">
        <f t="shared" si="0"/>
        <v>10210</v>
      </c>
      <c r="J14" s="9">
        <v>10210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20200819</v>
      </c>
      <c r="Y14" s="12">
        <v>6</v>
      </c>
      <c r="Z14" s="6" t="s">
        <v>97</v>
      </c>
      <c r="AA14" s="12" t="str">
        <f t="shared" si="5"/>
        <v>이형준</v>
      </c>
      <c r="AB14" s="5" t="s">
        <v>62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19</v>
      </c>
      <c r="D15" s="7" t="s">
        <v>82</v>
      </c>
      <c r="E15" s="7" t="s">
        <v>137</v>
      </c>
      <c r="F15" s="7" t="s">
        <v>138</v>
      </c>
      <c r="G15" s="5" t="s">
        <v>139</v>
      </c>
      <c r="H15" s="5" t="s">
        <v>100</v>
      </c>
      <c r="I15" s="8">
        <f t="shared" si="0"/>
        <v>2088</v>
      </c>
      <c r="J15" s="9">
        <v>2065</v>
      </c>
      <c r="K15" s="8">
        <f t="shared" si="1"/>
        <v>23</v>
      </c>
      <c r="L15" s="10">
        <f t="shared" si="2"/>
        <v>1.1015325670498084E-2</v>
      </c>
      <c r="M15" s="11">
        <v>3</v>
      </c>
      <c r="N15" s="11"/>
      <c r="O15" s="11"/>
      <c r="P15" s="11">
        <v>1</v>
      </c>
      <c r="Q15" s="11">
        <v>6</v>
      </c>
      <c r="R15" s="11"/>
      <c r="S15" s="11"/>
      <c r="T15" s="11">
        <v>1</v>
      </c>
      <c r="U15" s="11"/>
      <c r="V15" s="11">
        <v>12</v>
      </c>
      <c r="W15" s="11"/>
      <c r="X15" s="12">
        <v>20200810</v>
      </c>
      <c r="Y15" s="12">
        <v>13</v>
      </c>
      <c r="Z15" s="6" t="s">
        <v>97</v>
      </c>
      <c r="AA15" s="12" t="str">
        <f t="shared" si="5"/>
        <v>이형준</v>
      </c>
      <c r="AB15" s="5" t="s">
        <v>62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19</v>
      </c>
      <c r="D16" s="7" t="s">
        <v>34</v>
      </c>
      <c r="E16" s="7" t="s">
        <v>99</v>
      </c>
      <c r="F16" s="7" t="s">
        <v>122</v>
      </c>
      <c r="G16" s="5" t="s">
        <v>133</v>
      </c>
      <c r="H16" s="5" t="s">
        <v>100</v>
      </c>
      <c r="I16" s="8">
        <f t="shared" si="0"/>
        <v>1732</v>
      </c>
      <c r="J16" s="9">
        <v>1700</v>
      </c>
      <c r="K16" s="8">
        <f t="shared" si="1"/>
        <v>32</v>
      </c>
      <c r="L16" s="10">
        <f t="shared" si="2"/>
        <v>1.8475750577367205E-2</v>
      </c>
      <c r="M16" s="11"/>
      <c r="N16" s="11"/>
      <c r="O16" s="11">
        <v>22</v>
      </c>
      <c r="P16" s="11">
        <v>10</v>
      </c>
      <c r="Q16" s="11"/>
      <c r="R16" s="11"/>
      <c r="S16" s="11"/>
      <c r="T16" s="11"/>
      <c r="U16" s="11"/>
      <c r="V16" s="11"/>
      <c r="W16" s="11"/>
      <c r="X16" s="12">
        <v>20200815</v>
      </c>
      <c r="Y16" s="12">
        <v>15</v>
      </c>
      <c r="Z16" s="6" t="s">
        <v>97</v>
      </c>
      <c r="AA16" s="12" t="str">
        <f t="shared" si="5"/>
        <v>이형준</v>
      </c>
      <c r="AB16" s="5" t="s">
        <v>64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19</v>
      </c>
      <c r="D17" s="7" t="s">
        <v>32</v>
      </c>
      <c r="E17" s="7" t="s">
        <v>99</v>
      </c>
      <c r="F17" s="7" t="s">
        <v>140</v>
      </c>
      <c r="G17" s="5">
        <v>7301</v>
      </c>
      <c r="H17" s="5" t="s">
        <v>100</v>
      </c>
      <c r="I17" s="8">
        <f t="shared" si="0"/>
        <v>1095</v>
      </c>
      <c r="J17" s="9">
        <v>1094</v>
      </c>
      <c r="K17" s="8">
        <f t="shared" si="1"/>
        <v>1</v>
      </c>
      <c r="L17" s="10">
        <f t="shared" si="2"/>
        <v>9.1324200913242006E-4</v>
      </c>
      <c r="M17" s="11"/>
      <c r="N17" s="11"/>
      <c r="O17" s="11"/>
      <c r="P17" s="11"/>
      <c r="Q17" s="11">
        <v>1</v>
      </c>
      <c r="R17" s="11"/>
      <c r="S17" s="11"/>
      <c r="T17" s="11"/>
      <c r="U17" s="11"/>
      <c r="V17" s="11"/>
      <c r="W17" s="11"/>
      <c r="X17" s="12">
        <v>20200819</v>
      </c>
      <c r="Y17" s="12">
        <v>15</v>
      </c>
      <c r="Z17" s="6" t="s">
        <v>58</v>
      </c>
      <c r="AA17" s="12" t="str">
        <f t="shared" si="5"/>
        <v>하선동</v>
      </c>
      <c r="AB17" s="5" t="s">
        <v>64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19</v>
      </c>
      <c r="D18" s="7" t="s">
        <v>32</v>
      </c>
      <c r="E18" s="7" t="s">
        <v>99</v>
      </c>
      <c r="F18" s="7" t="s">
        <v>140</v>
      </c>
      <c r="G18" s="5">
        <v>7301</v>
      </c>
      <c r="H18" s="5" t="s">
        <v>100</v>
      </c>
      <c r="I18" s="8">
        <f t="shared" si="0"/>
        <v>2870</v>
      </c>
      <c r="J18" s="9">
        <v>2849</v>
      </c>
      <c r="K18" s="8">
        <f t="shared" si="1"/>
        <v>21</v>
      </c>
      <c r="L18" s="10">
        <f t="shared" si="2"/>
        <v>7.3170731707317077E-3</v>
      </c>
      <c r="M18" s="11">
        <v>21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20200819</v>
      </c>
      <c r="Y18" s="12">
        <v>15</v>
      </c>
      <c r="Z18" s="6" t="s">
        <v>97</v>
      </c>
      <c r="AA18" s="12" t="str">
        <f t="shared" si="5"/>
        <v>이형준</v>
      </c>
      <c r="AB18" s="5" t="s">
        <v>64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19</v>
      </c>
      <c r="D19" s="7" t="s">
        <v>32</v>
      </c>
      <c r="E19" s="7" t="s">
        <v>99</v>
      </c>
      <c r="F19" s="7" t="s">
        <v>98</v>
      </c>
      <c r="G19" s="5">
        <v>7301</v>
      </c>
      <c r="H19" s="5" t="s">
        <v>100</v>
      </c>
      <c r="I19" s="8">
        <f t="shared" si="0"/>
        <v>2003</v>
      </c>
      <c r="J19" s="9">
        <v>1970</v>
      </c>
      <c r="K19" s="8">
        <f t="shared" si="1"/>
        <v>33</v>
      </c>
      <c r="L19" s="10">
        <f t="shared" si="2"/>
        <v>1.6475287069395907E-2</v>
      </c>
      <c r="M19" s="11">
        <v>33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20200808</v>
      </c>
      <c r="Y19" s="12">
        <v>6</v>
      </c>
      <c r="Z19" s="6" t="s">
        <v>58</v>
      </c>
      <c r="AA19" s="12" t="str">
        <f t="shared" si="5"/>
        <v>하선동</v>
      </c>
      <c r="AB19" s="5" t="s">
        <v>64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19</v>
      </c>
      <c r="D20" s="7" t="s">
        <v>36</v>
      </c>
      <c r="E20" s="7" t="s">
        <v>141</v>
      </c>
      <c r="F20" s="7"/>
      <c r="G20" s="5" t="s">
        <v>131</v>
      </c>
      <c r="H20" s="5" t="s">
        <v>109</v>
      </c>
      <c r="I20" s="8">
        <f t="shared" si="0"/>
        <v>2009</v>
      </c>
      <c r="J20" s="9">
        <v>1970</v>
      </c>
      <c r="K20" s="8">
        <f t="shared" si="1"/>
        <v>39</v>
      </c>
      <c r="L20" s="10">
        <f t="shared" si="2"/>
        <v>1.9412643106022896E-2</v>
      </c>
      <c r="M20" s="11"/>
      <c r="N20" s="11">
        <v>25</v>
      </c>
      <c r="O20" s="11"/>
      <c r="P20" s="11"/>
      <c r="Q20" s="11"/>
      <c r="R20" s="11"/>
      <c r="S20" s="11">
        <v>14</v>
      </c>
      <c r="T20" s="11"/>
      <c r="U20" s="11"/>
      <c r="V20" s="11"/>
      <c r="W20" s="11"/>
      <c r="X20" s="12">
        <v>20200807</v>
      </c>
      <c r="Y20" s="12">
        <v>10</v>
      </c>
      <c r="Z20" s="6" t="s">
        <v>97</v>
      </c>
      <c r="AA20" s="12" t="str">
        <f t="shared" si="5"/>
        <v>이형준</v>
      </c>
      <c r="AB20" s="5" t="s">
        <v>64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19</v>
      </c>
      <c r="D21" s="7" t="s">
        <v>34</v>
      </c>
      <c r="E21" s="7" t="s">
        <v>99</v>
      </c>
      <c r="F21" s="7" t="s">
        <v>122</v>
      </c>
      <c r="G21" s="5" t="s">
        <v>133</v>
      </c>
      <c r="H21" s="5" t="s">
        <v>100</v>
      </c>
      <c r="I21" s="8">
        <f t="shared" si="0"/>
        <v>1688</v>
      </c>
      <c r="J21" s="9">
        <v>1367</v>
      </c>
      <c r="K21" s="8">
        <f t="shared" si="1"/>
        <v>321</v>
      </c>
      <c r="L21" s="10">
        <f t="shared" si="2"/>
        <v>0.19016587677725119</v>
      </c>
      <c r="M21" s="11"/>
      <c r="N21" s="11"/>
      <c r="O21" s="11">
        <v>321</v>
      </c>
      <c r="P21" s="11"/>
      <c r="Q21" s="11"/>
      <c r="R21" s="11"/>
      <c r="S21" s="11"/>
      <c r="T21" s="11"/>
      <c r="U21" s="11"/>
      <c r="V21" s="11"/>
      <c r="W21" s="11"/>
      <c r="X21" s="12">
        <v>20200814</v>
      </c>
      <c r="Y21" s="12">
        <v>15</v>
      </c>
      <c r="Z21" s="6" t="s">
        <v>58</v>
      </c>
      <c r="AA21" s="12" t="str">
        <f t="shared" si="5"/>
        <v>하선동</v>
      </c>
      <c r="AB21" s="5" t="s">
        <v>61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19</v>
      </c>
      <c r="D22" s="7" t="s">
        <v>34</v>
      </c>
      <c r="E22" s="7" t="s">
        <v>99</v>
      </c>
      <c r="F22" s="7" t="s">
        <v>122</v>
      </c>
      <c r="G22" s="5" t="s">
        <v>133</v>
      </c>
      <c r="H22" s="5" t="s">
        <v>100</v>
      </c>
      <c r="I22" s="8">
        <f t="shared" si="0"/>
        <v>300</v>
      </c>
      <c r="J22" s="9">
        <v>282</v>
      </c>
      <c r="K22" s="8">
        <f t="shared" si="1"/>
        <v>18</v>
      </c>
      <c r="L22" s="10">
        <f t="shared" si="2"/>
        <v>0.06</v>
      </c>
      <c r="M22" s="11"/>
      <c r="N22" s="11"/>
      <c r="O22" s="11">
        <v>18</v>
      </c>
      <c r="P22" s="11"/>
      <c r="Q22" s="11"/>
      <c r="R22" s="11"/>
      <c r="S22" s="11"/>
      <c r="T22" s="11"/>
      <c r="U22" s="11"/>
      <c r="V22" s="11"/>
      <c r="W22" s="11"/>
      <c r="X22" s="12">
        <v>20200814</v>
      </c>
      <c r="Y22" s="12">
        <v>15</v>
      </c>
      <c r="Z22" s="6" t="s">
        <v>97</v>
      </c>
      <c r="AA22" s="12" t="str">
        <f t="shared" si="5"/>
        <v>이형준</v>
      </c>
      <c r="AB22" s="5" t="s">
        <v>61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19</v>
      </c>
      <c r="D23" s="7" t="s">
        <v>34</v>
      </c>
      <c r="E23" s="7" t="s">
        <v>102</v>
      </c>
      <c r="F23" s="7" t="s">
        <v>132</v>
      </c>
      <c r="G23" s="5" t="s">
        <v>133</v>
      </c>
      <c r="H23" s="5" t="s">
        <v>100</v>
      </c>
      <c r="I23" s="8">
        <f t="shared" si="0"/>
        <v>11319</v>
      </c>
      <c r="J23" s="9">
        <v>11319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20200819</v>
      </c>
      <c r="Y23" s="12">
        <v>6</v>
      </c>
      <c r="Z23" s="6" t="s">
        <v>58</v>
      </c>
      <c r="AA23" s="12" t="str">
        <f t="shared" si="5"/>
        <v>하선동</v>
      </c>
      <c r="AB23" s="5" t="s">
        <v>61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19</v>
      </c>
      <c r="D24" s="7" t="s">
        <v>34</v>
      </c>
      <c r="E24" s="7" t="s">
        <v>99</v>
      </c>
      <c r="F24" s="7" t="s">
        <v>122</v>
      </c>
      <c r="G24" s="5" t="s">
        <v>133</v>
      </c>
      <c r="H24" s="5" t="s">
        <v>100</v>
      </c>
      <c r="I24" s="8">
        <f t="shared" si="0"/>
        <v>2538</v>
      </c>
      <c r="J24" s="9">
        <v>2431</v>
      </c>
      <c r="K24" s="8">
        <f t="shared" si="1"/>
        <v>107</v>
      </c>
      <c r="L24" s="10">
        <f t="shared" si="2"/>
        <v>4.2159180457052796E-2</v>
      </c>
      <c r="M24" s="11"/>
      <c r="N24" s="11"/>
      <c r="O24" s="11"/>
      <c r="P24" s="11"/>
      <c r="Q24" s="11">
        <v>3</v>
      </c>
      <c r="R24" s="11"/>
      <c r="S24" s="11"/>
      <c r="T24" s="11">
        <v>104</v>
      </c>
      <c r="U24" s="11"/>
      <c r="V24" s="11"/>
      <c r="W24" s="11"/>
      <c r="X24" s="12">
        <v>20200815</v>
      </c>
      <c r="Y24" s="12">
        <v>15</v>
      </c>
      <c r="Z24" s="6" t="s">
        <v>97</v>
      </c>
      <c r="AA24" s="12" t="str">
        <f t="shared" si="5"/>
        <v>이형준</v>
      </c>
      <c r="AB24" s="5" t="s">
        <v>66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19</v>
      </c>
      <c r="D25" s="7" t="s">
        <v>34</v>
      </c>
      <c r="E25" s="7" t="s">
        <v>99</v>
      </c>
      <c r="F25" s="7" t="s">
        <v>122</v>
      </c>
      <c r="G25" s="5" t="s">
        <v>133</v>
      </c>
      <c r="H25" s="5" t="s">
        <v>100</v>
      </c>
      <c r="I25" s="8">
        <f t="shared" si="0"/>
        <v>6133</v>
      </c>
      <c r="J25" s="11">
        <v>6048</v>
      </c>
      <c r="K25" s="8">
        <f t="shared" si="1"/>
        <v>85</v>
      </c>
      <c r="L25" s="10">
        <f t="shared" si="2"/>
        <v>1.3859448883091473E-2</v>
      </c>
      <c r="M25" s="11"/>
      <c r="N25" s="11"/>
      <c r="O25" s="11">
        <v>81</v>
      </c>
      <c r="P25" s="11"/>
      <c r="Q25" s="11">
        <v>4</v>
      </c>
      <c r="R25" s="11"/>
      <c r="S25" s="11"/>
      <c r="T25" s="11"/>
      <c r="U25" s="11"/>
      <c r="V25" s="11"/>
      <c r="W25" s="11"/>
      <c r="X25" s="12">
        <v>20200815</v>
      </c>
      <c r="Y25" s="12">
        <v>15</v>
      </c>
      <c r="Z25" s="6" t="s">
        <v>97</v>
      </c>
      <c r="AA25" s="12" t="str">
        <f t="shared" si="5"/>
        <v>이형준</v>
      </c>
      <c r="AB25" s="5" t="s">
        <v>66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19</v>
      </c>
      <c r="D26" s="7" t="s">
        <v>32</v>
      </c>
      <c r="E26" s="7" t="s">
        <v>104</v>
      </c>
      <c r="F26" s="7" t="s">
        <v>105</v>
      </c>
      <c r="G26" s="5" t="s">
        <v>106</v>
      </c>
      <c r="H26" s="5" t="s">
        <v>108</v>
      </c>
      <c r="I26" s="8">
        <f t="shared" si="0"/>
        <v>2504</v>
      </c>
      <c r="J26" s="11">
        <v>2490</v>
      </c>
      <c r="K26" s="8">
        <f t="shared" si="1"/>
        <v>14</v>
      </c>
      <c r="L26" s="10">
        <f t="shared" si="2"/>
        <v>5.5910543130990413E-3</v>
      </c>
      <c r="M26" s="11"/>
      <c r="N26" s="11"/>
      <c r="O26" s="11"/>
      <c r="P26" s="11"/>
      <c r="Q26" s="11">
        <v>2</v>
      </c>
      <c r="R26" s="11"/>
      <c r="S26" s="11">
        <v>10</v>
      </c>
      <c r="T26" s="11">
        <v>2</v>
      </c>
      <c r="U26" s="11"/>
      <c r="V26" s="11"/>
      <c r="W26" s="11"/>
      <c r="X26" s="12">
        <v>20200818</v>
      </c>
      <c r="Y26" s="12">
        <v>2</v>
      </c>
      <c r="Z26" s="6" t="s">
        <v>97</v>
      </c>
      <c r="AA26" s="12" t="str">
        <f t="shared" si="5"/>
        <v>이형준</v>
      </c>
      <c r="AB26" s="5" t="s">
        <v>128</v>
      </c>
      <c r="AC26" s="13" t="s">
        <v>144</v>
      </c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19</v>
      </c>
      <c r="D27" s="7" t="s">
        <v>32</v>
      </c>
      <c r="E27" s="5" t="s">
        <v>104</v>
      </c>
      <c r="F27" s="7" t="s">
        <v>105</v>
      </c>
      <c r="G27" s="5" t="s">
        <v>106</v>
      </c>
      <c r="H27" s="5" t="s">
        <v>108</v>
      </c>
      <c r="I27" s="8">
        <f t="shared" si="0"/>
        <v>1798</v>
      </c>
      <c r="J27" s="11">
        <v>1710</v>
      </c>
      <c r="K27" s="8">
        <f t="shared" si="1"/>
        <v>88</v>
      </c>
      <c r="L27" s="10">
        <f t="shared" si="2"/>
        <v>4.8943270300333706E-2</v>
      </c>
      <c r="M27" s="11">
        <v>71</v>
      </c>
      <c r="N27" s="11"/>
      <c r="O27" s="11"/>
      <c r="P27" s="11"/>
      <c r="Q27" s="11">
        <v>3</v>
      </c>
      <c r="R27" s="11"/>
      <c r="S27" s="11">
        <v>8</v>
      </c>
      <c r="T27" s="11">
        <v>6</v>
      </c>
      <c r="U27" s="11"/>
      <c r="V27" s="11"/>
      <c r="W27" s="11"/>
      <c r="X27" s="12">
        <v>20200810</v>
      </c>
      <c r="Y27" s="12">
        <v>2</v>
      </c>
      <c r="Z27" s="6" t="s">
        <v>97</v>
      </c>
      <c r="AA27" s="12" t="str">
        <f t="shared" si="5"/>
        <v>이형준</v>
      </c>
      <c r="AB27" s="5" t="s">
        <v>128</v>
      </c>
      <c r="AC27" s="13" t="s">
        <v>145</v>
      </c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19</v>
      </c>
      <c r="D28" s="7" t="s">
        <v>32</v>
      </c>
      <c r="E28" s="7" t="s">
        <v>104</v>
      </c>
      <c r="F28" s="7" t="s">
        <v>105</v>
      </c>
      <c r="G28" s="5" t="s">
        <v>106</v>
      </c>
      <c r="H28" s="5" t="s">
        <v>108</v>
      </c>
      <c r="I28" s="8">
        <f t="shared" si="0"/>
        <v>2453</v>
      </c>
      <c r="J28" s="16">
        <v>2180</v>
      </c>
      <c r="K28" s="8">
        <f t="shared" si="1"/>
        <v>273</v>
      </c>
      <c r="L28" s="10">
        <f t="shared" si="2"/>
        <v>0.11129229514879739</v>
      </c>
      <c r="M28" s="11">
        <v>241</v>
      </c>
      <c r="N28" s="11"/>
      <c r="O28" s="11"/>
      <c r="P28" s="11"/>
      <c r="Q28" s="11">
        <v>3</v>
      </c>
      <c r="R28" s="11"/>
      <c r="S28" s="11">
        <v>13</v>
      </c>
      <c r="T28" s="11">
        <v>16</v>
      </c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 t="s">
        <v>146</v>
      </c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19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19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8</v>
      </c>
      <c r="C31" s="6" t="str">
        <f t="shared" si="4"/>
        <v>19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8</v>
      </c>
      <c r="C32" s="6" t="str">
        <f t="shared" si="4"/>
        <v>19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8</v>
      </c>
      <c r="C33" s="6" t="str">
        <f t="shared" si="4"/>
        <v>19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19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19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19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19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19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19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19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19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19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19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19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19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19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27">
        <f t="shared" ref="I47:W47" si="8">SUM(I7:I46)</f>
        <v>71042</v>
      </c>
      <c r="J47" s="27">
        <f t="shared" si="8"/>
        <v>69473</v>
      </c>
      <c r="K47" s="27">
        <f t="shared" si="8"/>
        <v>1569</v>
      </c>
      <c r="L47" s="27" t="e">
        <f t="shared" si="8"/>
        <v>#DIV/0!</v>
      </c>
      <c r="M47" s="27">
        <f t="shared" si="8"/>
        <v>722</v>
      </c>
      <c r="N47" s="27">
        <f t="shared" si="8"/>
        <v>25</v>
      </c>
      <c r="O47" s="27">
        <f t="shared" si="8"/>
        <v>442</v>
      </c>
      <c r="P47" s="27">
        <f t="shared" si="8"/>
        <v>16</v>
      </c>
      <c r="Q47" s="27">
        <f t="shared" si="8"/>
        <v>25</v>
      </c>
      <c r="R47" s="27">
        <f t="shared" si="8"/>
        <v>0</v>
      </c>
      <c r="S47" s="27">
        <f t="shared" si="8"/>
        <v>60</v>
      </c>
      <c r="T47" s="27">
        <f t="shared" si="8"/>
        <v>148</v>
      </c>
      <c r="U47" s="27">
        <f t="shared" si="8"/>
        <v>0</v>
      </c>
      <c r="V47" s="27">
        <f t="shared" si="8"/>
        <v>12</v>
      </c>
      <c r="W47" s="27">
        <f t="shared" si="8"/>
        <v>119</v>
      </c>
      <c r="X47" s="50"/>
      <c r="Y47" s="51"/>
      <c r="Z47" s="51"/>
      <c r="AA47" s="51"/>
      <c r="AB47" s="51"/>
      <c r="AC47" s="51"/>
    </row>
    <row r="48" spans="1:29" s="19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51"/>
      <c r="Y48" s="51"/>
      <c r="Z48" s="51"/>
      <c r="AA48" s="51"/>
      <c r="AB48" s="51"/>
      <c r="AC48" s="51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19</v>
      </c>
      <c r="D49" s="7" t="s">
        <v>34</v>
      </c>
      <c r="E49" s="7" t="s">
        <v>118</v>
      </c>
      <c r="F49" s="7" t="s">
        <v>119</v>
      </c>
      <c r="G49" s="5" t="s">
        <v>120</v>
      </c>
      <c r="H49" s="5" t="s">
        <v>109</v>
      </c>
      <c r="I49" s="8">
        <f t="shared" ref="I49:I63" si="9">J49+K49</f>
        <v>52</v>
      </c>
      <c r="J49" s="9">
        <v>50</v>
      </c>
      <c r="K49" s="8">
        <f t="shared" ref="K49:K63" si="10">SUM(M49:W49)</f>
        <v>2</v>
      </c>
      <c r="L49" s="10">
        <f t="shared" ref="L49:L63" si="11">K49/I49</f>
        <v>3.8461538461538464E-2</v>
      </c>
      <c r="M49" s="11"/>
      <c r="N49" s="11"/>
      <c r="O49" s="11"/>
      <c r="P49" s="11"/>
      <c r="Q49" s="11"/>
      <c r="R49" s="11"/>
      <c r="S49" s="11">
        <v>2</v>
      </c>
      <c r="T49" s="11"/>
      <c r="U49" s="11"/>
      <c r="V49" s="11"/>
      <c r="W49" s="11"/>
      <c r="X49" s="12">
        <v>20200819</v>
      </c>
      <c r="Y49" s="12">
        <v>2</v>
      </c>
      <c r="Z49" s="6" t="s">
        <v>58</v>
      </c>
      <c r="AA49" s="12" t="str">
        <f>IF($Z49="A","하선동",IF($Z49="B","이형준",""))</f>
        <v>하선동</v>
      </c>
      <c r="AB49" s="5" t="s">
        <v>61</v>
      </c>
      <c r="AC49" s="13"/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19</v>
      </c>
      <c r="D50" s="7" t="s">
        <v>34</v>
      </c>
      <c r="E50" s="7" t="s">
        <v>118</v>
      </c>
      <c r="F50" s="7" t="s">
        <v>119</v>
      </c>
      <c r="G50" s="5" t="s">
        <v>120</v>
      </c>
      <c r="H50" s="5" t="s">
        <v>109</v>
      </c>
      <c r="I50" s="8">
        <f t="shared" si="9"/>
        <v>58</v>
      </c>
      <c r="J50" s="9">
        <v>50</v>
      </c>
      <c r="K50" s="8">
        <f t="shared" si="10"/>
        <v>8</v>
      </c>
      <c r="L50" s="10">
        <f t="shared" si="11"/>
        <v>0.13793103448275862</v>
      </c>
      <c r="M50" s="11"/>
      <c r="N50" s="11"/>
      <c r="O50" s="11"/>
      <c r="P50" s="11"/>
      <c r="Q50" s="11"/>
      <c r="R50" s="11"/>
      <c r="S50" s="11">
        <v>8</v>
      </c>
      <c r="T50" s="11"/>
      <c r="U50" s="11"/>
      <c r="V50" s="11"/>
      <c r="W50" s="11"/>
      <c r="X50" s="12">
        <v>20200819</v>
      </c>
      <c r="Y50" s="12">
        <v>2</v>
      </c>
      <c r="Z50" s="6" t="s">
        <v>58</v>
      </c>
      <c r="AA50" s="12" t="str">
        <f t="shared" ref="AA50:AA63" si="14">IF($Z50="A","하선동",IF($Z50="B","이형준",""))</f>
        <v>하선동</v>
      </c>
      <c r="AB50" s="5" t="s">
        <v>61</v>
      </c>
      <c r="AC50" s="13"/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19</v>
      </c>
      <c r="D51" s="7" t="s">
        <v>82</v>
      </c>
      <c r="E51" s="7" t="s">
        <v>99</v>
      </c>
      <c r="F51" s="7" t="s">
        <v>142</v>
      </c>
      <c r="G51" s="5" t="s">
        <v>143</v>
      </c>
      <c r="H51" s="5" t="s">
        <v>100</v>
      </c>
      <c r="I51" s="8">
        <f t="shared" si="9"/>
        <v>30</v>
      </c>
      <c r="J51" s="9">
        <v>30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20200819</v>
      </c>
      <c r="Y51" s="6">
        <v>13</v>
      </c>
      <c r="Z51" s="6" t="s">
        <v>58</v>
      </c>
      <c r="AA51" s="12" t="str">
        <f t="shared" si="14"/>
        <v>하선동</v>
      </c>
      <c r="AB51" s="5" t="s">
        <v>61</v>
      </c>
      <c r="AC51" s="13"/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19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19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8</v>
      </c>
      <c r="C54" s="6" t="str">
        <f t="shared" si="13"/>
        <v>19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8</v>
      </c>
      <c r="C55" s="6" t="str">
        <f t="shared" si="13"/>
        <v>19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19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19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19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19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19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19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19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19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10 A11:C14 A15:G15 A16:F16 A17:G18 A19:F19 I11:AC19 A20:AC20 A21:C25 I21:AC25 A26:AC46">
    <cfRule type="expression" dxfId="59" priority="31">
      <formula>$L7&gt;0.15</formula>
    </cfRule>
    <cfRule type="expression" dxfId="58" priority="32">
      <formula>AND($L7&gt;0.08,$L7&lt;0.15)</formula>
    </cfRule>
  </conditionalFormatting>
  <conditionalFormatting sqref="A49:AC63">
    <cfRule type="expression" dxfId="57" priority="29">
      <formula>$L49&gt;0.15</formula>
    </cfRule>
    <cfRule type="expression" dxfId="56" priority="30">
      <formula>AND($L49&gt;0.08,$L49&lt;0.15)</formula>
    </cfRule>
  </conditionalFormatting>
  <conditionalFormatting sqref="D11:H11">
    <cfRule type="expression" dxfId="55" priority="27">
      <formula>$L11&gt;0.15</formula>
    </cfRule>
    <cfRule type="expression" dxfId="54" priority="28">
      <formula>AND($L11&gt;0.08,$L11&lt;0.15)</formula>
    </cfRule>
  </conditionalFormatting>
  <conditionalFormatting sqref="D12:H12">
    <cfRule type="expression" dxfId="53" priority="25">
      <formula>$L12&gt;0.15</formula>
    </cfRule>
    <cfRule type="expression" dxfId="52" priority="26">
      <formula>AND($L12&gt;0.08,$L12&lt;0.15)</formula>
    </cfRule>
  </conditionalFormatting>
  <conditionalFormatting sqref="D13:H13">
    <cfRule type="expression" dxfId="51" priority="23">
      <formula>$L13&gt;0.15</formula>
    </cfRule>
    <cfRule type="expression" dxfId="50" priority="24">
      <formula>AND($L13&gt;0.08,$L13&lt;0.15)</formula>
    </cfRule>
  </conditionalFormatting>
  <conditionalFormatting sqref="D14:H14">
    <cfRule type="expression" dxfId="49" priority="21">
      <formula>$L14&gt;0.15</formula>
    </cfRule>
    <cfRule type="expression" dxfId="48" priority="22">
      <formula>AND($L14&gt;0.08,$L14&lt;0.15)</formula>
    </cfRule>
  </conditionalFormatting>
  <conditionalFormatting sqref="H15">
    <cfRule type="expression" dxfId="47" priority="19">
      <formula>$L15&gt;0.15</formula>
    </cfRule>
    <cfRule type="expression" dxfId="46" priority="20">
      <formula>AND($L15&gt;0.08,$L15&lt;0.15)</formula>
    </cfRule>
  </conditionalFormatting>
  <conditionalFormatting sqref="G16:H16">
    <cfRule type="expression" dxfId="45" priority="17">
      <formula>$L16&gt;0.15</formula>
    </cfRule>
    <cfRule type="expression" dxfId="44" priority="18">
      <formula>AND($L16&gt;0.08,$L16&lt;0.15)</formula>
    </cfRule>
  </conditionalFormatting>
  <conditionalFormatting sqref="H17">
    <cfRule type="expression" dxfId="43" priority="15">
      <formula>$L17&gt;0.15</formula>
    </cfRule>
    <cfRule type="expression" dxfId="42" priority="16">
      <formula>AND($L17&gt;0.08,$L17&lt;0.15)</formula>
    </cfRule>
  </conditionalFormatting>
  <conditionalFormatting sqref="H18">
    <cfRule type="expression" dxfId="41" priority="13">
      <formula>$L18&gt;0.15</formula>
    </cfRule>
    <cfRule type="expression" dxfId="40" priority="14">
      <formula>AND($L18&gt;0.08,$L18&lt;0.15)</formula>
    </cfRule>
  </conditionalFormatting>
  <conditionalFormatting sqref="G19:H19">
    <cfRule type="expression" dxfId="39" priority="11">
      <formula>$L19&gt;0.15</formula>
    </cfRule>
    <cfRule type="expression" dxfId="38" priority="12">
      <formula>AND($L19&gt;0.08,$L19&lt;0.15)</formula>
    </cfRule>
  </conditionalFormatting>
  <conditionalFormatting sqref="D21:F22">
    <cfRule type="expression" dxfId="37" priority="9">
      <formula>$L21&gt;0.15</formula>
    </cfRule>
    <cfRule type="expression" dxfId="36" priority="10">
      <formula>AND($L21&gt;0.08,$L21&lt;0.15)</formula>
    </cfRule>
  </conditionalFormatting>
  <conditionalFormatting sqref="G21:H22">
    <cfRule type="expression" dxfId="35" priority="7">
      <formula>$L21&gt;0.15</formula>
    </cfRule>
    <cfRule type="expression" dxfId="34" priority="8">
      <formula>AND($L21&gt;0.08,$L21&lt;0.15)</formula>
    </cfRule>
  </conditionalFormatting>
  <conditionalFormatting sqref="D23:H23">
    <cfRule type="expression" dxfId="33" priority="5">
      <formula>$L23&gt;0.15</formula>
    </cfRule>
    <cfRule type="expression" dxfId="32" priority="6">
      <formula>AND($L23&gt;0.08,$L23&lt;0.15)</formula>
    </cfRule>
  </conditionalFormatting>
  <conditionalFormatting sqref="D24:F25">
    <cfRule type="expression" dxfId="31" priority="3">
      <formula>$L24&gt;0.15</formula>
    </cfRule>
    <cfRule type="expression" dxfId="30" priority="4">
      <formula>AND($L24&gt;0.08,$L24&lt;0.15)</formula>
    </cfRule>
  </conditionalFormatting>
  <conditionalFormatting sqref="G24:H25">
    <cfRule type="expression" dxfId="29" priority="1">
      <formula>$L24&gt;0.15</formula>
    </cfRule>
    <cfRule type="expression" dxfId="28" priority="2">
      <formula>AND($L24&gt;0.08,$L24&lt;0.15)</formula>
    </cfRule>
  </conditionalFormatting>
  <dataValidations count="3">
    <dataValidation type="list" allowBlank="1" showInputMessage="1" showErrorMessage="1" sqref="Z49:Z63 Z7:Z46" xr:uid="{38512B77-5FAB-4A97-A8A3-B4EA79328182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F6E5CB82-EBAC-4DC2-B74E-C1F3FFCB65C8}">
      <formula1>0</formula1>
      <formula2>20000</formula2>
    </dataValidation>
    <dataValidation allowBlank="1" showInputMessage="1" showErrorMessage="1" prompt="수식 계산_x000a_수치 입력 금지" sqref="K49:K63 K7:K46" xr:uid="{9855049A-3CF5-4BE9-A8FA-93837BACA6CC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453013-FD5F-4F95-9221-B4A56AFDDD4F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61B9B61B-718A-46AB-A23E-A3DD169F5546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E6AF-38CB-479C-8C99-0ADE36D61682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8" t="s">
        <v>54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20</v>
      </c>
      <c r="D7" s="7" t="s">
        <v>46</v>
      </c>
      <c r="E7" s="7" t="s">
        <v>156</v>
      </c>
      <c r="F7" s="7" t="s">
        <v>157</v>
      </c>
      <c r="G7" s="5" t="s">
        <v>177</v>
      </c>
      <c r="H7" s="5" t="s">
        <v>178</v>
      </c>
      <c r="I7" s="8">
        <f t="shared" ref="I7:I46" si="0">J7+K7</f>
        <v>8495</v>
      </c>
      <c r="J7" s="9">
        <v>8489</v>
      </c>
      <c r="K7" s="8">
        <f t="shared" ref="K7:K29" si="1">SUM(M7:W7)</f>
        <v>6</v>
      </c>
      <c r="L7" s="10">
        <f t="shared" ref="L7:L46" si="2">K7/I7</f>
        <v>7.0629782224838141E-4</v>
      </c>
      <c r="M7" s="11">
        <v>4</v>
      </c>
      <c r="N7" s="11"/>
      <c r="O7" s="11"/>
      <c r="P7" s="11"/>
      <c r="Q7" s="11"/>
      <c r="R7" s="11"/>
      <c r="S7" s="11">
        <v>2</v>
      </c>
      <c r="T7" s="11"/>
      <c r="U7" s="11"/>
      <c r="V7" s="11"/>
      <c r="W7" s="11"/>
      <c r="X7" s="12">
        <v>20200818</v>
      </c>
      <c r="Y7" s="12">
        <v>10</v>
      </c>
      <c r="Z7" s="6" t="s">
        <v>147</v>
      </c>
      <c r="AA7" s="12" t="str">
        <f>IF($Z7="A","하선동",IF($Z7="B","이형준",""))</f>
        <v>이형준</v>
      </c>
      <c r="AB7" s="5" t="s">
        <v>61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20</v>
      </c>
      <c r="D8" s="7" t="s">
        <v>46</v>
      </c>
      <c r="E8" s="7" t="s">
        <v>156</v>
      </c>
      <c r="F8" s="7" t="s">
        <v>157</v>
      </c>
      <c r="G8" s="5" t="s">
        <v>177</v>
      </c>
      <c r="H8" s="5" t="s">
        <v>178</v>
      </c>
      <c r="I8" s="8">
        <f t="shared" si="0"/>
        <v>9042</v>
      </c>
      <c r="J8" s="9">
        <v>9042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20200819</v>
      </c>
      <c r="Y8" s="12">
        <v>10</v>
      </c>
      <c r="Z8" s="6" t="s">
        <v>97</v>
      </c>
      <c r="AA8" s="12" t="str">
        <f t="shared" ref="AA8:AA46" si="5">IF($Z8="A","하선동",IF($Z8="B","이형준",""))</f>
        <v>이형준</v>
      </c>
      <c r="AB8" s="5" t="s">
        <v>61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20</v>
      </c>
      <c r="D9" s="7" t="s">
        <v>46</v>
      </c>
      <c r="E9" s="7" t="s">
        <v>156</v>
      </c>
      <c r="F9" s="7" t="s">
        <v>157</v>
      </c>
      <c r="G9" s="5" t="s">
        <v>177</v>
      </c>
      <c r="H9" s="5" t="s">
        <v>178</v>
      </c>
      <c r="I9" s="8">
        <f t="shared" si="0"/>
        <v>10494</v>
      </c>
      <c r="J9" s="9">
        <v>10472</v>
      </c>
      <c r="K9" s="8">
        <f t="shared" si="1"/>
        <v>22</v>
      </c>
      <c r="L9" s="10">
        <f t="shared" si="2"/>
        <v>2.0964360587002098E-3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>
        <v>22</v>
      </c>
      <c r="X9" s="12">
        <v>20200819</v>
      </c>
      <c r="Y9" s="6">
        <v>10</v>
      </c>
      <c r="Z9" s="6" t="s">
        <v>148</v>
      </c>
      <c r="AA9" s="12" t="str">
        <f t="shared" si="5"/>
        <v>하선동</v>
      </c>
      <c r="AB9" s="5" t="s">
        <v>61</v>
      </c>
      <c r="AC9" s="13" t="s">
        <v>158</v>
      </c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20</v>
      </c>
      <c r="D10" s="7" t="s">
        <v>32</v>
      </c>
      <c r="E10" s="7" t="s">
        <v>163</v>
      </c>
      <c r="F10" s="7" t="s">
        <v>166</v>
      </c>
      <c r="G10" s="5" t="s">
        <v>179</v>
      </c>
      <c r="H10" s="5" t="s">
        <v>180</v>
      </c>
      <c r="I10" s="8">
        <f t="shared" si="0"/>
        <v>831</v>
      </c>
      <c r="J10" s="9">
        <v>830</v>
      </c>
      <c r="K10" s="8">
        <f t="shared" si="1"/>
        <v>1</v>
      </c>
      <c r="L10" s="10">
        <f t="shared" si="2"/>
        <v>1.2033694344163659E-3</v>
      </c>
      <c r="M10" s="11"/>
      <c r="N10" s="11"/>
      <c r="O10" s="11"/>
      <c r="P10" s="11"/>
      <c r="Q10" s="11">
        <v>1</v>
      </c>
      <c r="R10" s="11"/>
      <c r="S10" s="11"/>
      <c r="T10" s="11"/>
      <c r="U10" s="11"/>
      <c r="V10" s="11"/>
      <c r="W10" s="11"/>
      <c r="X10" s="12">
        <v>20200819</v>
      </c>
      <c r="Y10" s="12">
        <v>4</v>
      </c>
      <c r="Z10" s="6" t="s">
        <v>97</v>
      </c>
      <c r="AA10" s="12" t="str">
        <f t="shared" si="5"/>
        <v>이형준</v>
      </c>
      <c r="AB10" s="5" t="s">
        <v>128</v>
      </c>
      <c r="AC10" s="13" t="s">
        <v>151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20</v>
      </c>
      <c r="D11" s="7" t="s">
        <v>32</v>
      </c>
      <c r="E11" s="7" t="s">
        <v>163</v>
      </c>
      <c r="F11" s="7" t="s">
        <v>166</v>
      </c>
      <c r="G11" s="5" t="s">
        <v>179</v>
      </c>
      <c r="H11" s="5" t="s">
        <v>180</v>
      </c>
      <c r="I11" s="8">
        <f t="shared" si="0"/>
        <v>1978</v>
      </c>
      <c r="J11" s="9">
        <v>1900</v>
      </c>
      <c r="K11" s="8">
        <f t="shared" si="1"/>
        <v>78</v>
      </c>
      <c r="L11" s="10">
        <f t="shared" si="2"/>
        <v>3.9433771486349849E-2</v>
      </c>
      <c r="M11" s="11"/>
      <c r="N11" s="11"/>
      <c r="O11" s="11"/>
      <c r="P11" s="11"/>
      <c r="Q11" s="11"/>
      <c r="R11" s="11"/>
      <c r="S11" s="11"/>
      <c r="T11" s="11">
        <v>78</v>
      </c>
      <c r="U11" s="11"/>
      <c r="V11" s="11"/>
      <c r="W11" s="11"/>
      <c r="X11" s="12">
        <v>20200820</v>
      </c>
      <c r="Y11" s="12">
        <v>4</v>
      </c>
      <c r="Z11" s="6" t="s">
        <v>148</v>
      </c>
      <c r="AA11" s="12" t="str">
        <f t="shared" si="5"/>
        <v>하선동</v>
      </c>
      <c r="AB11" s="5" t="s">
        <v>128</v>
      </c>
      <c r="AC11" s="13" t="s">
        <v>152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20</v>
      </c>
      <c r="D12" s="7" t="s">
        <v>32</v>
      </c>
      <c r="E12" s="7" t="s">
        <v>164</v>
      </c>
      <c r="F12" s="7" t="s">
        <v>174</v>
      </c>
      <c r="G12" s="5" t="s">
        <v>181</v>
      </c>
      <c r="H12" s="5" t="s">
        <v>180</v>
      </c>
      <c r="I12" s="8">
        <f t="shared" si="0"/>
        <v>1780</v>
      </c>
      <c r="J12" s="9">
        <v>1780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20200820</v>
      </c>
      <c r="Y12" s="12">
        <v>5</v>
      </c>
      <c r="Z12" s="6" t="s">
        <v>148</v>
      </c>
      <c r="AA12" s="12" t="str">
        <f t="shared" si="5"/>
        <v>하선동</v>
      </c>
      <c r="AB12" s="5" t="s">
        <v>128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20</v>
      </c>
      <c r="D13" s="7" t="s">
        <v>32</v>
      </c>
      <c r="E13" s="7" t="s">
        <v>165</v>
      </c>
      <c r="F13" s="7" t="s">
        <v>167</v>
      </c>
      <c r="G13" s="5">
        <v>7301</v>
      </c>
      <c r="H13" s="5" t="s">
        <v>180</v>
      </c>
      <c r="I13" s="8">
        <f t="shared" si="0"/>
        <v>1542</v>
      </c>
      <c r="J13" s="15">
        <v>1340</v>
      </c>
      <c r="K13" s="8">
        <f t="shared" si="1"/>
        <v>202</v>
      </c>
      <c r="L13" s="10">
        <f t="shared" si="2"/>
        <v>0.13099870298313879</v>
      </c>
      <c r="M13" s="11"/>
      <c r="N13" s="11"/>
      <c r="O13" s="11">
        <v>202</v>
      </c>
      <c r="P13" s="11"/>
      <c r="Q13" s="11"/>
      <c r="R13" s="11"/>
      <c r="S13" s="11"/>
      <c r="T13" s="11"/>
      <c r="U13" s="11"/>
      <c r="V13" s="11"/>
      <c r="W13" s="11"/>
      <c r="X13" s="12">
        <v>20200820</v>
      </c>
      <c r="Y13" s="12">
        <v>14</v>
      </c>
      <c r="Z13" s="6" t="s">
        <v>148</v>
      </c>
      <c r="AA13" s="12" t="str">
        <f t="shared" si="5"/>
        <v>하선동</v>
      </c>
      <c r="AB13" s="5" t="s">
        <v>128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20</v>
      </c>
      <c r="D14" s="7" t="s">
        <v>34</v>
      </c>
      <c r="E14" s="7" t="s">
        <v>163</v>
      </c>
      <c r="F14" s="7" t="s">
        <v>168</v>
      </c>
      <c r="G14" s="5" t="s">
        <v>182</v>
      </c>
      <c r="H14" s="5" t="s">
        <v>180</v>
      </c>
      <c r="I14" s="8">
        <f t="shared" si="0"/>
        <v>7000</v>
      </c>
      <c r="J14" s="9">
        <v>7000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20200820</v>
      </c>
      <c r="Y14" s="12">
        <v>6</v>
      </c>
      <c r="Z14" s="6" t="s">
        <v>148</v>
      </c>
      <c r="AA14" s="12" t="str">
        <f t="shared" si="5"/>
        <v>하선동</v>
      </c>
      <c r="AB14" s="5" t="s">
        <v>128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20</v>
      </c>
      <c r="D15" s="7" t="s">
        <v>32</v>
      </c>
      <c r="E15" s="7" t="s">
        <v>161</v>
      </c>
      <c r="F15" s="7" t="s">
        <v>171</v>
      </c>
      <c r="G15" s="5">
        <v>7301</v>
      </c>
      <c r="H15" s="5" t="s">
        <v>180</v>
      </c>
      <c r="I15" s="8">
        <f t="shared" si="0"/>
        <v>744</v>
      </c>
      <c r="J15" s="9">
        <v>744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20200820</v>
      </c>
      <c r="Y15" s="12">
        <v>15</v>
      </c>
      <c r="Z15" s="6" t="s">
        <v>148</v>
      </c>
      <c r="AA15" s="12" t="str">
        <f t="shared" si="5"/>
        <v>하선동</v>
      </c>
      <c r="AB15" s="5" t="s">
        <v>64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20</v>
      </c>
      <c r="D16" s="7" t="s">
        <v>32</v>
      </c>
      <c r="E16" s="7" t="s">
        <v>161</v>
      </c>
      <c r="F16" s="7" t="s">
        <v>171</v>
      </c>
      <c r="G16" s="5">
        <v>7301</v>
      </c>
      <c r="H16" s="5" t="s">
        <v>180</v>
      </c>
      <c r="I16" s="8">
        <f t="shared" si="0"/>
        <v>740</v>
      </c>
      <c r="J16" s="9">
        <v>740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20200820</v>
      </c>
      <c r="Y16" s="12">
        <v>15</v>
      </c>
      <c r="Z16" s="6" t="s">
        <v>147</v>
      </c>
      <c r="AA16" s="12" t="str">
        <f t="shared" si="5"/>
        <v>이형준</v>
      </c>
      <c r="AB16" s="5" t="s">
        <v>64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20</v>
      </c>
      <c r="D17" s="7" t="s">
        <v>32</v>
      </c>
      <c r="E17" s="7" t="s">
        <v>161</v>
      </c>
      <c r="F17" s="7" t="s">
        <v>167</v>
      </c>
      <c r="G17" s="5">
        <v>7301</v>
      </c>
      <c r="H17" s="5" t="s">
        <v>180</v>
      </c>
      <c r="I17" s="8">
        <f t="shared" si="0"/>
        <v>897</v>
      </c>
      <c r="J17" s="9">
        <v>897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20200820</v>
      </c>
      <c r="Y17" s="12">
        <v>14</v>
      </c>
      <c r="Z17" s="6" t="s">
        <v>147</v>
      </c>
      <c r="AA17" s="12" t="str">
        <f t="shared" si="5"/>
        <v>이형준</v>
      </c>
      <c r="AB17" s="5" t="s">
        <v>64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20</v>
      </c>
      <c r="D18" s="7" t="s">
        <v>36</v>
      </c>
      <c r="E18" s="7" t="s">
        <v>169</v>
      </c>
      <c r="F18" s="7" t="s">
        <v>172</v>
      </c>
      <c r="G18" s="5" t="s">
        <v>183</v>
      </c>
      <c r="H18" s="5" t="s">
        <v>184</v>
      </c>
      <c r="I18" s="8">
        <f t="shared" si="0"/>
        <v>1296</v>
      </c>
      <c r="J18" s="9">
        <v>1257</v>
      </c>
      <c r="K18" s="8">
        <f t="shared" si="1"/>
        <v>39</v>
      </c>
      <c r="L18" s="10">
        <f t="shared" si="2"/>
        <v>3.0092592592592591E-2</v>
      </c>
      <c r="M18" s="11">
        <v>33</v>
      </c>
      <c r="N18" s="11"/>
      <c r="O18" s="11"/>
      <c r="P18" s="11"/>
      <c r="Q18" s="11"/>
      <c r="R18" s="11"/>
      <c r="S18" s="11">
        <v>6</v>
      </c>
      <c r="T18" s="11"/>
      <c r="U18" s="11"/>
      <c r="V18" s="11"/>
      <c r="W18" s="11"/>
      <c r="X18" s="12">
        <v>20200814</v>
      </c>
      <c r="Y18" s="12">
        <v>10</v>
      </c>
      <c r="Z18" s="6" t="s">
        <v>147</v>
      </c>
      <c r="AA18" s="12" t="str">
        <f t="shared" si="5"/>
        <v>이형준</v>
      </c>
      <c r="AB18" s="5" t="s">
        <v>64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20</v>
      </c>
      <c r="D19" s="7" t="s">
        <v>32</v>
      </c>
      <c r="E19" s="7" t="s">
        <v>170</v>
      </c>
      <c r="F19" s="7">
        <v>3107002</v>
      </c>
      <c r="G19" s="5" t="s">
        <v>181</v>
      </c>
      <c r="H19" s="5" t="s">
        <v>180</v>
      </c>
      <c r="I19" s="8">
        <f t="shared" si="0"/>
        <v>350</v>
      </c>
      <c r="J19" s="9">
        <v>350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20200814</v>
      </c>
      <c r="Y19" s="12">
        <v>14</v>
      </c>
      <c r="Z19" s="6" t="s">
        <v>148</v>
      </c>
      <c r="AA19" s="12" t="str">
        <f t="shared" si="5"/>
        <v>하선동</v>
      </c>
      <c r="AB19" s="5" t="s">
        <v>64</v>
      </c>
      <c r="AC19" s="13" t="s">
        <v>151</v>
      </c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20</v>
      </c>
      <c r="D20" s="7" t="s">
        <v>32</v>
      </c>
      <c r="E20" s="7" t="s">
        <v>170</v>
      </c>
      <c r="F20" s="7">
        <v>3107002</v>
      </c>
      <c r="G20" s="5" t="s">
        <v>181</v>
      </c>
      <c r="H20" s="5" t="s">
        <v>180</v>
      </c>
      <c r="I20" s="8">
        <f t="shared" si="0"/>
        <v>809</v>
      </c>
      <c r="J20" s="9">
        <v>809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20200814</v>
      </c>
      <c r="Y20" s="12">
        <v>14</v>
      </c>
      <c r="Z20" s="6" t="s">
        <v>147</v>
      </c>
      <c r="AA20" s="12" t="str">
        <f t="shared" si="5"/>
        <v>이형준</v>
      </c>
      <c r="AB20" s="5" t="s">
        <v>64</v>
      </c>
      <c r="AC20" s="13" t="s">
        <v>151</v>
      </c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20</v>
      </c>
      <c r="D21" s="7" t="s">
        <v>34</v>
      </c>
      <c r="E21" s="7" t="s">
        <v>163</v>
      </c>
      <c r="F21" s="7" t="s">
        <v>168</v>
      </c>
      <c r="G21" s="5" t="s">
        <v>182</v>
      </c>
      <c r="H21" s="5" t="s">
        <v>180</v>
      </c>
      <c r="I21" s="8">
        <f t="shared" si="0"/>
        <v>10000</v>
      </c>
      <c r="J21" s="9">
        <v>10000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20200820</v>
      </c>
      <c r="Y21" s="12">
        <v>6</v>
      </c>
      <c r="Z21" s="6" t="s">
        <v>147</v>
      </c>
      <c r="AA21" s="12" t="str">
        <f t="shared" si="5"/>
        <v>이형준</v>
      </c>
      <c r="AB21" s="5" t="s">
        <v>64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20</v>
      </c>
      <c r="D22" s="7" t="s">
        <v>46</v>
      </c>
      <c r="E22" s="7" t="s">
        <v>156</v>
      </c>
      <c r="F22" s="7" t="s">
        <v>157</v>
      </c>
      <c r="G22" s="5" t="s">
        <v>177</v>
      </c>
      <c r="H22" s="5" t="s">
        <v>178</v>
      </c>
      <c r="I22" s="8">
        <f t="shared" si="0"/>
        <v>8008</v>
      </c>
      <c r="J22" s="9">
        <v>8000</v>
      </c>
      <c r="K22" s="8">
        <f t="shared" si="1"/>
        <v>8</v>
      </c>
      <c r="L22" s="10">
        <f t="shared" si="2"/>
        <v>9.99000999000999E-4</v>
      </c>
      <c r="M22" s="11"/>
      <c r="N22" s="11"/>
      <c r="O22" s="11"/>
      <c r="P22" s="11"/>
      <c r="Q22" s="11"/>
      <c r="R22" s="11"/>
      <c r="S22" s="11">
        <v>8</v>
      </c>
      <c r="T22" s="11"/>
      <c r="U22" s="11"/>
      <c r="V22" s="11"/>
      <c r="W22" s="11"/>
      <c r="X22" s="12">
        <v>20200820</v>
      </c>
      <c r="Y22" s="12">
        <v>10</v>
      </c>
      <c r="Z22" s="6" t="s">
        <v>147</v>
      </c>
      <c r="AA22" s="12" t="str">
        <f t="shared" si="5"/>
        <v>이형준</v>
      </c>
      <c r="AB22" s="5" t="s">
        <v>64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20</v>
      </c>
      <c r="D23" s="7" t="s">
        <v>32</v>
      </c>
      <c r="E23" s="7" t="s">
        <v>161</v>
      </c>
      <c r="F23" s="7" t="s">
        <v>185</v>
      </c>
      <c r="G23" s="5">
        <v>7301</v>
      </c>
      <c r="H23" s="5" t="s">
        <v>180</v>
      </c>
      <c r="I23" s="8">
        <f t="shared" si="0"/>
        <v>593</v>
      </c>
      <c r="J23" s="9">
        <v>462</v>
      </c>
      <c r="K23" s="8">
        <f t="shared" si="1"/>
        <v>131</v>
      </c>
      <c r="L23" s="10">
        <f t="shared" si="2"/>
        <v>0.22091062394603711</v>
      </c>
      <c r="M23" s="11">
        <v>130</v>
      </c>
      <c r="N23" s="11"/>
      <c r="O23" s="11"/>
      <c r="P23" s="11">
        <v>1</v>
      </c>
      <c r="Q23" s="11"/>
      <c r="R23" s="11"/>
      <c r="S23" s="11"/>
      <c r="T23" s="11"/>
      <c r="U23" s="11"/>
      <c r="V23" s="11"/>
      <c r="W23" s="11"/>
      <c r="X23" s="12">
        <v>20200810</v>
      </c>
      <c r="Y23" s="12">
        <v>6</v>
      </c>
      <c r="Z23" s="6" t="s">
        <v>148</v>
      </c>
      <c r="AA23" s="12" t="str">
        <f t="shared" si="5"/>
        <v>하선동</v>
      </c>
      <c r="AB23" s="5" t="s">
        <v>66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20</v>
      </c>
      <c r="D24" s="7" t="s">
        <v>32</v>
      </c>
      <c r="E24" s="7" t="s">
        <v>161</v>
      </c>
      <c r="F24" s="7" t="s">
        <v>171</v>
      </c>
      <c r="G24" s="5">
        <v>7301</v>
      </c>
      <c r="H24" s="5" t="s">
        <v>180</v>
      </c>
      <c r="I24" s="8">
        <f t="shared" si="0"/>
        <v>1585</v>
      </c>
      <c r="J24" s="9">
        <v>1542</v>
      </c>
      <c r="K24" s="8">
        <f t="shared" si="1"/>
        <v>43</v>
      </c>
      <c r="L24" s="10">
        <f t="shared" si="2"/>
        <v>2.7129337539432176E-2</v>
      </c>
      <c r="M24" s="11">
        <v>4</v>
      </c>
      <c r="N24" s="11"/>
      <c r="O24" s="11"/>
      <c r="P24" s="11"/>
      <c r="Q24" s="11"/>
      <c r="R24" s="11"/>
      <c r="S24" s="11"/>
      <c r="T24" s="11"/>
      <c r="U24" s="11"/>
      <c r="V24" s="11"/>
      <c r="W24" s="11">
        <v>39</v>
      </c>
      <c r="X24" s="12">
        <v>20200820</v>
      </c>
      <c r="Y24" s="12">
        <v>15</v>
      </c>
      <c r="Z24" s="6" t="s">
        <v>148</v>
      </c>
      <c r="AA24" s="12" t="str">
        <f t="shared" si="5"/>
        <v>하선동</v>
      </c>
      <c r="AB24" s="5" t="s">
        <v>66</v>
      </c>
      <c r="AC24" s="13" t="s">
        <v>153</v>
      </c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20</v>
      </c>
      <c r="D25" s="7" t="s">
        <v>36</v>
      </c>
      <c r="E25" s="7" t="s">
        <v>161</v>
      </c>
      <c r="F25" s="7" t="s">
        <v>173</v>
      </c>
      <c r="G25" s="5" t="s">
        <v>186</v>
      </c>
      <c r="H25" s="5" t="s">
        <v>180</v>
      </c>
      <c r="I25" s="8">
        <f t="shared" si="0"/>
        <v>1389</v>
      </c>
      <c r="J25" s="11">
        <v>1147</v>
      </c>
      <c r="K25" s="8">
        <f t="shared" si="1"/>
        <v>242</v>
      </c>
      <c r="L25" s="10">
        <f t="shared" si="2"/>
        <v>0.1742260619150468</v>
      </c>
      <c r="M25" s="11">
        <v>164</v>
      </c>
      <c r="N25" s="11">
        <v>10</v>
      </c>
      <c r="O25" s="11"/>
      <c r="P25" s="11">
        <v>32</v>
      </c>
      <c r="Q25" s="11">
        <v>35</v>
      </c>
      <c r="R25" s="11"/>
      <c r="S25" s="11"/>
      <c r="T25" s="11">
        <v>1</v>
      </c>
      <c r="U25" s="11"/>
      <c r="V25" s="11"/>
      <c r="W25" s="11"/>
      <c r="X25" s="12">
        <v>20200820</v>
      </c>
      <c r="Y25" s="12">
        <v>8</v>
      </c>
      <c r="Z25" s="6" t="s">
        <v>148</v>
      </c>
      <c r="AA25" s="12" t="str">
        <f t="shared" si="5"/>
        <v>하선동</v>
      </c>
      <c r="AB25" s="5" t="s">
        <v>66</v>
      </c>
      <c r="AC25" s="13" t="s">
        <v>154</v>
      </c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20</v>
      </c>
      <c r="D26" s="7" t="s">
        <v>32</v>
      </c>
      <c r="E26" s="7" t="s">
        <v>164</v>
      </c>
      <c r="F26" s="7" t="s">
        <v>174</v>
      </c>
      <c r="G26" s="5" t="s">
        <v>181</v>
      </c>
      <c r="H26" s="5" t="s">
        <v>180</v>
      </c>
      <c r="I26" s="8">
        <f t="shared" si="0"/>
        <v>756</v>
      </c>
      <c r="J26" s="11">
        <v>756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20200820</v>
      </c>
      <c r="Y26" s="12">
        <v>5</v>
      </c>
      <c r="Z26" s="6" t="s">
        <v>97</v>
      </c>
      <c r="AA26" s="12" t="str">
        <f t="shared" si="5"/>
        <v>이형준</v>
      </c>
      <c r="AB26" s="5" t="s">
        <v>67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20</v>
      </c>
      <c r="D27" s="7" t="s">
        <v>46</v>
      </c>
      <c r="E27" s="5" t="s">
        <v>156</v>
      </c>
      <c r="F27" s="7" t="s">
        <v>157</v>
      </c>
      <c r="G27" s="5" t="s">
        <v>177</v>
      </c>
      <c r="H27" s="5" t="s">
        <v>178</v>
      </c>
      <c r="I27" s="8">
        <f t="shared" si="0"/>
        <v>8002</v>
      </c>
      <c r="J27" s="11">
        <v>8000</v>
      </c>
      <c r="K27" s="8">
        <f t="shared" si="1"/>
        <v>2</v>
      </c>
      <c r="L27" s="10">
        <f t="shared" si="2"/>
        <v>2.4993751562109475E-4</v>
      </c>
      <c r="M27" s="11">
        <v>2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20200820</v>
      </c>
      <c r="Y27" s="12">
        <v>10</v>
      </c>
      <c r="Z27" s="6" t="s">
        <v>148</v>
      </c>
      <c r="AA27" s="12" t="str">
        <f t="shared" si="5"/>
        <v>하선동</v>
      </c>
      <c r="AB27" s="5" t="s">
        <v>67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20</v>
      </c>
      <c r="D28" s="7" t="s">
        <v>34</v>
      </c>
      <c r="E28" s="7" t="s">
        <v>163</v>
      </c>
      <c r="F28" s="7" t="s">
        <v>168</v>
      </c>
      <c r="G28" s="5" t="s">
        <v>182</v>
      </c>
      <c r="H28" s="5" t="s">
        <v>180</v>
      </c>
      <c r="I28" s="8">
        <f t="shared" si="0"/>
        <v>7002</v>
      </c>
      <c r="J28" s="16">
        <v>7000</v>
      </c>
      <c r="K28" s="8">
        <f t="shared" si="1"/>
        <v>2</v>
      </c>
      <c r="L28" s="10">
        <f t="shared" si="2"/>
        <v>2.8563267637817766E-4</v>
      </c>
      <c r="M28" s="11"/>
      <c r="N28" s="11"/>
      <c r="O28" s="11"/>
      <c r="P28" s="11"/>
      <c r="Q28" s="11">
        <v>2</v>
      </c>
      <c r="R28" s="11"/>
      <c r="S28" s="11"/>
      <c r="T28" s="11"/>
      <c r="U28" s="11"/>
      <c r="V28" s="11"/>
      <c r="W28" s="11"/>
      <c r="X28" s="12">
        <v>20200820</v>
      </c>
      <c r="Y28" s="12">
        <v>6</v>
      </c>
      <c r="Z28" s="6" t="s">
        <v>148</v>
      </c>
      <c r="AA28" s="12" t="str">
        <f t="shared" si="5"/>
        <v>하선동</v>
      </c>
      <c r="AB28" s="5" t="s">
        <v>67</v>
      </c>
      <c r="AC28" s="13" t="s">
        <v>155</v>
      </c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20</v>
      </c>
      <c r="D29" s="7" t="s">
        <v>34</v>
      </c>
      <c r="E29" s="7" t="s">
        <v>159</v>
      </c>
      <c r="F29" s="7" t="s">
        <v>160</v>
      </c>
      <c r="G29" s="5" t="s">
        <v>182</v>
      </c>
      <c r="H29" s="5" t="s">
        <v>184</v>
      </c>
      <c r="I29" s="8">
        <f t="shared" si="0"/>
        <v>1453</v>
      </c>
      <c r="J29" s="11">
        <v>1327</v>
      </c>
      <c r="K29" s="8">
        <f t="shared" si="1"/>
        <v>126</v>
      </c>
      <c r="L29" s="10">
        <f t="shared" si="2"/>
        <v>8.6717136958017887E-2</v>
      </c>
      <c r="M29" s="11">
        <v>39</v>
      </c>
      <c r="N29" s="11"/>
      <c r="O29" s="11"/>
      <c r="P29" s="11"/>
      <c r="Q29" s="11">
        <v>25</v>
      </c>
      <c r="R29" s="11"/>
      <c r="S29" s="11">
        <v>62</v>
      </c>
      <c r="T29" s="11"/>
      <c r="U29" s="11"/>
      <c r="V29" s="11"/>
      <c r="W29" s="11"/>
      <c r="X29" s="12">
        <v>20200820</v>
      </c>
      <c r="Y29" s="12">
        <v>2</v>
      </c>
      <c r="Z29" s="6" t="s">
        <v>147</v>
      </c>
      <c r="AA29" s="12" t="str">
        <f t="shared" si="5"/>
        <v>이형준</v>
      </c>
      <c r="AB29" s="5" t="s">
        <v>67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20</v>
      </c>
      <c r="D30" s="7" t="s">
        <v>36</v>
      </c>
      <c r="E30" s="7" t="s">
        <v>161</v>
      </c>
      <c r="F30" s="7" t="s">
        <v>173</v>
      </c>
      <c r="G30" s="5" t="s">
        <v>186</v>
      </c>
      <c r="H30" s="5" t="s">
        <v>180</v>
      </c>
      <c r="I30" s="8">
        <f t="shared" si="0"/>
        <v>940</v>
      </c>
      <c r="J30" s="11">
        <v>910</v>
      </c>
      <c r="K30" s="8">
        <f t="shared" ref="K30:K43" si="6">SUM(M30:W30)</f>
        <v>30</v>
      </c>
      <c r="L30" s="10">
        <f t="shared" si="2"/>
        <v>3.1914893617021274E-2</v>
      </c>
      <c r="M30" s="11">
        <v>6</v>
      </c>
      <c r="N30" s="11">
        <v>15</v>
      </c>
      <c r="O30" s="11"/>
      <c r="P30" s="11">
        <v>8</v>
      </c>
      <c r="Q30" s="11"/>
      <c r="R30" s="11"/>
      <c r="S30" s="11"/>
      <c r="T30" s="11"/>
      <c r="U30" s="11"/>
      <c r="V30" s="11">
        <v>1</v>
      </c>
      <c r="W30" s="11"/>
      <c r="X30" s="12">
        <v>20200820</v>
      </c>
      <c r="Y30" s="12">
        <v>8</v>
      </c>
      <c r="Z30" s="6" t="s">
        <v>58</v>
      </c>
      <c r="AA30" s="12" t="str">
        <f t="shared" si="5"/>
        <v>하선동</v>
      </c>
      <c r="AB30" s="5" t="s">
        <v>62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20</v>
      </c>
      <c r="D31" s="7" t="s">
        <v>36</v>
      </c>
      <c r="E31" s="7" t="s">
        <v>161</v>
      </c>
      <c r="F31" s="7" t="s">
        <v>173</v>
      </c>
      <c r="G31" s="5" t="s">
        <v>186</v>
      </c>
      <c r="H31" s="5" t="s">
        <v>180</v>
      </c>
      <c r="I31" s="8">
        <f t="shared" si="0"/>
        <v>1248</v>
      </c>
      <c r="J31" s="9">
        <v>1215</v>
      </c>
      <c r="K31" s="8">
        <f t="shared" si="6"/>
        <v>33</v>
      </c>
      <c r="L31" s="10">
        <f t="shared" si="2"/>
        <v>2.6442307692307692E-2</v>
      </c>
      <c r="M31" s="11"/>
      <c r="N31" s="11">
        <v>20</v>
      </c>
      <c r="O31" s="11"/>
      <c r="P31" s="11">
        <v>8</v>
      </c>
      <c r="Q31" s="11">
        <v>5</v>
      </c>
      <c r="R31" s="11"/>
      <c r="S31" s="11"/>
      <c r="T31" s="11"/>
      <c r="U31" s="11"/>
      <c r="V31" s="11"/>
      <c r="W31" s="11"/>
      <c r="X31" s="12">
        <v>20200820</v>
      </c>
      <c r="Y31" s="12">
        <v>8</v>
      </c>
      <c r="Z31" s="6" t="s">
        <v>147</v>
      </c>
      <c r="AA31" s="12" t="str">
        <f t="shared" si="5"/>
        <v>이형준</v>
      </c>
      <c r="AB31" s="5" t="s">
        <v>62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20</v>
      </c>
      <c r="D32" s="7" t="s">
        <v>32</v>
      </c>
      <c r="E32" s="7" t="s">
        <v>163</v>
      </c>
      <c r="F32" s="7" t="s">
        <v>166</v>
      </c>
      <c r="G32" s="5" t="s">
        <v>179</v>
      </c>
      <c r="H32" s="5" t="s">
        <v>180</v>
      </c>
      <c r="I32" s="8">
        <f t="shared" si="0"/>
        <v>1920</v>
      </c>
      <c r="J32" s="9">
        <v>1910</v>
      </c>
      <c r="K32" s="8">
        <f t="shared" si="6"/>
        <v>10</v>
      </c>
      <c r="L32" s="10">
        <f t="shared" si="2"/>
        <v>5.208333333333333E-3</v>
      </c>
      <c r="M32" s="11">
        <v>1</v>
      </c>
      <c r="N32" s="11"/>
      <c r="O32" s="11"/>
      <c r="P32" s="11"/>
      <c r="Q32" s="11"/>
      <c r="R32" s="11"/>
      <c r="S32" s="11"/>
      <c r="T32" s="11">
        <v>9</v>
      </c>
      <c r="U32" s="11"/>
      <c r="V32" s="11"/>
      <c r="W32" s="11"/>
      <c r="X32" s="12">
        <v>20200820</v>
      </c>
      <c r="Y32" s="12">
        <v>4</v>
      </c>
      <c r="Z32" s="6" t="s">
        <v>147</v>
      </c>
      <c r="AA32" s="12" t="str">
        <f t="shared" si="5"/>
        <v>이형준</v>
      </c>
      <c r="AB32" s="5" t="s">
        <v>62</v>
      </c>
      <c r="AC32" s="13" t="s">
        <v>176</v>
      </c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20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20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20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20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20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20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20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20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20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20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20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20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20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20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27">
        <f t="shared" ref="I47:W47" si="8">SUM(I7:I46)</f>
        <v>88894</v>
      </c>
      <c r="J47" s="27">
        <f t="shared" si="8"/>
        <v>87919</v>
      </c>
      <c r="K47" s="27">
        <f t="shared" si="8"/>
        <v>975</v>
      </c>
      <c r="L47" s="27" t="e">
        <f t="shared" si="8"/>
        <v>#DIV/0!</v>
      </c>
      <c r="M47" s="27">
        <f t="shared" si="8"/>
        <v>383</v>
      </c>
      <c r="N47" s="27">
        <f t="shared" si="8"/>
        <v>45</v>
      </c>
      <c r="O47" s="27">
        <f t="shared" si="8"/>
        <v>202</v>
      </c>
      <c r="P47" s="27">
        <f t="shared" si="8"/>
        <v>49</v>
      </c>
      <c r="Q47" s="27">
        <f t="shared" si="8"/>
        <v>68</v>
      </c>
      <c r="R47" s="27">
        <f t="shared" si="8"/>
        <v>0</v>
      </c>
      <c r="S47" s="27">
        <f t="shared" si="8"/>
        <v>78</v>
      </c>
      <c r="T47" s="27">
        <f t="shared" si="8"/>
        <v>88</v>
      </c>
      <c r="U47" s="27">
        <f t="shared" si="8"/>
        <v>0</v>
      </c>
      <c r="V47" s="27">
        <f t="shared" si="8"/>
        <v>1</v>
      </c>
      <c r="W47" s="27">
        <f t="shared" si="8"/>
        <v>61</v>
      </c>
      <c r="X47" s="50"/>
      <c r="Y47" s="51"/>
      <c r="Z47" s="51"/>
      <c r="AA47" s="51"/>
      <c r="AB47" s="51"/>
      <c r="AC47" s="51"/>
    </row>
    <row r="48" spans="1:29" s="19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51"/>
      <c r="Y48" s="51"/>
      <c r="Z48" s="51"/>
      <c r="AA48" s="51"/>
      <c r="AB48" s="51"/>
      <c r="AC48" s="51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20</v>
      </c>
      <c r="D49" s="7" t="s">
        <v>34</v>
      </c>
      <c r="E49" s="7" t="s">
        <v>159</v>
      </c>
      <c r="F49" s="7" t="s">
        <v>160</v>
      </c>
      <c r="G49" s="5" t="s">
        <v>182</v>
      </c>
      <c r="H49" s="5" t="s">
        <v>184</v>
      </c>
      <c r="I49" s="8">
        <f t="shared" ref="I49:I63" si="9">J49+K49</f>
        <v>50</v>
      </c>
      <c r="J49" s="9">
        <v>50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20200820</v>
      </c>
      <c r="Y49" s="12">
        <v>2</v>
      </c>
      <c r="Z49" s="6" t="s">
        <v>148</v>
      </c>
      <c r="AA49" s="12" t="str">
        <f>IF($Z49="A","하선동",IF($Z49="B","이형준",""))</f>
        <v>하선동</v>
      </c>
      <c r="AB49" s="5" t="s">
        <v>61</v>
      </c>
      <c r="AC49" s="13" t="s">
        <v>149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20</v>
      </c>
      <c r="D50" s="7" t="s">
        <v>82</v>
      </c>
      <c r="E50" s="7" t="s">
        <v>161</v>
      </c>
      <c r="F50" s="7" t="s">
        <v>162</v>
      </c>
      <c r="G50" s="5" t="s">
        <v>187</v>
      </c>
      <c r="H50" s="5" t="s">
        <v>180</v>
      </c>
      <c r="I50" s="8">
        <f t="shared" si="9"/>
        <v>190</v>
      </c>
      <c r="J50" s="9">
        <v>190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20200704</v>
      </c>
      <c r="Y50" s="12">
        <v>8</v>
      </c>
      <c r="Z50" s="6"/>
      <c r="AA50" s="12" t="str">
        <f t="shared" ref="AA50:AA63" si="14">IF($Z50="A","하선동",IF($Z50="B","이형준",""))</f>
        <v/>
      </c>
      <c r="AB50" s="5" t="s">
        <v>61</v>
      </c>
      <c r="AC50" s="13" t="s">
        <v>150</v>
      </c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20</v>
      </c>
      <c r="D51" s="7" t="s">
        <v>82</v>
      </c>
      <c r="E51" s="7" t="s">
        <v>161</v>
      </c>
      <c r="F51" s="7" t="s">
        <v>162</v>
      </c>
      <c r="G51" s="5" t="s">
        <v>187</v>
      </c>
      <c r="H51" s="5" t="s">
        <v>180</v>
      </c>
      <c r="I51" s="8">
        <f t="shared" si="9"/>
        <v>73</v>
      </c>
      <c r="J51" s="9">
        <v>73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 t="s">
        <v>128</v>
      </c>
      <c r="AC51" s="13" t="s">
        <v>150</v>
      </c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20</v>
      </c>
      <c r="D52" s="7" t="s">
        <v>32</v>
      </c>
      <c r="E52" s="7" t="s">
        <v>169</v>
      </c>
      <c r="F52" s="7" t="s">
        <v>175</v>
      </c>
      <c r="G52" s="5" t="s">
        <v>188</v>
      </c>
      <c r="H52" s="5" t="s">
        <v>184</v>
      </c>
      <c r="I52" s="8">
        <f t="shared" si="9"/>
        <v>130</v>
      </c>
      <c r="J52" s="9">
        <v>43</v>
      </c>
      <c r="K52" s="8">
        <f t="shared" si="10"/>
        <v>87</v>
      </c>
      <c r="L52" s="10">
        <f t="shared" si="11"/>
        <v>0.66923076923076918</v>
      </c>
      <c r="M52" s="11">
        <v>87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20200820</v>
      </c>
      <c r="Y52" s="12">
        <v>1</v>
      </c>
      <c r="Z52" s="6" t="s">
        <v>148</v>
      </c>
      <c r="AA52" s="12" t="str">
        <f t="shared" si="14"/>
        <v>하선동</v>
      </c>
      <c r="AB52" s="5" t="s">
        <v>62</v>
      </c>
      <c r="AC52" s="13" t="s">
        <v>149</v>
      </c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20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8</v>
      </c>
      <c r="C54" s="6" t="str">
        <f t="shared" si="13"/>
        <v>20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8</v>
      </c>
      <c r="C55" s="6" t="str">
        <f t="shared" si="13"/>
        <v>20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20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20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20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20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20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20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20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19.5" hidden="1" customHeight="1" x14ac:dyDescent="0.3">
      <c r="A63" s="5">
        <v>15</v>
      </c>
      <c r="B63" s="6" t="str">
        <f t="shared" si="12"/>
        <v>8</v>
      </c>
      <c r="C63" s="6" t="str">
        <f t="shared" si="13"/>
        <v>20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27" priority="11">
      <formula>$L7&gt;0.15</formula>
    </cfRule>
    <cfRule type="expression" dxfId="26" priority="12">
      <formula>AND($L7&gt;0.08,$L7&lt;0.15)</formula>
    </cfRule>
  </conditionalFormatting>
  <conditionalFormatting sqref="A49:AC63">
    <cfRule type="expression" dxfId="25" priority="9">
      <formula>$L49&gt;0.15</formula>
    </cfRule>
    <cfRule type="expression" dxfId="24" priority="10">
      <formula>AND($L49&gt;0.08,$L49&lt;0.15)</formula>
    </cfRule>
  </conditionalFormatting>
  <dataValidations count="3">
    <dataValidation allowBlank="1" showInputMessage="1" showErrorMessage="1" prompt="수식 계산_x000a_수치 입력 금지" sqref="K49:K63 K7:K46" xr:uid="{7994FC68-7541-415E-87B0-5DCAC510B7DA}"/>
    <dataValidation type="whole" allowBlank="1" showInputMessage="1" showErrorMessage="1" errorTitle="입력값이 올바르지 않습니다." error="숫자만 쓰세요!" sqref="J29:J30 J25:J27 M49:W63 M7:W46" xr:uid="{F7FBAB28-9794-4631-A07D-8410014358E2}">
      <formula1>0</formula1>
      <formula2>20000</formula2>
    </dataValidation>
    <dataValidation type="list" allowBlank="1" showInputMessage="1" showErrorMessage="1" sqref="Z49:Z63 Z7:Z46" xr:uid="{B8640436-8E29-459E-A274-F459512EC9E7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42EA45-57BA-48FB-8406-64C35C1341F3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1A244DAB-69FA-4275-B49B-7429A36C6D8F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4178-ABE0-4777-9066-22A6F2554960}">
  <dimension ref="A1:AC71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8" t="s">
        <v>189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2" t="s">
        <v>6</v>
      </c>
      <c r="I5" s="43" t="s">
        <v>7</v>
      </c>
      <c r="J5" s="43" t="s">
        <v>8</v>
      </c>
      <c r="K5" s="43" t="s">
        <v>9</v>
      </c>
      <c r="L5" s="53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4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20</v>
      </c>
      <c r="R6" s="4" t="s">
        <v>21</v>
      </c>
      <c r="S6" s="26" t="s">
        <v>22</v>
      </c>
      <c r="T6" s="4" t="s">
        <v>23</v>
      </c>
      <c r="U6" s="4" t="s">
        <v>47</v>
      </c>
      <c r="V6" s="4" t="s">
        <v>48</v>
      </c>
      <c r="W6" s="26" t="s">
        <v>24</v>
      </c>
      <c r="X6" s="26" t="s">
        <v>25</v>
      </c>
      <c r="Y6" s="26" t="s">
        <v>26</v>
      </c>
      <c r="Z6" s="26" t="s">
        <v>27</v>
      </c>
      <c r="AA6" s="48"/>
      <c r="AB6" s="48"/>
      <c r="AC6" s="48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21</v>
      </c>
      <c r="D7" s="7" t="s">
        <v>46</v>
      </c>
      <c r="E7" s="7" t="s">
        <v>192</v>
      </c>
      <c r="F7" s="7" t="s">
        <v>195</v>
      </c>
      <c r="G7" s="5" t="s">
        <v>238</v>
      </c>
      <c r="H7" s="5" t="s">
        <v>239</v>
      </c>
      <c r="I7" s="8">
        <f t="shared" ref="I7:I46" si="0">J7+K7</f>
        <v>4870</v>
      </c>
      <c r="J7" s="9">
        <v>4870</v>
      </c>
      <c r="K7" s="8">
        <f t="shared" ref="K7:K29" si="1">SUM(M7:W7)</f>
        <v>0</v>
      </c>
      <c r="L7" s="10">
        <f t="shared" ref="L7:L46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20200821</v>
      </c>
      <c r="Y7" s="12">
        <v>10</v>
      </c>
      <c r="Z7" s="6" t="s">
        <v>190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21</v>
      </c>
      <c r="D8" s="7" t="s">
        <v>32</v>
      </c>
      <c r="E8" s="7" t="s">
        <v>193</v>
      </c>
      <c r="F8" s="7" t="s">
        <v>196</v>
      </c>
      <c r="G8" s="5" t="s">
        <v>240</v>
      </c>
      <c r="H8" s="5" t="s">
        <v>241</v>
      </c>
      <c r="I8" s="8">
        <f t="shared" si="0"/>
        <v>193</v>
      </c>
      <c r="J8" s="9">
        <v>193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20200821</v>
      </c>
      <c r="Y8" s="12">
        <v>5</v>
      </c>
      <c r="Z8" s="6" t="s">
        <v>190</v>
      </c>
      <c r="AA8" s="12" t="str">
        <f t="shared" ref="AA8:AA46" si="5">IF($Z8="A","하선동",IF($Z8="B","이형준",""))</f>
        <v>하선동</v>
      </c>
      <c r="AB8" s="5" t="s">
        <v>61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21</v>
      </c>
      <c r="D9" s="7" t="s">
        <v>36</v>
      </c>
      <c r="E9" s="7" t="s">
        <v>194</v>
      </c>
      <c r="F9" s="7" t="s">
        <v>197</v>
      </c>
      <c r="G9" s="5" t="s">
        <v>242</v>
      </c>
      <c r="H9" s="5" t="s">
        <v>241</v>
      </c>
      <c r="I9" s="8">
        <f t="shared" si="0"/>
        <v>555</v>
      </c>
      <c r="J9" s="9">
        <v>551</v>
      </c>
      <c r="K9" s="8">
        <f t="shared" si="1"/>
        <v>4</v>
      </c>
      <c r="L9" s="10">
        <f t="shared" si="2"/>
        <v>7.2072072072072073E-3</v>
      </c>
      <c r="M9" s="11">
        <v>3</v>
      </c>
      <c r="N9" s="11"/>
      <c r="O9" s="11"/>
      <c r="P9" s="11">
        <v>1</v>
      </c>
      <c r="Q9" s="11"/>
      <c r="R9" s="11"/>
      <c r="S9" s="11"/>
      <c r="T9" s="11"/>
      <c r="U9" s="11"/>
      <c r="V9" s="11"/>
      <c r="W9" s="11"/>
      <c r="X9" s="12">
        <v>20200821</v>
      </c>
      <c r="Y9" s="6">
        <v>8</v>
      </c>
      <c r="Z9" s="6" t="s">
        <v>190</v>
      </c>
      <c r="AA9" s="12" t="str">
        <f t="shared" si="5"/>
        <v>하선동</v>
      </c>
      <c r="AB9" s="5" t="s">
        <v>61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21</v>
      </c>
      <c r="D10" s="7" t="s">
        <v>82</v>
      </c>
      <c r="E10" s="7" t="s">
        <v>194</v>
      </c>
      <c r="F10" s="7" t="s">
        <v>212</v>
      </c>
      <c r="G10" s="5">
        <v>7301</v>
      </c>
      <c r="H10" s="5" t="s">
        <v>241</v>
      </c>
      <c r="I10" s="8">
        <f t="shared" si="0"/>
        <v>153</v>
      </c>
      <c r="J10" s="9">
        <v>150</v>
      </c>
      <c r="K10" s="8">
        <f t="shared" si="1"/>
        <v>3</v>
      </c>
      <c r="L10" s="10">
        <f t="shared" si="2"/>
        <v>1.9607843137254902E-2</v>
      </c>
      <c r="M10" s="11"/>
      <c r="N10" s="11"/>
      <c r="O10" s="11"/>
      <c r="P10" s="11"/>
      <c r="Q10" s="11"/>
      <c r="R10" s="11"/>
      <c r="S10" s="11"/>
      <c r="T10" s="11">
        <v>3</v>
      </c>
      <c r="U10" s="11"/>
      <c r="V10" s="11"/>
      <c r="W10" s="11"/>
      <c r="X10" s="12">
        <v>20200821</v>
      </c>
      <c r="Y10" s="12">
        <v>9</v>
      </c>
      <c r="Z10" s="6" t="s">
        <v>190</v>
      </c>
      <c r="AA10" s="12" t="str">
        <f t="shared" si="5"/>
        <v>하선동</v>
      </c>
      <c r="AB10" s="5" t="s">
        <v>128</v>
      </c>
      <c r="AC10" s="13" t="s">
        <v>213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21</v>
      </c>
      <c r="D11" s="7" t="s">
        <v>32</v>
      </c>
      <c r="E11" s="7" t="s">
        <v>65</v>
      </c>
      <c r="F11" s="7" t="s">
        <v>226</v>
      </c>
      <c r="G11" s="5">
        <v>7301</v>
      </c>
      <c r="H11" s="5" t="s">
        <v>241</v>
      </c>
      <c r="I11" s="8">
        <f t="shared" si="0"/>
        <v>2676</v>
      </c>
      <c r="J11" s="9">
        <v>2676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20200821</v>
      </c>
      <c r="Y11" s="12">
        <v>15</v>
      </c>
      <c r="Z11" s="6" t="s">
        <v>191</v>
      </c>
      <c r="AA11" s="12" t="str">
        <f t="shared" si="5"/>
        <v>이형준</v>
      </c>
      <c r="AB11" s="5" t="s">
        <v>64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21</v>
      </c>
      <c r="D12" s="7" t="s">
        <v>32</v>
      </c>
      <c r="E12" s="7" t="s">
        <v>65</v>
      </c>
      <c r="F12" s="7" t="s">
        <v>226</v>
      </c>
      <c r="G12" s="5">
        <v>7301</v>
      </c>
      <c r="H12" s="5" t="s">
        <v>241</v>
      </c>
      <c r="I12" s="8">
        <f t="shared" si="0"/>
        <v>299</v>
      </c>
      <c r="J12" s="9">
        <v>299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20200821</v>
      </c>
      <c r="Y12" s="12">
        <v>15</v>
      </c>
      <c r="Z12" s="6" t="s">
        <v>190</v>
      </c>
      <c r="AA12" s="12" t="str">
        <f t="shared" si="5"/>
        <v>하선동</v>
      </c>
      <c r="AB12" s="5" t="s">
        <v>64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21</v>
      </c>
      <c r="D13" s="7" t="s">
        <v>36</v>
      </c>
      <c r="E13" s="7" t="s">
        <v>68</v>
      </c>
      <c r="F13" s="7" t="s">
        <v>227</v>
      </c>
      <c r="G13" s="5" t="s">
        <v>244</v>
      </c>
      <c r="H13" s="5" t="s">
        <v>245</v>
      </c>
      <c r="I13" s="8">
        <f t="shared" si="0"/>
        <v>777</v>
      </c>
      <c r="J13" s="15">
        <v>684</v>
      </c>
      <c r="K13" s="8">
        <f t="shared" si="1"/>
        <v>93</v>
      </c>
      <c r="L13" s="10">
        <f t="shared" si="2"/>
        <v>0.11969111969111969</v>
      </c>
      <c r="M13" s="11">
        <v>89</v>
      </c>
      <c r="N13" s="11"/>
      <c r="O13" s="11"/>
      <c r="P13" s="11"/>
      <c r="Q13" s="11"/>
      <c r="R13" s="11"/>
      <c r="S13" s="11">
        <v>4</v>
      </c>
      <c r="T13" s="11"/>
      <c r="U13" s="11"/>
      <c r="V13" s="11"/>
      <c r="W13" s="11"/>
      <c r="X13" s="12">
        <v>20200805</v>
      </c>
      <c r="Y13" s="12">
        <v>10</v>
      </c>
      <c r="Z13" s="6" t="s">
        <v>191</v>
      </c>
      <c r="AA13" s="12" t="str">
        <f t="shared" si="5"/>
        <v>이형준</v>
      </c>
      <c r="AB13" s="5" t="s">
        <v>64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21</v>
      </c>
      <c r="D14" s="7" t="s">
        <v>32</v>
      </c>
      <c r="E14" s="7" t="s">
        <v>57</v>
      </c>
      <c r="F14" s="7" t="s">
        <v>231</v>
      </c>
      <c r="G14" s="5" t="s">
        <v>243</v>
      </c>
      <c r="H14" s="5" t="s">
        <v>241</v>
      </c>
      <c r="I14" s="8">
        <f t="shared" si="0"/>
        <v>740</v>
      </c>
      <c r="J14" s="9">
        <v>740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20200820</v>
      </c>
      <c r="Y14" s="12">
        <v>4</v>
      </c>
      <c r="Z14" s="6" t="s">
        <v>191</v>
      </c>
      <c r="AA14" s="12" t="str">
        <f t="shared" si="5"/>
        <v>이형준</v>
      </c>
      <c r="AB14" s="5" t="s">
        <v>66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21</v>
      </c>
      <c r="D15" s="7" t="s">
        <v>34</v>
      </c>
      <c r="E15" s="7" t="s">
        <v>57</v>
      </c>
      <c r="F15" s="7" t="s">
        <v>232</v>
      </c>
      <c r="G15" s="5" t="s">
        <v>246</v>
      </c>
      <c r="H15" s="5" t="s">
        <v>241</v>
      </c>
      <c r="I15" s="8">
        <f t="shared" si="0"/>
        <v>6210</v>
      </c>
      <c r="J15" s="9">
        <v>5710</v>
      </c>
      <c r="K15" s="8">
        <f t="shared" si="1"/>
        <v>500</v>
      </c>
      <c r="L15" s="10">
        <f t="shared" si="2"/>
        <v>8.0515297906602251E-2</v>
      </c>
      <c r="M15" s="11"/>
      <c r="N15" s="11">
        <v>500</v>
      </c>
      <c r="O15" s="11"/>
      <c r="P15" s="11"/>
      <c r="Q15" s="11"/>
      <c r="R15" s="11"/>
      <c r="S15" s="11"/>
      <c r="T15" s="11"/>
      <c r="U15" s="11"/>
      <c r="V15" s="11"/>
      <c r="W15" s="11"/>
      <c r="X15" s="12">
        <v>20200821</v>
      </c>
      <c r="Y15" s="12">
        <v>6</v>
      </c>
      <c r="Z15" s="6" t="s">
        <v>190</v>
      </c>
      <c r="AA15" s="12" t="str">
        <f t="shared" si="5"/>
        <v>하선동</v>
      </c>
      <c r="AB15" s="5" t="s">
        <v>66</v>
      </c>
      <c r="AC15" s="13" t="s">
        <v>229</v>
      </c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21</v>
      </c>
      <c r="D16" s="7" t="s">
        <v>82</v>
      </c>
      <c r="E16" s="7" t="s">
        <v>65</v>
      </c>
      <c r="F16" s="7" t="s">
        <v>220</v>
      </c>
      <c r="G16" s="5">
        <v>7301</v>
      </c>
      <c r="H16" s="5" t="s">
        <v>241</v>
      </c>
      <c r="I16" s="8">
        <f t="shared" si="0"/>
        <v>18</v>
      </c>
      <c r="J16" s="9">
        <v>18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20200821</v>
      </c>
      <c r="Y16" s="12">
        <v>9</v>
      </c>
      <c r="Z16" s="6" t="s">
        <v>190</v>
      </c>
      <c r="AA16" s="12" t="str">
        <f t="shared" si="5"/>
        <v>하선동</v>
      </c>
      <c r="AB16" s="5" t="s">
        <v>66</v>
      </c>
      <c r="AC16" s="13" t="s">
        <v>230</v>
      </c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21</v>
      </c>
      <c r="D17" s="7" t="s">
        <v>34</v>
      </c>
      <c r="E17" s="7" t="s">
        <v>228</v>
      </c>
      <c r="F17" s="7" t="s">
        <v>233</v>
      </c>
      <c r="G17" s="5" t="s">
        <v>247</v>
      </c>
      <c r="H17" s="5" t="s">
        <v>245</v>
      </c>
      <c r="I17" s="8">
        <f t="shared" si="0"/>
        <v>2588</v>
      </c>
      <c r="J17" s="9">
        <v>2477</v>
      </c>
      <c r="K17" s="8">
        <f t="shared" si="1"/>
        <v>111</v>
      </c>
      <c r="L17" s="10">
        <f t="shared" si="2"/>
        <v>4.2890262751159196E-2</v>
      </c>
      <c r="M17" s="11"/>
      <c r="N17" s="11"/>
      <c r="O17" s="11"/>
      <c r="P17" s="11"/>
      <c r="Q17" s="11"/>
      <c r="R17" s="11"/>
      <c r="S17" s="11">
        <v>109</v>
      </c>
      <c r="T17" s="11">
        <v>2</v>
      </c>
      <c r="U17" s="11"/>
      <c r="V17" s="11"/>
      <c r="W17" s="11"/>
      <c r="X17" s="12">
        <v>20200821</v>
      </c>
      <c r="Y17" s="12">
        <v>2</v>
      </c>
      <c r="Z17" s="6" t="s">
        <v>190</v>
      </c>
      <c r="AA17" s="12" t="str">
        <f t="shared" si="5"/>
        <v>하선동</v>
      </c>
      <c r="AB17" s="5" t="s">
        <v>66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21</v>
      </c>
      <c r="D18" s="7" t="s">
        <v>32</v>
      </c>
      <c r="E18" s="7" t="s">
        <v>65</v>
      </c>
      <c r="F18" s="7" t="s">
        <v>226</v>
      </c>
      <c r="G18" s="5">
        <v>7301</v>
      </c>
      <c r="H18" s="5" t="s">
        <v>241</v>
      </c>
      <c r="I18" s="8">
        <f t="shared" si="0"/>
        <v>2120</v>
      </c>
      <c r="J18" s="9">
        <v>2105</v>
      </c>
      <c r="K18" s="8">
        <f t="shared" si="1"/>
        <v>15</v>
      </c>
      <c r="L18" s="10">
        <f t="shared" si="2"/>
        <v>7.0754716981132077E-3</v>
      </c>
      <c r="M18" s="11"/>
      <c r="N18" s="11"/>
      <c r="O18" s="11"/>
      <c r="P18" s="11"/>
      <c r="Q18" s="11">
        <v>15</v>
      </c>
      <c r="R18" s="11"/>
      <c r="S18" s="11"/>
      <c r="T18" s="11"/>
      <c r="U18" s="11"/>
      <c r="V18" s="11"/>
      <c r="W18" s="11"/>
      <c r="X18" s="12">
        <v>20200821</v>
      </c>
      <c r="Y18" s="12">
        <v>15</v>
      </c>
      <c r="Z18" s="6" t="s">
        <v>190</v>
      </c>
      <c r="AA18" s="12" t="str">
        <f t="shared" si="5"/>
        <v>하선동</v>
      </c>
      <c r="AB18" s="5" t="s">
        <v>66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21</v>
      </c>
      <c r="D19" s="7" t="s">
        <v>34</v>
      </c>
      <c r="E19" s="7" t="s">
        <v>228</v>
      </c>
      <c r="F19" s="7" t="s">
        <v>233</v>
      </c>
      <c r="G19" s="5" t="s">
        <v>247</v>
      </c>
      <c r="H19" s="5" t="s">
        <v>245</v>
      </c>
      <c r="I19" s="8">
        <f t="shared" si="0"/>
        <v>1104</v>
      </c>
      <c r="J19" s="9">
        <v>1071</v>
      </c>
      <c r="K19" s="8">
        <f t="shared" si="1"/>
        <v>33</v>
      </c>
      <c r="L19" s="10">
        <f t="shared" si="2"/>
        <v>2.9891304347826088E-2</v>
      </c>
      <c r="M19" s="11"/>
      <c r="N19" s="11">
        <v>2</v>
      </c>
      <c r="O19" s="11"/>
      <c r="P19" s="11"/>
      <c r="Q19" s="11">
        <v>9</v>
      </c>
      <c r="R19" s="11"/>
      <c r="S19" s="11">
        <v>22</v>
      </c>
      <c r="T19" s="11"/>
      <c r="U19" s="11"/>
      <c r="V19" s="11"/>
      <c r="W19" s="11"/>
      <c r="X19" s="12">
        <v>20200821</v>
      </c>
      <c r="Y19" s="12">
        <v>2</v>
      </c>
      <c r="Z19" s="6" t="s">
        <v>191</v>
      </c>
      <c r="AA19" s="12" t="str">
        <f t="shared" si="5"/>
        <v>이형준</v>
      </c>
      <c r="AB19" s="5" t="s">
        <v>67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21</v>
      </c>
      <c r="D20" s="7" t="s">
        <v>34</v>
      </c>
      <c r="E20" s="7" t="s">
        <v>57</v>
      </c>
      <c r="F20" s="7" t="s">
        <v>232</v>
      </c>
      <c r="G20" s="5" t="s">
        <v>246</v>
      </c>
      <c r="H20" s="5" t="s">
        <v>241</v>
      </c>
      <c r="I20" s="8">
        <f t="shared" si="0"/>
        <v>10357</v>
      </c>
      <c r="J20" s="9">
        <v>10357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20200821</v>
      </c>
      <c r="Y20" s="12">
        <v>6</v>
      </c>
      <c r="Z20" s="6" t="s">
        <v>191</v>
      </c>
      <c r="AA20" s="12" t="str">
        <f t="shared" si="5"/>
        <v>이형준</v>
      </c>
      <c r="AB20" s="5" t="s">
        <v>67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21</v>
      </c>
      <c r="D21" s="7" t="s">
        <v>32</v>
      </c>
      <c r="E21" s="7" t="s">
        <v>55</v>
      </c>
      <c r="F21" s="7" t="s">
        <v>196</v>
      </c>
      <c r="G21" s="5" t="s">
        <v>240</v>
      </c>
      <c r="H21" s="5" t="s">
        <v>241</v>
      </c>
      <c r="I21" s="8">
        <f t="shared" si="0"/>
        <v>2906</v>
      </c>
      <c r="J21" s="9">
        <v>2906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20200821</v>
      </c>
      <c r="Y21" s="12">
        <v>5</v>
      </c>
      <c r="Z21" s="6" t="s">
        <v>191</v>
      </c>
      <c r="AA21" s="12" t="str">
        <f t="shared" si="5"/>
        <v>이형준</v>
      </c>
      <c r="AB21" s="5" t="s">
        <v>67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21</v>
      </c>
      <c r="D22" s="7" t="s">
        <v>46</v>
      </c>
      <c r="E22" s="7" t="s">
        <v>234</v>
      </c>
      <c r="F22" s="7" t="s">
        <v>235</v>
      </c>
      <c r="G22" s="5" t="s">
        <v>238</v>
      </c>
      <c r="H22" s="5" t="s">
        <v>241</v>
      </c>
      <c r="I22" s="8">
        <f t="shared" si="0"/>
        <v>2221</v>
      </c>
      <c r="J22" s="9">
        <v>2221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20200821</v>
      </c>
      <c r="Y22" s="12">
        <v>14</v>
      </c>
      <c r="Z22" s="6" t="s">
        <v>191</v>
      </c>
      <c r="AA22" s="12" t="str">
        <f t="shared" si="5"/>
        <v>이형준</v>
      </c>
      <c r="AB22" s="5" t="s">
        <v>67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21</v>
      </c>
      <c r="D23" s="7" t="s">
        <v>36</v>
      </c>
      <c r="E23" s="7" t="s">
        <v>65</v>
      </c>
      <c r="F23" s="7" t="s">
        <v>77</v>
      </c>
      <c r="G23" s="5" t="s">
        <v>242</v>
      </c>
      <c r="H23" s="5" t="s">
        <v>241</v>
      </c>
      <c r="I23" s="8">
        <f t="shared" si="0"/>
        <v>3093</v>
      </c>
      <c r="J23" s="9">
        <v>3000</v>
      </c>
      <c r="K23" s="8">
        <f t="shared" si="1"/>
        <v>93</v>
      </c>
      <c r="L23" s="10">
        <f t="shared" si="2"/>
        <v>3.0067895247332686E-2</v>
      </c>
      <c r="M23" s="11">
        <v>9</v>
      </c>
      <c r="N23" s="11">
        <v>60</v>
      </c>
      <c r="O23" s="11"/>
      <c r="P23" s="11">
        <v>21</v>
      </c>
      <c r="Q23" s="11">
        <v>2</v>
      </c>
      <c r="R23" s="11"/>
      <c r="S23" s="11"/>
      <c r="T23" s="11">
        <v>1</v>
      </c>
      <c r="U23" s="11"/>
      <c r="V23" s="11"/>
      <c r="W23" s="11"/>
      <c r="X23" s="12">
        <v>20200821</v>
      </c>
      <c r="Y23" s="12">
        <v>8</v>
      </c>
      <c r="Z23" s="6" t="s">
        <v>191</v>
      </c>
      <c r="AA23" s="12" t="str">
        <f t="shared" si="5"/>
        <v>이형준</v>
      </c>
      <c r="AB23" s="5" t="s">
        <v>62</v>
      </c>
      <c r="AC23" s="13" t="s">
        <v>236</v>
      </c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21</v>
      </c>
      <c r="D24" s="7" t="s">
        <v>32</v>
      </c>
      <c r="E24" s="7" t="s">
        <v>57</v>
      </c>
      <c r="F24" s="7" t="s">
        <v>231</v>
      </c>
      <c r="G24" s="5" t="s">
        <v>243</v>
      </c>
      <c r="H24" s="5" t="s">
        <v>241</v>
      </c>
      <c r="I24" s="8">
        <f t="shared" si="0"/>
        <v>958</v>
      </c>
      <c r="J24" s="9">
        <v>830</v>
      </c>
      <c r="K24" s="8">
        <f t="shared" si="1"/>
        <v>128</v>
      </c>
      <c r="L24" s="10">
        <f t="shared" si="2"/>
        <v>0.1336116910229645</v>
      </c>
      <c r="M24" s="11"/>
      <c r="N24" s="11"/>
      <c r="O24" s="11"/>
      <c r="P24" s="11"/>
      <c r="Q24" s="11"/>
      <c r="R24" s="11"/>
      <c r="S24" s="11"/>
      <c r="T24" s="11">
        <v>128</v>
      </c>
      <c r="U24" s="11"/>
      <c r="V24" s="11"/>
      <c r="W24" s="11"/>
      <c r="X24" s="12">
        <v>20200821</v>
      </c>
      <c r="Y24" s="12">
        <v>4</v>
      </c>
      <c r="Z24" s="6" t="s">
        <v>190</v>
      </c>
      <c r="AA24" s="12" t="str">
        <f t="shared" si="5"/>
        <v>하선동</v>
      </c>
      <c r="AB24" s="5" t="s">
        <v>62</v>
      </c>
      <c r="AC24" s="13" t="s">
        <v>237</v>
      </c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21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21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hidden="1" customHeight="1" x14ac:dyDescent="0.3">
      <c r="A27" s="5">
        <v>21</v>
      </c>
      <c r="B27" s="6" t="str">
        <f t="shared" si="3"/>
        <v>8</v>
      </c>
      <c r="C27" s="6" t="str">
        <f t="shared" si="4"/>
        <v>21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hidden="1" customHeight="1" x14ac:dyDescent="0.3">
      <c r="A28" s="5">
        <v>22</v>
      </c>
      <c r="B28" s="6" t="str">
        <f t="shared" si="3"/>
        <v>8</v>
      </c>
      <c r="C28" s="6" t="str">
        <f t="shared" si="4"/>
        <v>21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hidden="1" customHeight="1" x14ac:dyDescent="0.3">
      <c r="A29" s="5">
        <v>23</v>
      </c>
      <c r="B29" s="6" t="str">
        <f t="shared" si="3"/>
        <v>8</v>
      </c>
      <c r="C29" s="6" t="str">
        <f t="shared" si="4"/>
        <v>21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hidden="1" customHeight="1" x14ac:dyDescent="0.3">
      <c r="A30" s="5">
        <v>24</v>
      </c>
      <c r="B30" s="6" t="str">
        <f t="shared" si="3"/>
        <v>8</v>
      </c>
      <c r="C30" s="6" t="str">
        <f t="shared" si="4"/>
        <v>21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8</v>
      </c>
      <c r="C31" s="6" t="str">
        <f t="shared" si="4"/>
        <v>21</v>
      </c>
      <c r="D31" s="7"/>
      <c r="E31" s="7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8</v>
      </c>
      <c r="C32" s="6" t="str">
        <f t="shared" si="4"/>
        <v>21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8</v>
      </c>
      <c r="C33" s="6" t="str">
        <f t="shared" si="4"/>
        <v>21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21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21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21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21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21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21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21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21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21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21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21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21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21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27">
        <f t="shared" ref="I47:W47" si="8">SUM(I7:I46)</f>
        <v>41838</v>
      </c>
      <c r="J47" s="27">
        <f t="shared" si="8"/>
        <v>40858</v>
      </c>
      <c r="K47" s="27">
        <f t="shared" si="8"/>
        <v>980</v>
      </c>
      <c r="L47" s="27" t="e">
        <f t="shared" si="8"/>
        <v>#DIV/0!</v>
      </c>
      <c r="M47" s="27">
        <f t="shared" si="8"/>
        <v>101</v>
      </c>
      <c r="N47" s="27">
        <f t="shared" si="8"/>
        <v>562</v>
      </c>
      <c r="O47" s="27">
        <f t="shared" si="8"/>
        <v>0</v>
      </c>
      <c r="P47" s="27">
        <f t="shared" si="8"/>
        <v>22</v>
      </c>
      <c r="Q47" s="27">
        <f t="shared" si="8"/>
        <v>26</v>
      </c>
      <c r="R47" s="27">
        <f t="shared" si="8"/>
        <v>0</v>
      </c>
      <c r="S47" s="27">
        <f t="shared" si="8"/>
        <v>135</v>
      </c>
      <c r="T47" s="27">
        <f t="shared" si="8"/>
        <v>134</v>
      </c>
      <c r="U47" s="27">
        <f t="shared" si="8"/>
        <v>0</v>
      </c>
      <c r="V47" s="27">
        <f t="shared" si="8"/>
        <v>0</v>
      </c>
      <c r="W47" s="27">
        <f t="shared" si="8"/>
        <v>0</v>
      </c>
      <c r="X47" s="50"/>
      <c r="Y47" s="51"/>
      <c r="Z47" s="51"/>
      <c r="AA47" s="51"/>
      <c r="AB47" s="51"/>
      <c r="AC47" s="51"/>
    </row>
    <row r="48" spans="1:29" s="19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51"/>
      <c r="Y48" s="51"/>
      <c r="Z48" s="51"/>
      <c r="AA48" s="51"/>
      <c r="AB48" s="51"/>
      <c r="AC48" s="51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21</v>
      </c>
      <c r="D49" s="7" t="s">
        <v>32</v>
      </c>
      <c r="E49" s="7" t="s">
        <v>198</v>
      </c>
      <c r="F49" s="7" t="s">
        <v>200</v>
      </c>
      <c r="G49" s="5" t="s">
        <v>248</v>
      </c>
      <c r="H49" s="5" t="s">
        <v>248</v>
      </c>
      <c r="I49" s="8">
        <f t="shared" ref="I49:I63" si="9">J49+K49</f>
        <v>50</v>
      </c>
      <c r="J49" s="9">
        <v>50</v>
      </c>
      <c r="K49" s="8">
        <f t="shared" ref="K49:K68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20200821</v>
      </c>
      <c r="Y49" s="12">
        <v>10</v>
      </c>
      <c r="Z49" s="6" t="s">
        <v>190</v>
      </c>
      <c r="AA49" s="12" t="str">
        <f>IF($Z49="A","하선동",IF($Z49="B","이형준",""))</f>
        <v>하선동</v>
      </c>
      <c r="AB49" s="5" t="s">
        <v>61</v>
      </c>
      <c r="AC49" s="13" t="s">
        <v>203</v>
      </c>
    </row>
    <row r="50" spans="1:29" ht="20.100000000000001" customHeight="1" x14ac:dyDescent="0.3">
      <c r="A50" s="5">
        <v>2</v>
      </c>
      <c r="B50" s="6" t="str">
        <f t="shared" ref="B50:B69" si="12">LEFT($A$1,1)</f>
        <v>8</v>
      </c>
      <c r="C50" s="6" t="str">
        <f t="shared" ref="C50:C69" si="13">MID($A$1,4,2)</f>
        <v>21</v>
      </c>
      <c r="D50" s="7" t="s">
        <v>34</v>
      </c>
      <c r="E50" s="7" t="s">
        <v>199</v>
      </c>
      <c r="F50" s="7" t="s">
        <v>201</v>
      </c>
      <c r="G50" s="5" t="s">
        <v>246</v>
      </c>
      <c r="H50" s="5" t="s">
        <v>241</v>
      </c>
      <c r="I50" s="8">
        <f t="shared" si="9"/>
        <v>50</v>
      </c>
      <c r="J50" s="9">
        <v>50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20200821</v>
      </c>
      <c r="Y50" s="12">
        <v>7</v>
      </c>
      <c r="Z50" s="6" t="s">
        <v>190</v>
      </c>
      <c r="AA50" s="12" t="str">
        <f t="shared" ref="AA50:AA69" si="14">IF($Z50="A","하선동",IF($Z50="B","이형준",""))</f>
        <v>하선동</v>
      </c>
      <c r="AB50" s="5" t="s">
        <v>61</v>
      </c>
      <c r="AC50" s="13" t="s">
        <v>204</v>
      </c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21</v>
      </c>
      <c r="D51" s="7" t="s">
        <v>34</v>
      </c>
      <c r="E51" s="7" t="s">
        <v>199</v>
      </c>
      <c r="F51" s="7" t="s">
        <v>201</v>
      </c>
      <c r="G51" s="5" t="s">
        <v>246</v>
      </c>
      <c r="H51" s="5" t="s">
        <v>241</v>
      </c>
      <c r="I51" s="8">
        <f t="shared" si="9"/>
        <v>50</v>
      </c>
      <c r="J51" s="9">
        <v>50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20200821</v>
      </c>
      <c r="Y51" s="6">
        <v>7</v>
      </c>
      <c r="Z51" s="6" t="s">
        <v>190</v>
      </c>
      <c r="AA51" s="12" t="str">
        <f t="shared" si="14"/>
        <v>하선동</v>
      </c>
      <c r="AB51" s="5" t="s">
        <v>61</v>
      </c>
      <c r="AC51" s="13" t="s">
        <v>205</v>
      </c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21</v>
      </c>
      <c r="D52" s="7" t="s">
        <v>34</v>
      </c>
      <c r="E52" s="7" t="s">
        <v>199</v>
      </c>
      <c r="F52" s="7" t="s">
        <v>201</v>
      </c>
      <c r="G52" s="5" t="s">
        <v>246</v>
      </c>
      <c r="H52" s="5" t="s">
        <v>241</v>
      </c>
      <c r="I52" s="8">
        <f t="shared" si="9"/>
        <v>50</v>
      </c>
      <c r="J52" s="9">
        <v>50</v>
      </c>
      <c r="K52" s="8">
        <f t="shared" si="10"/>
        <v>0</v>
      </c>
      <c r="L52" s="10">
        <f t="shared" si="11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20200821</v>
      </c>
      <c r="Y52" s="12">
        <v>7</v>
      </c>
      <c r="Z52" s="6" t="s">
        <v>190</v>
      </c>
      <c r="AA52" s="12" t="str">
        <f t="shared" si="14"/>
        <v>하선동</v>
      </c>
      <c r="AB52" s="5" t="s">
        <v>61</v>
      </c>
      <c r="AC52" s="13" t="s">
        <v>206</v>
      </c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21</v>
      </c>
      <c r="D53" s="7" t="s">
        <v>34</v>
      </c>
      <c r="E53" s="7" t="s">
        <v>199</v>
      </c>
      <c r="F53" s="7" t="s">
        <v>201</v>
      </c>
      <c r="G53" s="5" t="s">
        <v>246</v>
      </c>
      <c r="H53" s="5" t="s">
        <v>241</v>
      </c>
      <c r="I53" s="8">
        <f t="shared" si="9"/>
        <v>50</v>
      </c>
      <c r="J53" s="9">
        <v>50</v>
      </c>
      <c r="K53" s="8">
        <f t="shared" si="10"/>
        <v>0</v>
      </c>
      <c r="L53" s="10">
        <f t="shared" si="11"/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>
        <v>20200821</v>
      </c>
      <c r="Y53" s="12">
        <v>7</v>
      </c>
      <c r="Z53" s="6" t="s">
        <v>190</v>
      </c>
      <c r="AA53" s="12" t="str">
        <f t="shared" si="14"/>
        <v>하선동</v>
      </c>
      <c r="AB53" s="5" t="s">
        <v>61</v>
      </c>
      <c r="AC53" s="13" t="s">
        <v>207</v>
      </c>
    </row>
    <row r="54" spans="1:29" ht="20.100000000000001" customHeight="1" x14ac:dyDescent="0.3">
      <c r="A54" s="5">
        <v>6</v>
      </c>
      <c r="B54" s="6" t="str">
        <f t="shared" si="12"/>
        <v>8</v>
      </c>
      <c r="C54" s="6" t="str">
        <f t="shared" si="13"/>
        <v>21</v>
      </c>
      <c r="D54" s="7" t="s">
        <v>34</v>
      </c>
      <c r="E54" s="7" t="s">
        <v>194</v>
      </c>
      <c r="F54" s="7" t="s">
        <v>202</v>
      </c>
      <c r="G54" s="5" t="s">
        <v>246</v>
      </c>
      <c r="H54" s="5" t="s">
        <v>241</v>
      </c>
      <c r="I54" s="8">
        <f t="shared" si="9"/>
        <v>50</v>
      </c>
      <c r="J54" s="9">
        <v>50</v>
      </c>
      <c r="K54" s="8">
        <f t="shared" si="10"/>
        <v>0</v>
      </c>
      <c r="L54" s="10">
        <f t="shared" si="11"/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>
        <v>20200820</v>
      </c>
      <c r="Y54" s="12">
        <v>7</v>
      </c>
      <c r="Z54" s="6" t="s">
        <v>190</v>
      </c>
      <c r="AA54" s="12" t="str">
        <f t="shared" si="14"/>
        <v>하선동</v>
      </c>
      <c r="AB54" s="5" t="s">
        <v>61</v>
      </c>
      <c r="AC54" s="13" t="s">
        <v>208</v>
      </c>
    </row>
    <row r="55" spans="1:29" ht="20.100000000000001" customHeight="1" x14ac:dyDescent="0.3">
      <c r="A55" s="5">
        <v>7</v>
      </c>
      <c r="B55" s="6" t="str">
        <f t="shared" si="12"/>
        <v>8</v>
      </c>
      <c r="C55" s="6" t="str">
        <f t="shared" si="13"/>
        <v>21</v>
      </c>
      <c r="D55" s="7" t="s">
        <v>34</v>
      </c>
      <c r="E55" s="7" t="s">
        <v>194</v>
      </c>
      <c r="F55" s="7" t="s">
        <v>202</v>
      </c>
      <c r="G55" s="5" t="s">
        <v>246</v>
      </c>
      <c r="H55" s="5" t="s">
        <v>241</v>
      </c>
      <c r="I55" s="8">
        <f t="shared" si="9"/>
        <v>50</v>
      </c>
      <c r="J55" s="9">
        <v>50</v>
      </c>
      <c r="K55" s="8">
        <f t="shared" si="10"/>
        <v>0</v>
      </c>
      <c r="L55" s="10">
        <f t="shared" si="11"/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>
        <v>20200820</v>
      </c>
      <c r="Y55" s="12">
        <v>7</v>
      </c>
      <c r="Z55" s="6" t="s">
        <v>190</v>
      </c>
      <c r="AA55" s="12" t="str">
        <f t="shared" si="14"/>
        <v>하선동</v>
      </c>
      <c r="AB55" s="5" t="s">
        <v>61</v>
      </c>
      <c r="AC55" s="13" t="s">
        <v>209</v>
      </c>
    </row>
    <row r="56" spans="1:29" ht="20.100000000000001" customHeight="1" x14ac:dyDescent="0.3">
      <c r="A56" s="5">
        <v>8</v>
      </c>
      <c r="B56" s="6" t="str">
        <f t="shared" si="12"/>
        <v>8</v>
      </c>
      <c r="C56" s="6" t="str">
        <f t="shared" si="13"/>
        <v>21</v>
      </c>
      <c r="D56" s="7" t="s">
        <v>34</v>
      </c>
      <c r="E56" s="7" t="s">
        <v>194</v>
      </c>
      <c r="F56" s="7" t="s">
        <v>202</v>
      </c>
      <c r="G56" s="5" t="s">
        <v>246</v>
      </c>
      <c r="H56" s="5" t="s">
        <v>241</v>
      </c>
      <c r="I56" s="8">
        <f t="shared" si="9"/>
        <v>50</v>
      </c>
      <c r="J56" s="9">
        <v>50</v>
      </c>
      <c r="K56" s="8">
        <f t="shared" si="10"/>
        <v>0</v>
      </c>
      <c r="L56" s="10">
        <f t="shared" si="11"/>
        <v>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>
        <v>20200820</v>
      </c>
      <c r="Y56" s="12">
        <v>7</v>
      </c>
      <c r="Z56" s="6" t="s">
        <v>190</v>
      </c>
      <c r="AA56" s="12" t="str">
        <f t="shared" si="14"/>
        <v>하선동</v>
      </c>
      <c r="AB56" s="5" t="s">
        <v>61</v>
      </c>
      <c r="AC56" s="13" t="s">
        <v>210</v>
      </c>
    </row>
    <row r="57" spans="1:29" ht="20.100000000000001" customHeight="1" x14ac:dyDescent="0.3">
      <c r="A57" s="5">
        <v>9</v>
      </c>
      <c r="B57" s="6" t="str">
        <f t="shared" si="12"/>
        <v>8</v>
      </c>
      <c r="C57" s="6" t="str">
        <f t="shared" si="13"/>
        <v>21</v>
      </c>
      <c r="D57" s="7" t="s">
        <v>34</v>
      </c>
      <c r="E57" s="7" t="s">
        <v>194</v>
      </c>
      <c r="F57" s="7" t="s">
        <v>202</v>
      </c>
      <c r="G57" s="5" t="s">
        <v>246</v>
      </c>
      <c r="H57" s="5" t="s">
        <v>241</v>
      </c>
      <c r="I57" s="8">
        <f t="shared" si="9"/>
        <v>50</v>
      </c>
      <c r="J57" s="9">
        <v>50</v>
      </c>
      <c r="K57" s="8">
        <f t="shared" si="10"/>
        <v>0</v>
      </c>
      <c r="L57" s="10">
        <f t="shared" si="11"/>
        <v>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>
        <v>20200820</v>
      </c>
      <c r="Y57" s="12">
        <v>7</v>
      </c>
      <c r="Z57" s="6" t="s">
        <v>190</v>
      </c>
      <c r="AA57" s="12" t="str">
        <f t="shared" si="14"/>
        <v>하선동</v>
      </c>
      <c r="AB57" s="5" t="s">
        <v>61</v>
      </c>
      <c r="AC57" s="13" t="s">
        <v>211</v>
      </c>
    </row>
    <row r="58" spans="1:29" ht="20.100000000000001" customHeight="1" x14ac:dyDescent="0.3">
      <c r="A58" s="5">
        <v>10</v>
      </c>
      <c r="B58" s="6" t="str">
        <f t="shared" si="12"/>
        <v>8</v>
      </c>
      <c r="C58" s="6" t="str">
        <f t="shared" si="13"/>
        <v>21</v>
      </c>
      <c r="D58" s="7" t="s">
        <v>82</v>
      </c>
      <c r="E58" s="7" t="s">
        <v>214</v>
      </c>
      <c r="F58" s="7" t="s">
        <v>215</v>
      </c>
      <c r="G58" s="5">
        <v>8301</v>
      </c>
      <c r="H58" s="5">
        <v>8301</v>
      </c>
      <c r="I58" s="8">
        <f t="shared" si="9"/>
        <v>17</v>
      </c>
      <c r="J58" s="9">
        <v>17</v>
      </c>
      <c r="K58" s="8">
        <f t="shared" si="10"/>
        <v>0</v>
      </c>
      <c r="L58" s="10">
        <f t="shared" si="11"/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>
        <v>20200429</v>
      </c>
      <c r="Y58" s="12">
        <v>9</v>
      </c>
      <c r="Z58" s="6" t="s">
        <v>191</v>
      </c>
      <c r="AA58" s="12" t="str">
        <f t="shared" si="14"/>
        <v>이형준</v>
      </c>
      <c r="AB58" s="5" t="s">
        <v>128</v>
      </c>
      <c r="AC58" s="13" t="s">
        <v>221</v>
      </c>
    </row>
    <row r="59" spans="1:29" ht="20.100000000000001" customHeight="1" x14ac:dyDescent="0.3">
      <c r="A59" s="5">
        <v>11</v>
      </c>
      <c r="B59" s="6" t="str">
        <f t="shared" si="12"/>
        <v>8</v>
      </c>
      <c r="C59" s="6" t="str">
        <f t="shared" si="13"/>
        <v>21</v>
      </c>
      <c r="D59" s="7" t="s">
        <v>82</v>
      </c>
      <c r="E59" s="7" t="s">
        <v>68</v>
      </c>
      <c r="F59" s="7" t="s">
        <v>216</v>
      </c>
      <c r="G59" s="5">
        <v>8301</v>
      </c>
      <c r="H59" s="5">
        <v>8301</v>
      </c>
      <c r="I59" s="8">
        <f t="shared" si="9"/>
        <v>200</v>
      </c>
      <c r="J59" s="9">
        <v>200</v>
      </c>
      <c r="K59" s="8">
        <f t="shared" si="10"/>
        <v>0</v>
      </c>
      <c r="L59" s="10">
        <f t="shared" si="11"/>
        <v>0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 t="s">
        <v>128</v>
      </c>
      <c r="AC59" s="13" t="s">
        <v>222</v>
      </c>
    </row>
    <row r="60" spans="1:29" ht="20.100000000000001" customHeight="1" x14ac:dyDescent="0.3">
      <c r="A60" s="5">
        <v>12</v>
      </c>
      <c r="B60" s="6" t="str">
        <f t="shared" si="12"/>
        <v>8</v>
      </c>
      <c r="C60" s="6" t="str">
        <f t="shared" si="13"/>
        <v>21</v>
      </c>
      <c r="D60" s="7" t="s">
        <v>82</v>
      </c>
      <c r="E60" s="7" t="s">
        <v>65</v>
      </c>
      <c r="F60" s="7" t="s">
        <v>217</v>
      </c>
      <c r="G60" s="5">
        <v>7301</v>
      </c>
      <c r="H60" s="5">
        <v>7301</v>
      </c>
      <c r="I60" s="8">
        <f t="shared" si="9"/>
        <v>14</v>
      </c>
      <c r="J60" s="9">
        <v>14</v>
      </c>
      <c r="K60" s="8">
        <f t="shared" si="10"/>
        <v>0</v>
      </c>
      <c r="L60" s="10">
        <f t="shared" si="11"/>
        <v>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>
        <v>20200415</v>
      </c>
      <c r="Y60" s="12">
        <v>9</v>
      </c>
      <c r="Z60" s="6"/>
      <c r="AA60" s="12" t="str">
        <f t="shared" si="14"/>
        <v/>
      </c>
      <c r="AB60" s="5" t="s">
        <v>128</v>
      </c>
      <c r="AC60" s="13" t="s">
        <v>223</v>
      </c>
    </row>
    <row r="61" spans="1:29" ht="20.100000000000001" customHeight="1" x14ac:dyDescent="0.3">
      <c r="A61" s="5">
        <v>13</v>
      </c>
      <c r="B61" s="6" t="str">
        <f t="shared" si="12"/>
        <v>8</v>
      </c>
      <c r="C61" s="6" t="str">
        <f t="shared" si="13"/>
        <v>21</v>
      </c>
      <c r="D61" s="7" t="s">
        <v>44</v>
      </c>
      <c r="E61" s="7" t="s">
        <v>65</v>
      </c>
      <c r="F61" s="7" t="s">
        <v>218</v>
      </c>
      <c r="G61" s="5">
        <v>8301</v>
      </c>
      <c r="H61" s="5">
        <v>8301</v>
      </c>
      <c r="I61" s="8">
        <f t="shared" si="9"/>
        <v>71</v>
      </c>
      <c r="J61" s="9">
        <v>58</v>
      </c>
      <c r="K61" s="8">
        <f t="shared" si="10"/>
        <v>13</v>
      </c>
      <c r="L61" s="10">
        <f t="shared" si="11"/>
        <v>0.18309859154929578</v>
      </c>
      <c r="M61" s="11"/>
      <c r="N61" s="11">
        <v>11</v>
      </c>
      <c r="O61" s="11"/>
      <c r="P61" s="11"/>
      <c r="Q61" s="11"/>
      <c r="R61" s="11"/>
      <c r="S61" s="11">
        <v>2</v>
      </c>
      <c r="T61" s="11"/>
      <c r="U61" s="11"/>
      <c r="V61" s="11"/>
      <c r="W61" s="11"/>
      <c r="X61" s="12">
        <v>20200715</v>
      </c>
      <c r="Y61" s="12">
        <v>9</v>
      </c>
      <c r="Z61" s="6" t="s">
        <v>190</v>
      </c>
      <c r="AA61" s="12" t="str">
        <f t="shared" si="14"/>
        <v>하선동</v>
      </c>
      <c r="AB61" s="5" t="s">
        <v>128</v>
      </c>
      <c r="AC61" s="13" t="s">
        <v>223</v>
      </c>
    </row>
    <row r="62" spans="1:29" ht="20.100000000000001" customHeight="1" x14ac:dyDescent="0.3">
      <c r="A62" s="5">
        <v>14</v>
      </c>
      <c r="B62" s="6" t="str">
        <f t="shared" si="12"/>
        <v>8</v>
      </c>
      <c r="C62" s="6" t="str">
        <f t="shared" si="13"/>
        <v>21</v>
      </c>
      <c r="D62" s="7" t="s">
        <v>44</v>
      </c>
      <c r="E62" s="7" t="s">
        <v>65</v>
      </c>
      <c r="F62" s="7" t="s">
        <v>219</v>
      </c>
      <c r="G62" s="5">
        <v>8301</v>
      </c>
      <c r="H62" s="5">
        <v>8301</v>
      </c>
      <c r="I62" s="8">
        <f t="shared" si="9"/>
        <v>14</v>
      </c>
      <c r="J62" s="9">
        <v>13</v>
      </c>
      <c r="K62" s="8">
        <f t="shared" si="10"/>
        <v>1</v>
      </c>
      <c r="L62" s="10">
        <f t="shared" si="11"/>
        <v>7.1428571428571425E-2</v>
      </c>
      <c r="M62" s="11"/>
      <c r="N62" s="11"/>
      <c r="O62" s="11"/>
      <c r="P62" s="11"/>
      <c r="Q62" s="11">
        <v>1</v>
      </c>
      <c r="R62" s="11"/>
      <c r="S62" s="11"/>
      <c r="T62" s="11"/>
      <c r="U62" s="11"/>
      <c r="V62" s="11"/>
      <c r="W62" s="11"/>
      <c r="X62" s="12">
        <v>20200716</v>
      </c>
      <c r="Y62" s="12">
        <v>9</v>
      </c>
      <c r="Z62" s="6" t="s">
        <v>190</v>
      </c>
      <c r="AA62" s="12" t="str">
        <f t="shared" si="14"/>
        <v>하선동</v>
      </c>
      <c r="AB62" s="5" t="s">
        <v>128</v>
      </c>
      <c r="AC62" s="13" t="s">
        <v>223</v>
      </c>
    </row>
    <row r="63" spans="1:29" ht="19.5" customHeight="1" x14ac:dyDescent="0.3">
      <c r="A63" s="5">
        <v>15</v>
      </c>
      <c r="B63" s="6" t="str">
        <f t="shared" si="12"/>
        <v>8</v>
      </c>
      <c r="C63" s="6" t="str">
        <f t="shared" si="13"/>
        <v>21</v>
      </c>
      <c r="D63" s="7" t="s">
        <v>82</v>
      </c>
      <c r="E63" s="7" t="s">
        <v>65</v>
      </c>
      <c r="F63" s="7" t="s">
        <v>220</v>
      </c>
      <c r="G63" s="5">
        <v>7301</v>
      </c>
      <c r="H63" s="5" t="s">
        <v>241</v>
      </c>
      <c r="I63" s="8">
        <f t="shared" si="9"/>
        <v>32</v>
      </c>
      <c r="J63" s="9">
        <v>32</v>
      </c>
      <c r="K63" s="8">
        <f t="shared" si="10"/>
        <v>0</v>
      </c>
      <c r="L63" s="10">
        <f t="shared" si="11"/>
        <v>0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>
        <v>20200313</v>
      </c>
      <c r="Y63" s="12">
        <v>9</v>
      </c>
      <c r="Z63" s="6" t="s">
        <v>190</v>
      </c>
      <c r="AA63" s="12" t="str">
        <f t="shared" si="14"/>
        <v>하선동</v>
      </c>
      <c r="AB63" s="5" t="s">
        <v>128</v>
      </c>
      <c r="AC63" s="13" t="s">
        <v>225</v>
      </c>
    </row>
    <row r="64" spans="1:29" ht="20.100000000000001" customHeight="1" x14ac:dyDescent="0.3">
      <c r="A64" s="5">
        <v>16</v>
      </c>
      <c r="B64" s="6" t="str">
        <f t="shared" si="12"/>
        <v>8</v>
      </c>
      <c r="C64" s="6" t="str">
        <f t="shared" si="13"/>
        <v>21</v>
      </c>
      <c r="D64" s="7" t="s">
        <v>82</v>
      </c>
      <c r="E64" s="7" t="s">
        <v>65</v>
      </c>
      <c r="F64" s="7" t="s">
        <v>224</v>
      </c>
      <c r="G64" s="5" t="s">
        <v>249</v>
      </c>
      <c r="H64" s="5" t="s">
        <v>241</v>
      </c>
      <c r="I64" s="8">
        <f t="shared" ref="I64:I67" si="15">J64+K64</f>
        <v>64</v>
      </c>
      <c r="J64" s="9">
        <v>60</v>
      </c>
      <c r="K64" s="8">
        <f t="shared" si="10"/>
        <v>4</v>
      </c>
      <c r="L64" s="10">
        <f t="shared" ref="L64:L67" si="16">K64/I64</f>
        <v>6.25E-2</v>
      </c>
      <c r="M64" s="11">
        <v>4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2">
        <v>20191106</v>
      </c>
      <c r="Y64" s="12">
        <v>9</v>
      </c>
      <c r="Z64" s="6" t="s">
        <v>190</v>
      </c>
      <c r="AA64" s="12" t="str">
        <f t="shared" si="14"/>
        <v>하선동</v>
      </c>
      <c r="AB64" s="5" t="s">
        <v>64</v>
      </c>
      <c r="AC64" s="13" t="s">
        <v>225</v>
      </c>
    </row>
    <row r="65" spans="1:29" ht="20.100000000000001" customHeight="1" x14ac:dyDescent="0.3">
      <c r="A65" s="5">
        <v>17</v>
      </c>
      <c r="B65" s="6" t="str">
        <f t="shared" si="12"/>
        <v>8</v>
      </c>
      <c r="C65" s="6" t="str">
        <f t="shared" si="13"/>
        <v>21</v>
      </c>
      <c r="D65" s="7" t="s">
        <v>82</v>
      </c>
      <c r="E65" s="7" t="s">
        <v>65</v>
      </c>
      <c r="F65" s="7" t="s">
        <v>224</v>
      </c>
      <c r="G65" s="5" t="s">
        <v>249</v>
      </c>
      <c r="H65" s="5" t="s">
        <v>241</v>
      </c>
      <c r="I65" s="8">
        <f t="shared" si="15"/>
        <v>181</v>
      </c>
      <c r="J65" s="9">
        <v>178</v>
      </c>
      <c r="K65" s="8">
        <f t="shared" si="10"/>
        <v>3</v>
      </c>
      <c r="L65" s="10">
        <f t="shared" si="16"/>
        <v>1.6574585635359115E-2</v>
      </c>
      <c r="M65" s="11">
        <v>3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2">
        <v>20191107</v>
      </c>
      <c r="Y65" s="12">
        <v>9</v>
      </c>
      <c r="Z65" s="6" t="s">
        <v>190</v>
      </c>
      <c r="AA65" s="12" t="str">
        <f t="shared" si="14"/>
        <v>하선동</v>
      </c>
      <c r="AB65" s="5" t="s">
        <v>64</v>
      </c>
      <c r="AC65" s="13" t="s">
        <v>225</v>
      </c>
    </row>
    <row r="66" spans="1:29" ht="20.100000000000001" customHeight="1" x14ac:dyDescent="0.3">
      <c r="A66" s="5">
        <v>18</v>
      </c>
      <c r="B66" s="6" t="str">
        <f t="shared" si="12"/>
        <v>8</v>
      </c>
      <c r="C66" s="6" t="str">
        <f t="shared" si="13"/>
        <v>21</v>
      </c>
      <c r="D66" s="7" t="s">
        <v>82</v>
      </c>
      <c r="E66" s="7" t="s">
        <v>68</v>
      </c>
      <c r="F66" s="7" t="s">
        <v>216</v>
      </c>
      <c r="G66" s="5">
        <v>8301</v>
      </c>
      <c r="H66" s="5">
        <v>8301</v>
      </c>
      <c r="I66" s="8">
        <f t="shared" si="15"/>
        <v>98</v>
      </c>
      <c r="J66" s="9">
        <v>98</v>
      </c>
      <c r="K66" s="8">
        <f t="shared" si="10"/>
        <v>0</v>
      </c>
      <c r="L66" s="10">
        <f t="shared" si="16"/>
        <v>0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2"/>
      <c r="Y66" s="12"/>
      <c r="Z66" s="6"/>
      <c r="AA66" s="12" t="str">
        <f t="shared" si="14"/>
        <v/>
      </c>
      <c r="AB66" s="5" t="s">
        <v>67</v>
      </c>
      <c r="AC66" s="13" t="s">
        <v>222</v>
      </c>
    </row>
    <row r="67" spans="1:29" ht="20.100000000000001" customHeight="1" x14ac:dyDescent="0.3">
      <c r="A67" s="5">
        <v>19</v>
      </c>
      <c r="B67" s="6" t="str">
        <f t="shared" si="12"/>
        <v>8</v>
      </c>
      <c r="C67" s="6" t="str">
        <f t="shared" si="13"/>
        <v>21</v>
      </c>
      <c r="D67" s="7" t="s">
        <v>82</v>
      </c>
      <c r="E67" s="7" t="s">
        <v>65</v>
      </c>
      <c r="F67" s="7" t="s">
        <v>250</v>
      </c>
      <c r="G67" s="5" t="s">
        <v>249</v>
      </c>
      <c r="H67" s="5" t="s">
        <v>241</v>
      </c>
      <c r="I67" s="8">
        <f t="shared" si="15"/>
        <v>107</v>
      </c>
      <c r="J67" s="9">
        <v>98</v>
      </c>
      <c r="K67" s="8">
        <f t="shared" si="10"/>
        <v>9</v>
      </c>
      <c r="L67" s="10">
        <f t="shared" si="16"/>
        <v>8.4112149532710276E-2</v>
      </c>
      <c r="M67" s="11">
        <v>4</v>
      </c>
      <c r="N67" s="11"/>
      <c r="O67" s="11"/>
      <c r="P67" s="11">
        <v>5</v>
      </c>
      <c r="Q67" s="11"/>
      <c r="R67" s="11"/>
      <c r="S67" s="11"/>
      <c r="T67" s="11"/>
      <c r="U67" s="11"/>
      <c r="V67" s="11"/>
      <c r="W67" s="11"/>
      <c r="X67" s="12">
        <v>20191108</v>
      </c>
      <c r="Y67" s="12">
        <v>9</v>
      </c>
      <c r="Z67" s="6" t="s">
        <v>190</v>
      </c>
      <c r="AA67" s="12" t="str">
        <f t="shared" si="14"/>
        <v>하선동</v>
      </c>
      <c r="AB67" s="5" t="s">
        <v>67</v>
      </c>
      <c r="AC67" s="13" t="s">
        <v>221</v>
      </c>
    </row>
    <row r="68" spans="1:29" ht="20.100000000000001" customHeight="1" x14ac:dyDescent="0.3">
      <c r="A68" s="5">
        <v>20</v>
      </c>
      <c r="B68" s="6" t="str">
        <f t="shared" si="12"/>
        <v>8</v>
      </c>
      <c r="C68" s="6" t="str">
        <f t="shared" si="13"/>
        <v>21</v>
      </c>
      <c r="D68" s="7"/>
      <c r="E68" s="7"/>
      <c r="F68" s="7"/>
      <c r="G68" s="5"/>
      <c r="H68" s="5"/>
      <c r="I68" s="8">
        <f t="shared" ref="I68:I69" si="17">J68+K68</f>
        <v>0</v>
      </c>
      <c r="J68" s="9"/>
      <c r="K68" s="8">
        <f t="shared" si="10"/>
        <v>0</v>
      </c>
      <c r="L68" s="10" t="e">
        <f t="shared" ref="L68:L69" si="18">K68/I68</f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2"/>
      <c r="Y68" s="12"/>
      <c r="Z68" s="6"/>
      <c r="AA68" s="12" t="str">
        <f t="shared" si="14"/>
        <v/>
      </c>
      <c r="AB68" s="5"/>
      <c r="AC68" s="13"/>
    </row>
    <row r="69" spans="1:29" ht="20.100000000000001" customHeight="1" x14ac:dyDescent="0.3">
      <c r="A69" s="5">
        <v>21</v>
      </c>
      <c r="B69" s="6" t="str">
        <f t="shared" si="12"/>
        <v>8</v>
      </c>
      <c r="C69" s="6" t="str">
        <f t="shared" si="13"/>
        <v>21</v>
      </c>
      <c r="D69" s="7"/>
      <c r="E69" s="7"/>
      <c r="F69" s="7"/>
      <c r="G69" s="5"/>
      <c r="H69" s="5"/>
      <c r="I69" s="8">
        <f t="shared" si="17"/>
        <v>0</v>
      </c>
      <c r="J69" s="9"/>
      <c r="K69" s="8">
        <f t="shared" ref="K69" si="19">SUM(M69:W69)</f>
        <v>0</v>
      </c>
      <c r="L69" s="10" t="e">
        <f t="shared" si="18"/>
        <v>#DIV/0!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2"/>
      <c r="Y69" s="12"/>
      <c r="Z69" s="6"/>
      <c r="AA69" s="12" t="str">
        <f t="shared" si="14"/>
        <v/>
      </c>
      <c r="AB69" s="5"/>
      <c r="AC69" s="13"/>
    </row>
    <row r="70" spans="1:29" ht="20.100000000000001" customHeight="1" x14ac:dyDescent="0.3"/>
    <row r="71" spans="1:29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63:G63 B66:AC66 A64:A69 A7:AC46 I63:AC65 B64:G65 B67:F67 I67:AC67">
    <cfRule type="expression" dxfId="15" priority="31">
      <formula>$L7&gt;0.15</formula>
    </cfRule>
    <cfRule type="expression" dxfId="14" priority="32">
      <formula>AND($L7&gt;0.08,$L7&lt;0.15)</formula>
    </cfRule>
  </conditionalFormatting>
  <conditionalFormatting sqref="A49:C60 E49:AC49 B68:AC69 E50:G57 E60:AC60 E58:F59 I50:AC59 A61:AC62">
    <cfRule type="expression" dxfId="23" priority="29">
      <formula>$L49&gt;0.15</formula>
    </cfRule>
    <cfRule type="expression" dxfId="22" priority="30">
      <formula>AND($L49&gt;0.08,$L49&lt;0.15)</formula>
    </cfRule>
  </conditionalFormatting>
  <conditionalFormatting sqref="D49">
    <cfRule type="expression" dxfId="21" priority="19">
      <formula>$L49&gt;0.15</formula>
    </cfRule>
    <cfRule type="expression" dxfId="20" priority="20">
      <formula>AND($L49&gt;0.08,$L49&lt;0.15)</formula>
    </cfRule>
  </conditionalFormatting>
  <conditionalFormatting sqref="D50:D57">
    <cfRule type="expression" dxfId="19" priority="17">
      <formula>$L50&gt;0.15</formula>
    </cfRule>
    <cfRule type="expression" dxfId="18" priority="18">
      <formula>AND($L50&gt;0.08,$L50&lt;0.15)</formula>
    </cfRule>
  </conditionalFormatting>
  <conditionalFormatting sqref="D58:D60">
    <cfRule type="expression" dxfId="17" priority="15">
      <formula>$L58&gt;0.15</formula>
    </cfRule>
    <cfRule type="expression" dxfId="16" priority="16">
      <formula>AND($L58&gt;0.08,$L58&lt;0.15)</formula>
    </cfRule>
  </conditionalFormatting>
  <conditionalFormatting sqref="H50:H57">
    <cfRule type="expression" dxfId="13" priority="11">
      <formula>$L50&gt;0.15</formula>
    </cfRule>
    <cfRule type="expression" dxfId="12" priority="12">
      <formula>AND($L50&gt;0.08,$L50&lt;0.15)</formula>
    </cfRule>
  </conditionalFormatting>
  <conditionalFormatting sqref="H63:H65">
    <cfRule type="expression" dxfId="11" priority="9">
      <formula>$L63&gt;0.15</formula>
    </cfRule>
    <cfRule type="expression" dxfId="10" priority="10">
      <formula>AND($L63&gt;0.08,$L63&lt;0.15)</formula>
    </cfRule>
  </conditionalFormatting>
  <conditionalFormatting sqref="G59:H59">
    <cfRule type="expression" dxfId="9" priority="7">
      <formula>$L59&gt;0.15</formula>
    </cfRule>
    <cfRule type="expression" dxfId="8" priority="8">
      <formula>AND($L59&gt;0.08,$L59&lt;0.15)</formula>
    </cfRule>
  </conditionalFormatting>
  <conditionalFormatting sqref="G58:H58">
    <cfRule type="expression" dxfId="7" priority="5">
      <formula>$L58&gt;0.15</formula>
    </cfRule>
    <cfRule type="expression" dxfId="6" priority="6">
      <formula>AND($L58&gt;0.08,$L58&lt;0.15)</formula>
    </cfRule>
  </conditionalFormatting>
  <conditionalFormatting sqref="G67">
    <cfRule type="expression" dxfId="3" priority="3">
      <formula>$L67&gt;0.15</formula>
    </cfRule>
    <cfRule type="expression" dxfId="2" priority="4">
      <formula>AND($L67&gt;0.08,$L67&lt;0.15)</formula>
    </cfRule>
  </conditionalFormatting>
  <conditionalFormatting sqref="H67">
    <cfRule type="expression" dxfId="1" priority="1">
      <formula>$L67&gt;0.15</formula>
    </cfRule>
    <cfRule type="expression" dxfId="0" priority="2">
      <formula>AND($L67&gt;0.08,$L67&lt;0.15)</formula>
    </cfRule>
  </conditionalFormatting>
  <dataValidations count="3">
    <dataValidation type="list" allowBlank="1" showInputMessage="1" showErrorMessage="1" sqref="Z7:Z46 Z49:Z69" xr:uid="{E90C18D2-86A5-4DD8-B081-2F1D6798CC90}">
      <formula1>"A, B"</formula1>
    </dataValidation>
    <dataValidation type="whole" allowBlank="1" showInputMessage="1" showErrorMessage="1" errorTitle="입력값이 올바르지 않습니다." error="숫자만 쓰세요!" sqref="J29:J30 J25:J27 M7:W46 M49:W69" xr:uid="{81FCEA3A-76A4-40B5-BB4F-099826F7B273}">
      <formula1>0</formula1>
      <formula2>20000</formula2>
    </dataValidation>
    <dataValidation allowBlank="1" showInputMessage="1" showErrorMessage="1" prompt="수식 계산_x000a_수치 입력 금지" sqref="K7:K46 K49:K69" xr:uid="{73C859D4-BAC4-4ED0-B5A1-6DD086F14322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5C2716-EA1E-4689-B97B-24FE41DAAE7E}">
          <x14:formula1>
            <xm:f>데이터!$C$4:$C$11</xm:f>
          </x14:formula1>
          <xm:sqref>AB7:AB46 AB49:AB69</xm:sqref>
        </x14:dataValidation>
        <x14:dataValidation type="list" allowBlank="1" showInputMessage="1" showErrorMessage="1" xr:uid="{7B9FADBF-105E-4A0E-99FE-410B538ED977}">
          <x14:formula1>
            <xm:f>데이터!$B$4:$B$17</xm:f>
          </x14:formula1>
          <xm:sqref>D7:D46 D49:D69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8월 17일</vt:lpstr>
      <vt:lpstr>8월 18일</vt:lpstr>
      <vt:lpstr>8월 19일</vt:lpstr>
      <vt:lpstr>8월 20일</vt:lpstr>
      <vt:lpstr>8월 21일</vt:lpstr>
      <vt:lpstr>'8월 17일'!Print_Area</vt:lpstr>
      <vt:lpstr>'8월 18일'!Print_Area</vt:lpstr>
      <vt:lpstr>'8월 19일'!Print_Area</vt:lpstr>
      <vt:lpstr>'8월 20일'!Print_Area</vt:lpstr>
      <vt:lpstr>'8월 21일'!Print_Area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임설아</cp:lastModifiedBy>
  <dcterms:created xsi:type="dcterms:W3CDTF">2020-05-22T07:35:31Z</dcterms:created>
  <dcterms:modified xsi:type="dcterms:W3CDTF">2020-08-24T04:50:48Z</dcterms:modified>
</cp:coreProperties>
</file>