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8월\"/>
    </mc:Choice>
  </mc:AlternateContent>
  <xr:revisionPtr revIDLastSave="0" documentId="13_ncr:1_{BB79F45E-304C-4482-875F-96EEB06BFF11}" xr6:coauthVersionLast="45" xr6:coauthVersionMax="45" xr10:uidLastSave="{00000000-0000-0000-0000-000000000000}"/>
  <bookViews>
    <workbookView xWindow="-120" yWindow="-120" windowWidth="29040" windowHeight="15840" firstSheet="1" activeTab="4" xr2:uid="{BD4EB5AE-10EB-483A-919C-3F380A3CAE8E}"/>
  </bookViews>
  <sheets>
    <sheet name="데이터" sheetId="4" state="hidden" r:id="rId1"/>
    <sheet name="8월 24일" sheetId="1" r:id="rId2"/>
    <sheet name="8월 25일" sheetId="5" r:id="rId3"/>
    <sheet name="8월 26일" sheetId="6" r:id="rId4"/>
    <sheet name="8월 27일" sheetId="7" r:id="rId5"/>
    <sheet name="8월 28일" sheetId="8" r:id="rId6"/>
  </sheets>
  <definedNames>
    <definedName name="_xlnm.Print_Area" localSheetId="1">'8월 24일'!$A$1:$AC$48</definedName>
    <definedName name="_xlnm.Print_Area" localSheetId="2">'8월 25일'!$A$1:$AC$48</definedName>
    <definedName name="_xlnm.Print_Area" localSheetId="3">'8월 26일'!$A$1:$AC$48</definedName>
    <definedName name="_xlnm.Print_Area" localSheetId="4">'8월 27일'!$A$1:$AC$48</definedName>
    <definedName name="_xlnm.Print_Area" localSheetId="5">'8월 28일'!$A$1:$AC$48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8" i="5" l="1"/>
  <c r="AA17" i="5"/>
  <c r="AA7" i="5" l="1"/>
  <c r="AA49" i="5" l="1"/>
  <c r="L49" i="5"/>
  <c r="K49" i="5"/>
  <c r="I49" i="5"/>
  <c r="AA63" i="8" l="1"/>
  <c r="K63" i="8"/>
  <c r="I63" i="8"/>
  <c r="L63" i="8" s="1"/>
  <c r="C63" i="8"/>
  <c r="B63" i="8"/>
  <c r="AA62" i="8"/>
  <c r="L62" i="8"/>
  <c r="K62" i="8"/>
  <c r="I62" i="8"/>
  <c r="C62" i="8"/>
  <c r="B62" i="8"/>
  <c r="AA61" i="8"/>
  <c r="K61" i="8"/>
  <c r="I61" i="8"/>
  <c r="L61" i="8" s="1"/>
  <c r="C61" i="8"/>
  <c r="B61" i="8"/>
  <c r="AA60" i="8"/>
  <c r="L60" i="8"/>
  <c r="K60" i="8"/>
  <c r="I60" i="8"/>
  <c r="C60" i="8"/>
  <c r="B60" i="8"/>
  <c r="AA59" i="8"/>
  <c r="K59" i="8"/>
  <c r="I59" i="8"/>
  <c r="L59" i="8" s="1"/>
  <c r="C59" i="8"/>
  <c r="B59" i="8"/>
  <c r="AA58" i="8"/>
  <c r="L58" i="8"/>
  <c r="K58" i="8"/>
  <c r="I58" i="8"/>
  <c r="C58" i="8"/>
  <c r="B58" i="8"/>
  <c r="AA57" i="8"/>
  <c r="K57" i="8"/>
  <c r="I57" i="8"/>
  <c r="L57" i="8" s="1"/>
  <c r="C57" i="8"/>
  <c r="B57" i="8"/>
  <c r="AA56" i="8"/>
  <c r="L56" i="8"/>
  <c r="K56" i="8"/>
  <c r="I56" i="8"/>
  <c r="C56" i="8"/>
  <c r="B56" i="8"/>
  <c r="AA55" i="8"/>
  <c r="K55" i="8"/>
  <c r="I55" i="8"/>
  <c r="L55" i="8" s="1"/>
  <c r="C55" i="8"/>
  <c r="B55" i="8"/>
  <c r="AA54" i="8"/>
  <c r="L54" i="8"/>
  <c r="K54" i="8"/>
  <c r="I54" i="8"/>
  <c r="C54" i="8"/>
  <c r="B54" i="8"/>
  <c r="AA53" i="8"/>
  <c r="K53" i="8"/>
  <c r="I53" i="8"/>
  <c r="L53" i="8" s="1"/>
  <c r="C53" i="8"/>
  <c r="B53" i="8"/>
  <c r="AA52" i="8"/>
  <c r="L52" i="8"/>
  <c r="K52" i="8"/>
  <c r="I52" i="8"/>
  <c r="C52" i="8"/>
  <c r="B52" i="8"/>
  <c r="AA51" i="8"/>
  <c r="K51" i="8"/>
  <c r="I51" i="8"/>
  <c r="L51" i="8" s="1"/>
  <c r="C51" i="8"/>
  <c r="B51" i="8"/>
  <c r="AA50" i="8"/>
  <c r="K50" i="8"/>
  <c r="I50" i="8" s="1"/>
  <c r="L50" i="8" s="1"/>
  <c r="C50" i="8"/>
  <c r="B50" i="8"/>
  <c r="AA49" i="8"/>
  <c r="K49" i="8"/>
  <c r="I49" i="8"/>
  <c r="L49" i="8" s="1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 s="1"/>
  <c r="C46" i="8"/>
  <c r="B46" i="8"/>
  <c r="AA45" i="8"/>
  <c r="K45" i="8"/>
  <c r="C45" i="8"/>
  <c r="B45" i="8"/>
  <c r="AA44" i="8"/>
  <c r="K44" i="8"/>
  <c r="I44" i="8" s="1"/>
  <c r="C44" i="8"/>
  <c r="B44" i="8"/>
  <c r="AA43" i="8"/>
  <c r="K43" i="8"/>
  <c r="C43" i="8"/>
  <c r="B43" i="8"/>
  <c r="AA42" i="8"/>
  <c r="K42" i="8"/>
  <c r="I42" i="8" s="1"/>
  <c r="C42" i="8"/>
  <c r="B42" i="8"/>
  <c r="AA41" i="8"/>
  <c r="K41" i="8"/>
  <c r="C41" i="8"/>
  <c r="B41" i="8"/>
  <c r="AA40" i="8"/>
  <c r="K40" i="8"/>
  <c r="I40" i="8" s="1"/>
  <c r="C40" i="8"/>
  <c r="B40" i="8"/>
  <c r="AA39" i="8"/>
  <c r="K39" i="8"/>
  <c r="C39" i="8"/>
  <c r="B39" i="8"/>
  <c r="AA38" i="8"/>
  <c r="K38" i="8"/>
  <c r="I38" i="8" s="1"/>
  <c r="C38" i="8"/>
  <c r="B38" i="8"/>
  <c r="AA37" i="8"/>
  <c r="K37" i="8"/>
  <c r="C37" i="8"/>
  <c r="B37" i="8"/>
  <c r="AA36" i="8"/>
  <c r="K36" i="8"/>
  <c r="I36" i="8" s="1"/>
  <c r="C36" i="8"/>
  <c r="B36" i="8"/>
  <c r="AA35" i="8"/>
  <c r="K35" i="8"/>
  <c r="C35" i="8"/>
  <c r="B35" i="8"/>
  <c r="AA34" i="8"/>
  <c r="K34" i="8"/>
  <c r="I34" i="8" s="1"/>
  <c r="C34" i="8"/>
  <c r="B34" i="8"/>
  <c r="AA33" i="8"/>
  <c r="K33" i="8"/>
  <c r="C33" i="8"/>
  <c r="B33" i="8"/>
  <c r="AA32" i="8"/>
  <c r="K32" i="8"/>
  <c r="I32" i="8" s="1"/>
  <c r="C32" i="8"/>
  <c r="B32" i="8"/>
  <c r="AA31" i="8"/>
  <c r="K31" i="8"/>
  <c r="C31" i="8"/>
  <c r="B31" i="8"/>
  <c r="AA30" i="8"/>
  <c r="K30" i="8"/>
  <c r="I30" i="8" s="1"/>
  <c r="C30" i="8"/>
  <c r="B30" i="8"/>
  <c r="AA29" i="8"/>
  <c r="K29" i="8"/>
  <c r="C29" i="8"/>
  <c r="B29" i="8"/>
  <c r="AA28" i="8"/>
  <c r="K28" i="8"/>
  <c r="I28" i="8" s="1"/>
  <c r="C28" i="8"/>
  <c r="B28" i="8"/>
  <c r="AA27" i="8"/>
  <c r="K27" i="8"/>
  <c r="C27" i="8"/>
  <c r="B27" i="8"/>
  <c r="AA26" i="8"/>
  <c r="K26" i="8"/>
  <c r="I26" i="8" s="1"/>
  <c r="C26" i="8"/>
  <c r="B26" i="8"/>
  <c r="AA25" i="8"/>
  <c r="K25" i="8"/>
  <c r="C25" i="8"/>
  <c r="B25" i="8"/>
  <c r="AA24" i="8"/>
  <c r="K24" i="8"/>
  <c r="I24" i="8" s="1"/>
  <c r="C24" i="8"/>
  <c r="B24" i="8"/>
  <c r="AA23" i="8"/>
  <c r="K23" i="8"/>
  <c r="C23" i="8"/>
  <c r="B23" i="8"/>
  <c r="AA22" i="8"/>
  <c r="K22" i="8"/>
  <c r="I22" i="8" s="1"/>
  <c r="C22" i="8"/>
  <c r="B22" i="8"/>
  <c r="AA21" i="8"/>
  <c r="K21" i="8"/>
  <c r="C21" i="8"/>
  <c r="B21" i="8"/>
  <c r="AA20" i="8"/>
  <c r="K20" i="8"/>
  <c r="I20" i="8" s="1"/>
  <c r="C20" i="8"/>
  <c r="B20" i="8"/>
  <c r="AA19" i="8"/>
  <c r="K19" i="8"/>
  <c r="C19" i="8"/>
  <c r="B19" i="8"/>
  <c r="AA18" i="8"/>
  <c r="K18" i="8"/>
  <c r="I18" i="8" s="1"/>
  <c r="C18" i="8"/>
  <c r="B18" i="8"/>
  <c r="AA17" i="8"/>
  <c r="K17" i="8"/>
  <c r="C17" i="8"/>
  <c r="B17" i="8"/>
  <c r="AA16" i="8"/>
  <c r="K16" i="8"/>
  <c r="I16" i="8" s="1"/>
  <c r="C16" i="8"/>
  <c r="B16" i="8"/>
  <c r="AA15" i="8"/>
  <c r="K15" i="8"/>
  <c r="C15" i="8"/>
  <c r="B15" i="8"/>
  <c r="AA14" i="8"/>
  <c r="K14" i="8"/>
  <c r="I14" i="8" s="1"/>
  <c r="C14" i="8"/>
  <c r="B14" i="8"/>
  <c r="AA13" i="8"/>
  <c r="K13" i="8"/>
  <c r="C13" i="8"/>
  <c r="B13" i="8"/>
  <c r="AA12" i="8"/>
  <c r="K12" i="8"/>
  <c r="I12" i="8" s="1"/>
  <c r="C12" i="8"/>
  <c r="B12" i="8"/>
  <c r="AA11" i="8"/>
  <c r="K11" i="8"/>
  <c r="C11" i="8"/>
  <c r="B11" i="8"/>
  <c r="AA10" i="8"/>
  <c r="K10" i="8"/>
  <c r="I10" i="8" s="1"/>
  <c r="C10" i="8"/>
  <c r="B10" i="8"/>
  <c r="AA9" i="8"/>
  <c r="K9" i="8"/>
  <c r="C9" i="8"/>
  <c r="B9" i="8"/>
  <c r="AA8" i="8"/>
  <c r="K8" i="8"/>
  <c r="I8" i="8" s="1"/>
  <c r="C8" i="8"/>
  <c r="B8" i="8"/>
  <c r="AA7" i="8"/>
  <c r="K7" i="8"/>
  <c r="C7" i="8"/>
  <c r="B7" i="8"/>
  <c r="C5" i="8"/>
  <c r="B5" i="8"/>
  <c r="AA63" i="7"/>
  <c r="K63" i="7"/>
  <c r="I63" i="7" s="1"/>
  <c r="L63" i="7" s="1"/>
  <c r="C63" i="7"/>
  <c r="B63" i="7"/>
  <c r="AA62" i="7"/>
  <c r="K62" i="7"/>
  <c r="L62" i="7" s="1"/>
  <c r="I62" i="7"/>
  <c r="C62" i="7"/>
  <c r="B62" i="7"/>
  <c r="AA61" i="7"/>
  <c r="K61" i="7"/>
  <c r="I61" i="7"/>
  <c r="L61" i="7" s="1"/>
  <c r="C61" i="7"/>
  <c r="B61" i="7"/>
  <c r="AA60" i="7"/>
  <c r="L60" i="7"/>
  <c r="K60" i="7"/>
  <c r="I60" i="7"/>
  <c r="C60" i="7"/>
  <c r="B60" i="7"/>
  <c r="AA59" i="7"/>
  <c r="K59" i="7"/>
  <c r="I59" i="7"/>
  <c r="L59" i="7" s="1"/>
  <c r="C59" i="7"/>
  <c r="B59" i="7"/>
  <c r="AA58" i="7"/>
  <c r="K58" i="7"/>
  <c r="I58" i="7" s="1"/>
  <c r="C58" i="7"/>
  <c r="B58" i="7"/>
  <c r="AA57" i="7"/>
  <c r="K57" i="7"/>
  <c r="I57" i="7"/>
  <c r="L57" i="7" s="1"/>
  <c r="C57" i="7"/>
  <c r="B57" i="7"/>
  <c r="AA56" i="7"/>
  <c r="K56" i="7"/>
  <c r="L56" i="7" s="1"/>
  <c r="I56" i="7"/>
  <c r="C56" i="7"/>
  <c r="B56" i="7"/>
  <c r="AA55" i="7"/>
  <c r="K55" i="7"/>
  <c r="I55" i="7" s="1"/>
  <c r="L55" i="7" s="1"/>
  <c r="C55" i="7"/>
  <c r="B55" i="7"/>
  <c r="AA54" i="7"/>
  <c r="K54" i="7"/>
  <c r="I54" i="7"/>
  <c r="L54" i="7" s="1"/>
  <c r="C54" i="7"/>
  <c r="B54" i="7"/>
  <c r="AA53" i="7"/>
  <c r="K53" i="7"/>
  <c r="I53" i="7"/>
  <c r="L53" i="7" s="1"/>
  <c r="C53" i="7"/>
  <c r="B53" i="7"/>
  <c r="AA52" i="7"/>
  <c r="L52" i="7"/>
  <c r="K52" i="7"/>
  <c r="I52" i="7"/>
  <c r="C52" i="7"/>
  <c r="B52" i="7"/>
  <c r="AA51" i="7"/>
  <c r="K51" i="7"/>
  <c r="I51" i="7" s="1"/>
  <c r="L51" i="7" s="1"/>
  <c r="C51" i="7"/>
  <c r="B51" i="7"/>
  <c r="AA50" i="7"/>
  <c r="K50" i="7"/>
  <c r="I50" i="7"/>
  <c r="L50" i="7" s="1"/>
  <c r="C50" i="7"/>
  <c r="B50" i="7"/>
  <c r="AA49" i="7"/>
  <c r="K49" i="7"/>
  <c r="I49" i="7"/>
  <c r="L49" i="7" s="1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 s="1"/>
  <c r="C46" i="7"/>
  <c r="B46" i="7"/>
  <c r="AA45" i="7"/>
  <c r="K45" i="7"/>
  <c r="C45" i="7"/>
  <c r="B45" i="7"/>
  <c r="AA44" i="7"/>
  <c r="K44" i="7"/>
  <c r="I44" i="7" s="1"/>
  <c r="C44" i="7"/>
  <c r="B44" i="7"/>
  <c r="AA43" i="7"/>
  <c r="K43" i="7"/>
  <c r="C43" i="7"/>
  <c r="B43" i="7"/>
  <c r="AA42" i="7"/>
  <c r="K42" i="7"/>
  <c r="I42" i="7" s="1"/>
  <c r="C42" i="7"/>
  <c r="B42" i="7"/>
  <c r="AA41" i="7"/>
  <c r="K41" i="7"/>
  <c r="C41" i="7"/>
  <c r="B41" i="7"/>
  <c r="AA40" i="7"/>
  <c r="K40" i="7"/>
  <c r="I40" i="7" s="1"/>
  <c r="C40" i="7"/>
  <c r="B40" i="7"/>
  <c r="AA39" i="7"/>
  <c r="K39" i="7"/>
  <c r="C39" i="7"/>
  <c r="B39" i="7"/>
  <c r="AA38" i="7"/>
  <c r="K38" i="7"/>
  <c r="I38" i="7" s="1"/>
  <c r="C38" i="7"/>
  <c r="B38" i="7"/>
  <c r="AA37" i="7"/>
  <c r="K37" i="7"/>
  <c r="C37" i="7"/>
  <c r="B37" i="7"/>
  <c r="AA36" i="7"/>
  <c r="K36" i="7"/>
  <c r="I36" i="7" s="1"/>
  <c r="C36" i="7"/>
  <c r="B36" i="7"/>
  <c r="AA35" i="7"/>
  <c r="K35" i="7"/>
  <c r="C35" i="7"/>
  <c r="B35" i="7"/>
  <c r="AA34" i="7"/>
  <c r="K34" i="7"/>
  <c r="I34" i="7" s="1"/>
  <c r="C34" i="7"/>
  <c r="B34" i="7"/>
  <c r="AA33" i="7"/>
  <c r="K33" i="7"/>
  <c r="C33" i="7"/>
  <c r="B33" i="7"/>
  <c r="AA32" i="7"/>
  <c r="K32" i="7"/>
  <c r="I32" i="7" s="1"/>
  <c r="C32" i="7"/>
  <c r="B32" i="7"/>
  <c r="AA31" i="7"/>
  <c r="K31" i="7"/>
  <c r="C31" i="7"/>
  <c r="B31" i="7"/>
  <c r="AA30" i="7"/>
  <c r="K30" i="7"/>
  <c r="I30" i="7" s="1"/>
  <c r="C30" i="7"/>
  <c r="B30" i="7"/>
  <c r="AA29" i="7"/>
  <c r="K29" i="7"/>
  <c r="C29" i="7"/>
  <c r="B29" i="7"/>
  <c r="AA28" i="7"/>
  <c r="K28" i="7"/>
  <c r="I28" i="7" s="1"/>
  <c r="C28" i="7"/>
  <c r="B28" i="7"/>
  <c r="AA27" i="7"/>
  <c r="K27" i="7"/>
  <c r="C27" i="7"/>
  <c r="B27" i="7"/>
  <c r="AA26" i="7"/>
  <c r="K26" i="7"/>
  <c r="I26" i="7" s="1"/>
  <c r="C26" i="7"/>
  <c r="B26" i="7"/>
  <c r="AA25" i="7"/>
  <c r="K25" i="7"/>
  <c r="C25" i="7"/>
  <c r="B25" i="7"/>
  <c r="AA24" i="7"/>
  <c r="K24" i="7"/>
  <c r="I24" i="7" s="1"/>
  <c r="C24" i="7"/>
  <c r="B24" i="7"/>
  <c r="AA23" i="7"/>
  <c r="K23" i="7"/>
  <c r="C23" i="7"/>
  <c r="B23" i="7"/>
  <c r="AA22" i="7"/>
  <c r="K22" i="7"/>
  <c r="I22" i="7" s="1"/>
  <c r="C22" i="7"/>
  <c r="B22" i="7"/>
  <c r="AA21" i="7"/>
  <c r="K21" i="7"/>
  <c r="C21" i="7"/>
  <c r="B21" i="7"/>
  <c r="AA20" i="7"/>
  <c r="K20" i="7"/>
  <c r="I20" i="7" s="1"/>
  <c r="C20" i="7"/>
  <c r="B20" i="7"/>
  <c r="AA19" i="7"/>
  <c r="K19" i="7"/>
  <c r="C19" i="7"/>
  <c r="B19" i="7"/>
  <c r="AA18" i="7"/>
  <c r="K18" i="7"/>
  <c r="I18" i="7" s="1"/>
  <c r="C18" i="7"/>
  <c r="B18" i="7"/>
  <c r="AA17" i="7"/>
  <c r="K17" i="7"/>
  <c r="C17" i="7"/>
  <c r="B17" i="7"/>
  <c r="AA16" i="7"/>
  <c r="K16" i="7"/>
  <c r="I16" i="7" s="1"/>
  <c r="C16" i="7"/>
  <c r="B16" i="7"/>
  <c r="AA15" i="7"/>
  <c r="K15" i="7"/>
  <c r="C15" i="7"/>
  <c r="B15" i="7"/>
  <c r="AA14" i="7"/>
  <c r="K14" i="7"/>
  <c r="I14" i="7" s="1"/>
  <c r="C14" i="7"/>
  <c r="B14" i="7"/>
  <c r="AA13" i="7"/>
  <c r="K13" i="7"/>
  <c r="C13" i="7"/>
  <c r="B13" i="7"/>
  <c r="AA12" i="7"/>
  <c r="K12" i="7"/>
  <c r="I12" i="7" s="1"/>
  <c r="C12" i="7"/>
  <c r="B12" i="7"/>
  <c r="AA11" i="7"/>
  <c r="K11" i="7"/>
  <c r="C11" i="7"/>
  <c r="B11" i="7"/>
  <c r="AA10" i="7"/>
  <c r="K10" i="7"/>
  <c r="I10" i="7" s="1"/>
  <c r="C10" i="7"/>
  <c r="B10" i="7"/>
  <c r="AA9" i="7"/>
  <c r="K9" i="7"/>
  <c r="C9" i="7"/>
  <c r="B9" i="7"/>
  <c r="AA8" i="7"/>
  <c r="K8" i="7"/>
  <c r="I8" i="7" s="1"/>
  <c r="C8" i="7"/>
  <c r="B8" i="7"/>
  <c r="AA7" i="7"/>
  <c r="K7" i="7"/>
  <c r="C7" i="7"/>
  <c r="B7" i="7"/>
  <c r="C5" i="7"/>
  <c r="B5" i="7"/>
  <c r="AA63" i="6"/>
  <c r="K63" i="6"/>
  <c r="C63" i="6"/>
  <c r="B63" i="6"/>
  <c r="AA62" i="6"/>
  <c r="K62" i="6"/>
  <c r="I62" i="6" s="1"/>
  <c r="C62" i="6"/>
  <c r="B62" i="6"/>
  <c r="AA61" i="6"/>
  <c r="K61" i="6"/>
  <c r="C61" i="6"/>
  <c r="B61" i="6"/>
  <c r="AA60" i="6"/>
  <c r="K60" i="6"/>
  <c r="I60" i="6" s="1"/>
  <c r="C60" i="6"/>
  <c r="B60" i="6"/>
  <c r="AA59" i="6"/>
  <c r="K59" i="6"/>
  <c r="C59" i="6"/>
  <c r="B59" i="6"/>
  <c r="AA58" i="6"/>
  <c r="K58" i="6"/>
  <c r="I58" i="6" s="1"/>
  <c r="C58" i="6"/>
  <c r="B58" i="6"/>
  <c r="AA57" i="6"/>
  <c r="K57" i="6"/>
  <c r="C57" i="6"/>
  <c r="B57" i="6"/>
  <c r="AA56" i="6"/>
  <c r="K56" i="6"/>
  <c r="I56" i="6" s="1"/>
  <c r="C56" i="6"/>
  <c r="B56" i="6"/>
  <c r="AA55" i="6"/>
  <c r="K55" i="6"/>
  <c r="C55" i="6"/>
  <c r="B55" i="6"/>
  <c r="AA54" i="6"/>
  <c r="K54" i="6"/>
  <c r="I54" i="6" s="1"/>
  <c r="C54" i="6"/>
  <c r="B54" i="6"/>
  <c r="AA53" i="6"/>
  <c r="K53" i="6"/>
  <c r="C53" i="6"/>
  <c r="B53" i="6"/>
  <c r="AA52" i="6"/>
  <c r="K52" i="6"/>
  <c r="I52" i="6" s="1"/>
  <c r="C52" i="6"/>
  <c r="B52" i="6"/>
  <c r="AA51" i="6"/>
  <c r="K51" i="6"/>
  <c r="C51" i="6"/>
  <c r="B51" i="6"/>
  <c r="AA50" i="6"/>
  <c r="K50" i="6"/>
  <c r="I50" i="6" s="1"/>
  <c r="C50" i="6"/>
  <c r="B50" i="6"/>
  <c r="AA49" i="6"/>
  <c r="K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 s="1"/>
  <c r="L46" i="6" s="1"/>
  <c r="C46" i="6"/>
  <c r="B46" i="6"/>
  <c r="AA45" i="6"/>
  <c r="K45" i="6"/>
  <c r="I45" i="6"/>
  <c r="C45" i="6"/>
  <c r="B45" i="6"/>
  <c r="AA44" i="6"/>
  <c r="K44" i="6"/>
  <c r="I44" i="6" s="1"/>
  <c r="L44" i="6" s="1"/>
  <c r="C44" i="6"/>
  <c r="B44" i="6"/>
  <c r="AA43" i="6"/>
  <c r="K43" i="6"/>
  <c r="I43" i="6" s="1"/>
  <c r="L43" i="6" s="1"/>
  <c r="C43" i="6"/>
  <c r="B43" i="6"/>
  <c r="AA42" i="6"/>
  <c r="K42" i="6"/>
  <c r="I42" i="6"/>
  <c r="L42" i="6" s="1"/>
  <c r="C42" i="6"/>
  <c r="B42" i="6"/>
  <c r="AA41" i="6"/>
  <c r="K41" i="6"/>
  <c r="I41" i="6" s="1"/>
  <c r="C41" i="6"/>
  <c r="B41" i="6"/>
  <c r="AA40" i="6"/>
  <c r="K40" i="6"/>
  <c r="I40" i="6" s="1"/>
  <c r="L40" i="6" s="1"/>
  <c r="C40" i="6"/>
  <c r="B40" i="6"/>
  <c r="AA39" i="6"/>
  <c r="K39" i="6"/>
  <c r="I39" i="6"/>
  <c r="C39" i="6"/>
  <c r="B39" i="6"/>
  <c r="AA38" i="6"/>
  <c r="K38" i="6"/>
  <c r="I38" i="6" s="1"/>
  <c r="L38" i="6" s="1"/>
  <c r="C38" i="6"/>
  <c r="B38" i="6"/>
  <c r="AA37" i="6"/>
  <c r="K37" i="6"/>
  <c r="I37" i="6"/>
  <c r="C37" i="6"/>
  <c r="B37" i="6"/>
  <c r="AA36" i="6"/>
  <c r="K36" i="6"/>
  <c r="I36" i="6" s="1"/>
  <c r="L36" i="6" s="1"/>
  <c r="C36" i="6"/>
  <c r="B36" i="6"/>
  <c r="AA35" i="6"/>
  <c r="K35" i="6"/>
  <c r="I35" i="6" s="1"/>
  <c r="L35" i="6" s="1"/>
  <c r="C35" i="6"/>
  <c r="B35" i="6"/>
  <c r="AA34" i="6"/>
  <c r="K34" i="6"/>
  <c r="I34" i="6"/>
  <c r="L34" i="6" s="1"/>
  <c r="C34" i="6"/>
  <c r="B34" i="6"/>
  <c r="AA33" i="6"/>
  <c r="K33" i="6"/>
  <c r="I33" i="6" s="1"/>
  <c r="C33" i="6"/>
  <c r="B33" i="6"/>
  <c r="AA32" i="6"/>
  <c r="K32" i="6"/>
  <c r="I32" i="6" s="1"/>
  <c r="L32" i="6" s="1"/>
  <c r="C32" i="6"/>
  <c r="B32" i="6"/>
  <c r="AA31" i="6"/>
  <c r="K31" i="6"/>
  <c r="I31" i="6"/>
  <c r="C31" i="6"/>
  <c r="B31" i="6"/>
  <c r="AA30" i="6"/>
  <c r="K30" i="6"/>
  <c r="I30" i="6" s="1"/>
  <c r="L30" i="6" s="1"/>
  <c r="C30" i="6"/>
  <c r="B30" i="6"/>
  <c r="AA29" i="6"/>
  <c r="K29" i="6"/>
  <c r="C29" i="6"/>
  <c r="B29" i="6"/>
  <c r="AA28" i="6"/>
  <c r="K28" i="6"/>
  <c r="I28" i="6"/>
  <c r="L28" i="6" s="1"/>
  <c r="C28" i="6"/>
  <c r="B28" i="6"/>
  <c r="AA27" i="6"/>
  <c r="K27" i="6"/>
  <c r="I27" i="6" s="1"/>
  <c r="L27" i="6" s="1"/>
  <c r="C27" i="6"/>
  <c r="B27" i="6"/>
  <c r="AA26" i="6"/>
  <c r="K26" i="6"/>
  <c r="I26" i="6" s="1"/>
  <c r="L26" i="6" s="1"/>
  <c r="C26" i="6"/>
  <c r="B26" i="6"/>
  <c r="AA25" i="6"/>
  <c r="K25" i="6"/>
  <c r="I25" i="6" s="1"/>
  <c r="C25" i="6"/>
  <c r="B25" i="6"/>
  <c r="AA24" i="6"/>
  <c r="K24" i="6"/>
  <c r="I24" i="6" s="1"/>
  <c r="L24" i="6" s="1"/>
  <c r="C24" i="6"/>
  <c r="B24" i="6"/>
  <c r="AA23" i="6"/>
  <c r="K23" i="6"/>
  <c r="I23" i="6"/>
  <c r="C23" i="6"/>
  <c r="B23" i="6"/>
  <c r="AA22" i="6"/>
  <c r="K22" i="6"/>
  <c r="I22" i="6" s="1"/>
  <c r="L22" i="6" s="1"/>
  <c r="C22" i="6"/>
  <c r="B22" i="6"/>
  <c r="AA21" i="6"/>
  <c r="K21" i="6"/>
  <c r="I21" i="6" s="1"/>
  <c r="L21" i="6" s="1"/>
  <c r="C21" i="6"/>
  <c r="B21" i="6"/>
  <c r="AA20" i="6"/>
  <c r="K20" i="6"/>
  <c r="I20" i="6" s="1"/>
  <c r="L20" i="6" s="1"/>
  <c r="C20" i="6"/>
  <c r="B20" i="6"/>
  <c r="AA19" i="6"/>
  <c r="K19" i="6"/>
  <c r="I19" i="6" s="1"/>
  <c r="L19" i="6" s="1"/>
  <c r="C19" i="6"/>
  <c r="B19" i="6"/>
  <c r="AA18" i="6"/>
  <c r="K18" i="6"/>
  <c r="I18" i="6" s="1"/>
  <c r="L18" i="6" s="1"/>
  <c r="C18" i="6"/>
  <c r="B18" i="6"/>
  <c r="AA17" i="6"/>
  <c r="K17" i="6"/>
  <c r="I17" i="6" s="1"/>
  <c r="C17" i="6"/>
  <c r="B17" i="6"/>
  <c r="AA16" i="6"/>
  <c r="K16" i="6"/>
  <c r="I16" i="6" s="1"/>
  <c r="L16" i="6" s="1"/>
  <c r="C16" i="6"/>
  <c r="B16" i="6"/>
  <c r="AA15" i="6"/>
  <c r="K15" i="6"/>
  <c r="I15" i="6"/>
  <c r="C15" i="6"/>
  <c r="B15" i="6"/>
  <c r="AA14" i="6"/>
  <c r="K14" i="6"/>
  <c r="I14" i="6" s="1"/>
  <c r="L14" i="6" s="1"/>
  <c r="C14" i="6"/>
  <c r="B14" i="6"/>
  <c r="AA13" i="6"/>
  <c r="K13" i="6"/>
  <c r="I13" i="6" s="1"/>
  <c r="L13" i="6" s="1"/>
  <c r="C13" i="6"/>
  <c r="B13" i="6"/>
  <c r="AA12" i="6"/>
  <c r="K12" i="6"/>
  <c r="I12" i="6" s="1"/>
  <c r="L12" i="6" s="1"/>
  <c r="C12" i="6"/>
  <c r="B12" i="6"/>
  <c r="AA11" i="6"/>
  <c r="K11" i="6"/>
  <c r="I11" i="6"/>
  <c r="L11" i="6" s="1"/>
  <c r="C11" i="6"/>
  <c r="B11" i="6"/>
  <c r="AA10" i="6"/>
  <c r="K10" i="6"/>
  <c r="I10" i="6"/>
  <c r="C10" i="6"/>
  <c r="B10" i="6"/>
  <c r="AA9" i="6"/>
  <c r="K9" i="6"/>
  <c r="I9" i="6" s="1"/>
  <c r="C9" i="6"/>
  <c r="B9" i="6"/>
  <c r="AA8" i="6"/>
  <c r="K8" i="6"/>
  <c r="I8" i="6" s="1"/>
  <c r="C8" i="6"/>
  <c r="B8" i="6"/>
  <c r="AA7" i="6"/>
  <c r="K7" i="6"/>
  <c r="I7" i="6" s="1"/>
  <c r="L7" i="6" s="1"/>
  <c r="C7" i="6"/>
  <c r="B7" i="6"/>
  <c r="C5" i="6"/>
  <c r="B5" i="6"/>
  <c r="AA63" i="5"/>
  <c r="K63" i="5"/>
  <c r="I63" i="5"/>
  <c r="C63" i="5"/>
  <c r="B63" i="5"/>
  <c r="AA62" i="5"/>
  <c r="K62" i="5"/>
  <c r="I62" i="5" s="1"/>
  <c r="L62" i="5" s="1"/>
  <c r="C62" i="5"/>
  <c r="B62" i="5"/>
  <c r="AA61" i="5"/>
  <c r="K61" i="5"/>
  <c r="L61" i="5" s="1"/>
  <c r="I61" i="5"/>
  <c r="C61" i="5"/>
  <c r="B61" i="5"/>
  <c r="AA60" i="5"/>
  <c r="K60" i="5"/>
  <c r="I60" i="5" s="1"/>
  <c r="L60" i="5" s="1"/>
  <c r="C60" i="5"/>
  <c r="B60" i="5"/>
  <c r="AA59" i="5"/>
  <c r="K59" i="5"/>
  <c r="L59" i="5" s="1"/>
  <c r="I59" i="5"/>
  <c r="C59" i="5"/>
  <c r="B59" i="5"/>
  <c r="K58" i="5"/>
  <c r="I58" i="5" s="1"/>
  <c r="L58" i="5" s="1"/>
  <c r="C58" i="5"/>
  <c r="B58" i="5"/>
  <c r="AA57" i="5"/>
  <c r="K57" i="5"/>
  <c r="L57" i="5" s="1"/>
  <c r="I57" i="5"/>
  <c r="C57" i="5"/>
  <c r="B57" i="5"/>
  <c r="AA56" i="5"/>
  <c r="K56" i="5"/>
  <c r="I56" i="5" s="1"/>
  <c r="L56" i="5" s="1"/>
  <c r="C56" i="5"/>
  <c r="B56" i="5"/>
  <c r="AA55" i="5"/>
  <c r="K55" i="5"/>
  <c r="L55" i="5" s="1"/>
  <c r="I55" i="5"/>
  <c r="C55" i="5"/>
  <c r="B55" i="5"/>
  <c r="AA54" i="5"/>
  <c r="K54" i="5"/>
  <c r="I54" i="5" s="1"/>
  <c r="L54" i="5" s="1"/>
  <c r="C54" i="5"/>
  <c r="B54" i="5"/>
  <c r="AA53" i="5"/>
  <c r="K53" i="5"/>
  <c r="I53" i="5"/>
  <c r="C53" i="5"/>
  <c r="B53" i="5"/>
  <c r="AA52" i="5"/>
  <c r="K52" i="5"/>
  <c r="I52" i="5" s="1"/>
  <c r="L52" i="5" s="1"/>
  <c r="C52" i="5"/>
  <c r="B52" i="5"/>
  <c r="AA51" i="5"/>
  <c r="K51" i="5"/>
  <c r="L51" i="5" s="1"/>
  <c r="I51" i="5"/>
  <c r="C51" i="5"/>
  <c r="B51" i="5"/>
  <c r="AA50" i="5"/>
  <c r="K50" i="5"/>
  <c r="I50" i="5" s="1"/>
  <c r="L50" i="5" s="1"/>
  <c r="C50" i="5"/>
  <c r="B50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/>
  <c r="L45" i="5" s="1"/>
  <c r="C45" i="5"/>
  <c r="B45" i="5"/>
  <c r="AA44" i="5"/>
  <c r="K44" i="5"/>
  <c r="I44" i="5" s="1"/>
  <c r="C44" i="5"/>
  <c r="B44" i="5"/>
  <c r="AA43" i="5"/>
  <c r="K43" i="5"/>
  <c r="I43" i="5"/>
  <c r="L43" i="5" s="1"/>
  <c r="C43" i="5"/>
  <c r="B43" i="5"/>
  <c r="AA42" i="5"/>
  <c r="K42" i="5"/>
  <c r="I42" i="5" s="1"/>
  <c r="C42" i="5"/>
  <c r="B42" i="5"/>
  <c r="AA41" i="5"/>
  <c r="K41" i="5"/>
  <c r="I41" i="5" s="1"/>
  <c r="L41" i="5" s="1"/>
  <c r="C41" i="5"/>
  <c r="B41" i="5"/>
  <c r="AA40" i="5"/>
  <c r="K40" i="5"/>
  <c r="I40" i="5" s="1"/>
  <c r="C40" i="5"/>
  <c r="B40" i="5"/>
  <c r="AA39" i="5"/>
  <c r="K39" i="5"/>
  <c r="I39" i="5"/>
  <c r="L39" i="5" s="1"/>
  <c r="C39" i="5"/>
  <c r="B39" i="5"/>
  <c r="AA38" i="5"/>
  <c r="K38" i="5"/>
  <c r="I38" i="5" s="1"/>
  <c r="C38" i="5"/>
  <c r="B38" i="5"/>
  <c r="AA37" i="5"/>
  <c r="K37" i="5"/>
  <c r="I37" i="5"/>
  <c r="C37" i="5"/>
  <c r="B37" i="5"/>
  <c r="AA36" i="5"/>
  <c r="K36" i="5"/>
  <c r="I36" i="5" s="1"/>
  <c r="C36" i="5"/>
  <c r="B36" i="5"/>
  <c r="AA35" i="5"/>
  <c r="K35" i="5"/>
  <c r="I35" i="5"/>
  <c r="C35" i="5"/>
  <c r="B35" i="5"/>
  <c r="AA34" i="5"/>
  <c r="K34" i="5"/>
  <c r="I34" i="5" s="1"/>
  <c r="C34" i="5"/>
  <c r="B34" i="5"/>
  <c r="AA33" i="5"/>
  <c r="K33" i="5"/>
  <c r="C33" i="5"/>
  <c r="B33" i="5"/>
  <c r="AA32" i="5"/>
  <c r="K32" i="5"/>
  <c r="I32" i="5" s="1"/>
  <c r="C32" i="5"/>
  <c r="B32" i="5"/>
  <c r="AA31" i="5"/>
  <c r="K31" i="5"/>
  <c r="I31" i="5"/>
  <c r="C31" i="5"/>
  <c r="B31" i="5"/>
  <c r="AA30" i="5"/>
  <c r="K30" i="5"/>
  <c r="I30" i="5" s="1"/>
  <c r="C30" i="5"/>
  <c r="B30" i="5"/>
  <c r="AA29" i="5"/>
  <c r="K29" i="5"/>
  <c r="I29" i="5"/>
  <c r="C29" i="5"/>
  <c r="B29" i="5"/>
  <c r="AA28" i="5"/>
  <c r="K28" i="5"/>
  <c r="I28" i="5" s="1"/>
  <c r="C28" i="5"/>
  <c r="B28" i="5"/>
  <c r="AA27" i="5"/>
  <c r="K27" i="5"/>
  <c r="I27" i="5"/>
  <c r="C27" i="5"/>
  <c r="B27" i="5"/>
  <c r="AA26" i="5"/>
  <c r="K26" i="5"/>
  <c r="I26" i="5" s="1"/>
  <c r="C26" i="5"/>
  <c r="B26" i="5"/>
  <c r="AA25" i="5"/>
  <c r="K25" i="5"/>
  <c r="C25" i="5"/>
  <c r="B25" i="5"/>
  <c r="AA24" i="5"/>
  <c r="K24" i="5"/>
  <c r="I24" i="5" s="1"/>
  <c r="C24" i="5"/>
  <c r="B24" i="5"/>
  <c r="AA23" i="5"/>
  <c r="K23" i="5"/>
  <c r="I23" i="5"/>
  <c r="C23" i="5"/>
  <c r="B23" i="5"/>
  <c r="AA22" i="5"/>
  <c r="K22" i="5"/>
  <c r="I22" i="5" s="1"/>
  <c r="C22" i="5"/>
  <c r="B22" i="5"/>
  <c r="AA21" i="5"/>
  <c r="K21" i="5"/>
  <c r="I21" i="5" s="1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I18" i="5" s="1"/>
  <c r="C18" i="5"/>
  <c r="B18" i="5"/>
  <c r="K17" i="5"/>
  <c r="I17" i="5" s="1"/>
  <c r="C17" i="5"/>
  <c r="B17" i="5"/>
  <c r="AA16" i="5"/>
  <c r="K16" i="5"/>
  <c r="I16" i="5" s="1"/>
  <c r="C16" i="5"/>
  <c r="B16" i="5"/>
  <c r="AA15" i="5"/>
  <c r="K15" i="5"/>
  <c r="I15" i="5" s="1"/>
  <c r="C15" i="5"/>
  <c r="B15" i="5"/>
  <c r="AA14" i="5"/>
  <c r="K14" i="5"/>
  <c r="I14" i="5" s="1"/>
  <c r="C14" i="5"/>
  <c r="B14" i="5"/>
  <c r="AA13" i="5"/>
  <c r="K13" i="5"/>
  <c r="I13" i="5"/>
  <c r="C13" i="5"/>
  <c r="B13" i="5"/>
  <c r="AA12" i="5"/>
  <c r="K12" i="5"/>
  <c r="I12" i="5" s="1"/>
  <c r="C12" i="5"/>
  <c r="B12" i="5"/>
  <c r="AA11" i="5"/>
  <c r="K11" i="5"/>
  <c r="C11" i="5"/>
  <c r="B11" i="5"/>
  <c r="AA10" i="5"/>
  <c r="K10" i="5"/>
  <c r="I10" i="5" s="1"/>
  <c r="C10" i="5"/>
  <c r="B10" i="5"/>
  <c r="AA9" i="5"/>
  <c r="K9" i="5"/>
  <c r="I9" i="5" s="1"/>
  <c r="C9" i="5"/>
  <c r="B9" i="5"/>
  <c r="AA8" i="5"/>
  <c r="K8" i="5"/>
  <c r="I8" i="5" s="1"/>
  <c r="C8" i="5"/>
  <c r="B8" i="5"/>
  <c r="K7" i="5"/>
  <c r="I7" i="5" s="1"/>
  <c r="C7" i="5"/>
  <c r="B7" i="5"/>
  <c r="C5" i="5"/>
  <c r="B5" i="5"/>
  <c r="L58" i="7" l="1"/>
  <c r="L37" i="6"/>
  <c r="L45" i="6"/>
  <c r="L39" i="6"/>
  <c r="L31" i="6"/>
  <c r="I29" i="6"/>
  <c r="L29" i="6" s="1"/>
  <c r="L23" i="6"/>
  <c r="L15" i="6"/>
  <c r="L17" i="6"/>
  <c r="L25" i="6"/>
  <c r="L33" i="6"/>
  <c r="L41" i="6"/>
  <c r="L10" i="6"/>
  <c r="L9" i="6"/>
  <c r="K47" i="6"/>
  <c r="L8" i="6"/>
  <c r="I47" i="6"/>
  <c r="L29" i="5"/>
  <c r="L27" i="5"/>
  <c r="L35" i="5"/>
  <c r="L37" i="5"/>
  <c r="L23" i="5"/>
  <c r="I25" i="5"/>
  <c r="L25" i="5" s="1"/>
  <c r="L31" i="5"/>
  <c r="I33" i="5"/>
  <c r="L33" i="5" s="1"/>
  <c r="L63" i="5"/>
  <c r="L21" i="5"/>
  <c r="I19" i="5"/>
  <c r="L17" i="5"/>
  <c r="L15" i="5"/>
  <c r="L13" i="5"/>
  <c r="I11" i="5"/>
  <c r="L11" i="5" s="1"/>
  <c r="L9" i="5"/>
  <c r="L53" i="5"/>
  <c r="L7" i="5"/>
  <c r="L13" i="8"/>
  <c r="L25" i="8"/>
  <c r="L33" i="8"/>
  <c r="L41" i="8"/>
  <c r="L21" i="8"/>
  <c r="I7" i="8"/>
  <c r="L8" i="8"/>
  <c r="I9" i="8"/>
  <c r="L9" i="8" s="1"/>
  <c r="L10" i="8"/>
  <c r="I11" i="8"/>
  <c r="L11" i="8" s="1"/>
  <c r="L12" i="8"/>
  <c r="I13" i="8"/>
  <c r="L14" i="8"/>
  <c r="I15" i="8"/>
  <c r="L15" i="8" s="1"/>
  <c r="L16" i="8"/>
  <c r="I17" i="8"/>
  <c r="L17" i="8" s="1"/>
  <c r="L18" i="8"/>
  <c r="I19" i="8"/>
  <c r="L19" i="8" s="1"/>
  <c r="L20" i="8"/>
  <c r="I21" i="8"/>
  <c r="L22" i="8"/>
  <c r="I23" i="8"/>
  <c r="L23" i="8" s="1"/>
  <c r="L24" i="8"/>
  <c r="I25" i="8"/>
  <c r="L26" i="8"/>
  <c r="I27" i="8"/>
  <c r="L27" i="8" s="1"/>
  <c r="L28" i="8"/>
  <c r="I29" i="8"/>
  <c r="L29" i="8" s="1"/>
  <c r="L30" i="8"/>
  <c r="I31" i="8"/>
  <c r="L31" i="8" s="1"/>
  <c r="L32" i="8"/>
  <c r="I33" i="8"/>
  <c r="L34" i="8"/>
  <c r="I35" i="8"/>
  <c r="L35" i="8" s="1"/>
  <c r="L36" i="8"/>
  <c r="I37" i="8"/>
  <c r="L37" i="8" s="1"/>
  <c r="L38" i="8"/>
  <c r="I39" i="8"/>
  <c r="L39" i="8" s="1"/>
  <c r="L40" i="8"/>
  <c r="I41" i="8"/>
  <c r="L42" i="8"/>
  <c r="I43" i="8"/>
  <c r="L43" i="8" s="1"/>
  <c r="L44" i="8"/>
  <c r="I45" i="8"/>
  <c r="L45" i="8" s="1"/>
  <c r="L46" i="8"/>
  <c r="K47" i="8"/>
  <c r="L61" i="6"/>
  <c r="L33" i="7"/>
  <c r="I49" i="6"/>
  <c r="L49" i="6" s="1"/>
  <c r="L50" i="6"/>
  <c r="I51" i="6"/>
  <c r="L51" i="6" s="1"/>
  <c r="L52" i="6"/>
  <c r="I53" i="6"/>
  <c r="L53" i="6" s="1"/>
  <c r="L54" i="6"/>
  <c r="I55" i="6"/>
  <c r="L55" i="6" s="1"/>
  <c r="L56" i="6"/>
  <c r="I57" i="6"/>
  <c r="L57" i="6" s="1"/>
  <c r="L58" i="6"/>
  <c r="I59" i="6"/>
  <c r="L59" i="6" s="1"/>
  <c r="L60" i="6"/>
  <c r="I61" i="6"/>
  <c r="L62" i="6"/>
  <c r="I63" i="6"/>
  <c r="L63" i="6" s="1"/>
  <c r="I7" i="7"/>
  <c r="L8" i="7"/>
  <c r="I9" i="7"/>
  <c r="L9" i="7" s="1"/>
  <c r="L10" i="7"/>
  <c r="I11" i="7"/>
  <c r="L11" i="7" s="1"/>
  <c r="L12" i="7"/>
  <c r="I13" i="7"/>
  <c r="L13" i="7" s="1"/>
  <c r="L14" i="7"/>
  <c r="I15" i="7"/>
  <c r="L15" i="7" s="1"/>
  <c r="L16" i="7"/>
  <c r="I17" i="7"/>
  <c r="L17" i="7" s="1"/>
  <c r="L18" i="7"/>
  <c r="I19" i="7"/>
  <c r="L19" i="7" s="1"/>
  <c r="L20" i="7"/>
  <c r="I21" i="7"/>
  <c r="L21" i="7" s="1"/>
  <c r="L22" i="7"/>
  <c r="I23" i="7"/>
  <c r="L23" i="7" s="1"/>
  <c r="L24" i="7"/>
  <c r="I25" i="7"/>
  <c r="L25" i="7" s="1"/>
  <c r="L26" i="7"/>
  <c r="I27" i="7"/>
  <c r="L27" i="7" s="1"/>
  <c r="L28" i="7"/>
  <c r="I29" i="7"/>
  <c r="L29" i="7" s="1"/>
  <c r="L30" i="7"/>
  <c r="I31" i="7"/>
  <c r="L31" i="7" s="1"/>
  <c r="L32" i="7"/>
  <c r="I33" i="7"/>
  <c r="L34" i="7"/>
  <c r="I35" i="7"/>
  <c r="L35" i="7" s="1"/>
  <c r="L36" i="7"/>
  <c r="I37" i="7"/>
  <c r="L37" i="7" s="1"/>
  <c r="L38" i="7"/>
  <c r="I39" i="7"/>
  <c r="L39" i="7" s="1"/>
  <c r="L40" i="7"/>
  <c r="I41" i="7"/>
  <c r="L41" i="7" s="1"/>
  <c r="L42" i="7"/>
  <c r="I43" i="7"/>
  <c r="L43" i="7" s="1"/>
  <c r="L44" i="7"/>
  <c r="I45" i="7"/>
  <c r="L45" i="7" s="1"/>
  <c r="L46" i="7"/>
  <c r="K47" i="7"/>
  <c r="L10" i="5"/>
  <c r="L22" i="5"/>
  <c r="L26" i="5"/>
  <c r="L28" i="5"/>
  <c r="L30" i="5"/>
  <c r="L32" i="5"/>
  <c r="L34" i="5"/>
  <c r="L36" i="5"/>
  <c r="L38" i="5"/>
  <c r="L40" i="5"/>
  <c r="L42" i="5"/>
  <c r="L44" i="5"/>
  <c r="L46" i="5"/>
  <c r="K47" i="5"/>
  <c r="L8" i="5"/>
  <c r="L12" i="5"/>
  <c r="L16" i="5"/>
  <c r="L18" i="5"/>
  <c r="L24" i="5"/>
  <c r="L14" i="5"/>
  <c r="L20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AA45" i="1"/>
  <c r="B46" i="1"/>
  <c r="C46" i="1"/>
  <c r="K46" i="1"/>
  <c r="I46" i="1" s="1"/>
  <c r="L46" i="1" s="1"/>
  <c r="AA46" i="1"/>
  <c r="L47" i="6" l="1"/>
  <c r="I47" i="5"/>
  <c r="L19" i="5"/>
  <c r="L47" i="5" s="1"/>
  <c r="I45" i="1"/>
  <c r="L45" i="1" s="1"/>
  <c r="I47" i="8"/>
  <c r="L7" i="8"/>
  <c r="L47" i="8" s="1"/>
  <c r="I47" i="7"/>
  <c r="L7" i="7"/>
  <c r="L47" i="7" s="1"/>
  <c r="I63" i="1"/>
  <c r="L63" i="1" s="1"/>
  <c r="AA61" i="1"/>
  <c r="K61" i="1"/>
  <c r="I61" i="1"/>
  <c r="L61" i="1" s="1"/>
  <c r="C61" i="1"/>
  <c r="B61" i="1"/>
  <c r="AA60" i="1"/>
  <c r="K60" i="1"/>
  <c r="I60" i="1" s="1"/>
  <c r="L60" i="1" s="1"/>
  <c r="C60" i="1"/>
  <c r="B60" i="1"/>
  <c r="AA59" i="1"/>
  <c r="K59" i="1"/>
  <c r="I59" i="1"/>
  <c r="L59" i="1" s="1"/>
  <c r="C59" i="1"/>
  <c r="B59" i="1"/>
  <c r="AA58" i="1"/>
  <c r="K58" i="1"/>
  <c r="L58" i="1" s="1"/>
  <c r="I58" i="1"/>
  <c r="C58" i="1"/>
  <c r="B58" i="1"/>
  <c r="AA57" i="1"/>
  <c r="K57" i="1"/>
  <c r="I57" i="1" s="1"/>
  <c r="L57" i="1" s="1"/>
  <c r="C57" i="1"/>
  <c r="B57" i="1"/>
  <c r="AA56" i="1"/>
  <c r="K56" i="1"/>
  <c r="L56" i="1" s="1"/>
  <c r="I56" i="1"/>
  <c r="C56" i="1"/>
  <c r="B56" i="1"/>
  <c r="AA55" i="1"/>
  <c r="K55" i="1"/>
  <c r="I55" i="1"/>
  <c r="L55" i="1" s="1"/>
  <c r="C55" i="1"/>
  <c r="B55" i="1"/>
  <c r="AA54" i="1"/>
  <c r="L54" i="1"/>
  <c r="K54" i="1"/>
  <c r="I54" i="1"/>
  <c r="C54" i="1"/>
  <c r="B54" i="1"/>
  <c r="AA53" i="1"/>
  <c r="K53" i="1"/>
  <c r="I53" i="1"/>
  <c r="L53" i="1" s="1"/>
  <c r="C53" i="1"/>
  <c r="B53" i="1"/>
  <c r="AA52" i="1"/>
  <c r="L52" i="1"/>
  <c r="K52" i="1"/>
  <c r="I52" i="1"/>
  <c r="C52" i="1"/>
  <c r="B52" i="1"/>
  <c r="AA51" i="1"/>
  <c r="K51" i="1"/>
  <c r="I51" i="1"/>
  <c r="L51" i="1" s="1"/>
  <c r="C51" i="1"/>
  <c r="B51" i="1"/>
  <c r="AA50" i="1"/>
  <c r="K50" i="1"/>
  <c r="I50" i="1"/>
  <c r="L50" i="1" s="1"/>
  <c r="C50" i="1"/>
  <c r="B50" i="1"/>
  <c r="AA49" i="1"/>
  <c r="K49" i="1"/>
  <c r="I49" i="1"/>
  <c r="L49" i="1" s="1"/>
  <c r="C49" i="1"/>
  <c r="B49" i="1"/>
  <c r="W47" i="1" l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<sst xmlns="http://schemas.openxmlformats.org/spreadsheetml/2006/main" count="932" uniqueCount="233">
  <si>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</si>
  <si>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</si>
  <si>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</si>
  <si>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</si>
  <si>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</si>
  <si>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</si>
  <si>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</si>
  <si>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</si>
  <si>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</si>
  <si>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</si>
  <si>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</si>
  <si>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</si>
  <si>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</si>
  <si>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</si>
  <si>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</si>
  <si>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</si>
  <si>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</si>
  <si>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</si>
  <si>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</si>
  <si>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</si>
  <si>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</si>
  <si>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</si>
  <si>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</si>
  <si>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</si>
  <si>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</si>
  <si>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</si>
  <si>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</si>
  <si>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</si>
  <si>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</si>
  <si>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</si>
  <si>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</si>
  <si>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</si>
  <si>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</si>
  <si>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</si>
  <si>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</si>
  <si>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</si>
  <si>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</si>
  <si>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</si>
  <si>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</si>
  <si>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</si>
  <si>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</si>
  <si>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</si>
  <si>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</si>
  <si>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</si>
  <si>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</si>
  <si>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</si>
  <si>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</si>
  <si>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</si>
  <si>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</si>
  <si>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</si>
  <si>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</si>
  <si>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8월 24일</t>
    <phoneticPr fontId="4" type="noConversion"/>
  </si>
  <si>
    <t>8월 25일</t>
    <phoneticPr fontId="4" type="noConversion"/>
  </si>
  <si>
    <t>8월 26일</t>
    <phoneticPr fontId="4" type="noConversion"/>
  </si>
  <si>
    <t>8월 27일</t>
    <phoneticPr fontId="4" type="noConversion"/>
  </si>
  <si>
    <t>8월 28일</t>
    <phoneticPr fontId="4" type="noConversion"/>
  </si>
  <si>
    <t>BASE</t>
    <phoneticPr fontId="4" type="noConversion"/>
  </si>
  <si>
    <t>AMB39L1C-KAA-R1</t>
    <phoneticPr fontId="4" type="noConversion"/>
  </si>
  <si>
    <t>SPACER 1</t>
    <phoneticPr fontId="4" type="noConversion"/>
  </si>
  <si>
    <t>SPACER 2</t>
    <phoneticPr fontId="4" type="noConversion"/>
  </si>
  <si>
    <t>AMB39L1D-KAA-R1</t>
    <phoneticPr fontId="4" type="noConversion"/>
  </si>
  <si>
    <t>샘플</t>
    <phoneticPr fontId="4" type="noConversion"/>
  </si>
  <si>
    <t>김선화</t>
  </si>
  <si>
    <t>검사 + BURR 사상</t>
    <phoneticPr fontId="4" type="noConversion"/>
  </si>
  <si>
    <t>A</t>
  </si>
  <si>
    <t>A</t>
    <phoneticPr fontId="4" type="noConversion"/>
  </si>
  <si>
    <t>B</t>
    <phoneticPr fontId="4" type="noConversion"/>
  </si>
  <si>
    <t>지아</t>
  </si>
  <si>
    <t>SLIDER</t>
    <phoneticPr fontId="4" type="noConversion"/>
  </si>
  <si>
    <t>NP628-1056-001#IN-B</t>
    <phoneticPr fontId="4" type="noConversion"/>
  </si>
  <si>
    <t>HDBF05-M02B1</t>
    <phoneticPr fontId="4" type="noConversion"/>
  </si>
  <si>
    <t>STOPPER</t>
    <phoneticPr fontId="4" type="noConversion"/>
  </si>
  <si>
    <t>NP595-352-012#LB</t>
    <phoneticPr fontId="4" type="noConversion"/>
  </si>
  <si>
    <t>HDB08NL-78T4</t>
    <phoneticPr fontId="4" type="noConversion"/>
  </si>
  <si>
    <t>HDB08NL-78B1</t>
    <phoneticPr fontId="4" type="noConversion"/>
  </si>
  <si>
    <t>수연</t>
  </si>
  <si>
    <t>이물: 기름</t>
    <phoneticPr fontId="4" type="noConversion"/>
  </si>
  <si>
    <t>ADAPTER</t>
    <phoneticPr fontId="4" type="noConversion"/>
  </si>
  <si>
    <t>LATCH</t>
    <phoneticPr fontId="4" type="noConversion"/>
  </si>
  <si>
    <t>K-JR01838-KE487WA</t>
    <phoneticPr fontId="4" type="noConversion"/>
  </si>
  <si>
    <t>박소연</t>
  </si>
  <si>
    <t>HOLDER</t>
    <phoneticPr fontId="4" type="noConversion"/>
  </si>
  <si>
    <t>SW-003229</t>
    <phoneticPr fontId="4" type="noConversion"/>
  </si>
  <si>
    <t>김춘화</t>
  </si>
  <si>
    <t>파손: 긁힘</t>
    <phoneticPr fontId="4" type="noConversion"/>
  </si>
  <si>
    <t>파손: HOOK</t>
    <phoneticPr fontId="4" type="noConversion"/>
  </si>
  <si>
    <t>LEAD GUIDE</t>
    <phoneticPr fontId="4" type="noConversion"/>
  </si>
  <si>
    <t>K-AR3534-1A</t>
    <phoneticPr fontId="4" type="noConversion"/>
  </si>
  <si>
    <t>이은실</t>
  </si>
  <si>
    <t>MCS</t>
  </si>
  <si>
    <t>GN2330</t>
    <phoneticPr fontId="4" type="noConversion"/>
  </si>
  <si>
    <t>B/K</t>
    <phoneticPr fontId="4" type="noConversion"/>
  </si>
  <si>
    <t>LG35</t>
    <phoneticPr fontId="4" type="noConversion"/>
  </si>
  <si>
    <t>AAM0818D-KAB-R1</t>
    <phoneticPr fontId="4" type="noConversion"/>
  </si>
  <si>
    <t>AMM0840A-KAA-R2</t>
    <phoneticPr fontId="4" type="noConversion"/>
  </si>
  <si>
    <t>SGF2041</t>
    <phoneticPr fontId="4" type="noConversion"/>
  </si>
  <si>
    <t>N/P</t>
    <phoneticPr fontId="4" type="noConversion"/>
  </si>
  <si>
    <t>AMM0899A-KAD-R1</t>
    <phoneticPr fontId="4" type="noConversion"/>
  </si>
  <si>
    <t>SF2255</t>
    <phoneticPr fontId="4" type="noConversion"/>
  </si>
  <si>
    <t>I/V</t>
    <phoneticPr fontId="4" type="noConversion"/>
  </si>
  <si>
    <t>SGP2030R</t>
    <phoneticPr fontId="4" type="noConversion"/>
  </si>
  <si>
    <t>KR6197-GR254PNB</t>
    <phoneticPr fontId="4" type="noConversion"/>
  </si>
  <si>
    <t>SF2250EPR</t>
    <phoneticPr fontId="4" type="noConversion"/>
  </si>
  <si>
    <t>SGF2030</t>
    <phoneticPr fontId="4" type="noConversion"/>
  </si>
  <si>
    <t>PC</t>
    <phoneticPr fontId="4" type="noConversion"/>
  </si>
  <si>
    <t>SEPARATOR</t>
    <phoneticPr fontId="4" type="noConversion"/>
  </si>
  <si>
    <t>SLIDER</t>
    <phoneticPr fontId="4" type="noConversion"/>
  </si>
  <si>
    <t>AMB39D8A-KAA-R1</t>
    <phoneticPr fontId="4" type="noConversion"/>
  </si>
  <si>
    <t>HDBF05-M02B1</t>
    <phoneticPr fontId="4" type="noConversion"/>
  </si>
  <si>
    <t>B</t>
    <phoneticPr fontId="4" type="noConversion"/>
  </si>
  <si>
    <t>A</t>
    <phoneticPr fontId="4" type="noConversion"/>
  </si>
  <si>
    <t>BASE</t>
    <phoneticPr fontId="4" type="noConversion"/>
  </si>
  <si>
    <t>HDB08PL-96B1</t>
    <phoneticPr fontId="4" type="noConversion"/>
  </si>
  <si>
    <t>샘플 / Cav "A"</t>
    <phoneticPr fontId="4" type="noConversion"/>
  </si>
  <si>
    <t>샘플 / Cav "B"</t>
    <phoneticPr fontId="4" type="noConversion"/>
  </si>
  <si>
    <t>샘플 / Cav "D"</t>
    <phoneticPr fontId="4" type="noConversion"/>
  </si>
  <si>
    <t>샘플 / Cav "C" / 반달 BURR</t>
    <phoneticPr fontId="4" type="noConversion"/>
  </si>
  <si>
    <t>BASE</t>
    <phoneticPr fontId="4" type="noConversion"/>
  </si>
  <si>
    <t>LATCH</t>
    <phoneticPr fontId="4" type="noConversion"/>
  </si>
  <si>
    <t>K-JR01920-B414AZB</t>
    <phoneticPr fontId="4" type="noConversion"/>
  </si>
  <si>
    <t>KR6303-E05TA</t>
    <phoneticPr fontId="4" type="noConversion"/>
  </si>
  <si>
    <t>ADAPTER</t>
    <phoneticPr fontId="4" type="noConversion"/>
  </si>
  <si>
    <t>K-JR01921-A784AWA</t>
    <phoneticPr fontId="4" type="noConversion"/>
  </si>
  <si>
    <t>샘플</t>
    <phoneticPr fontId="4" type="noConversion"/>
  </si>
  <si>
    <t>파손: POST 5, POST크랙 8</t>
    <phoneticPr fontId="4" type="noConversion"/>
  </si>
  <si>
    <t>B</t>
  </si>
  <si>
    <t>B</t>
    <phoneticPr fontId="4" type="noConversion"/>
  </si>
  <si>
    <t>A</t>
    <phoneticPr fontId="4" type="noConversion"/>
  </si>
  <si>
    <t>STOPPER</t>
    <phoneticPr fontId="4" type="noConversion"/>
  </si>
  <si>
    <t>AMB20E3B-KAA-R1</t>
    <phoneticPr fontId="4" type="noConversion"/>
  </si>
  <si>
    <t>HDB08NL-78B1</t>
    <phoneticPr fontId="4" type="noConversion"/>
  </si>
  <si>
    <t>HDB08NL-78T4</t>
    <phoneticPr fontId="4" type="noConversion"/>
  </si>
  <si>
    <t>NP595-352-012#LB</t>
    <phoneticPr fontId="4" type="noConversion"/>
  </si>
  <si>
    <t>NP628-1056-001#IN-B</t>
    <phoneticPr fontId="4" type="noConversion"/>
  </si>
  <si>
    <t>재고 재검사 / 기타: 기포</t>
    <phoneticPr fontId="4" type="noConversion"/>
  </si>
  <si>
    <t>K-AR3462-2B</t>
    <phoneticPr fontId="4" type="noConversion"/>
  </si>
  <si>
    <t>재검 샘플링</t>
    <phoneticPr fontId="4" type="noConversion"/>
  </si>
  <si>
    <t>파손: GATE, 기타: 기포</t>
    <phoneticPr fontId="4" type="noConversion"/>
  </si>
  <si>
    <t>5BOX 랜덤 재검사</t>
    <phoneticPr fontId="4" type="noConversion"/>
  </si>
  <si>
    <t>SGF2041</t>
    <phoneticPr fontId="4" type="noConversion"/>
  </si>
  <si>
    <t>B/K</t>
    <phoneticPr fontId="4" type="noConversion"/>
  </si>
  <si>
    <t>N/P</t>
    <phoneticPr fontId="4" type="noConversion"/>
  </si>
  <si>
    <t>SGP2020R</t>
    <phoneticPr fontId="4" type="noConversion"/>
  </si>
  <si>
    <t>JD4901</t>
    <phoneticPr fontId="4" type="noConversion"/>
  </si>
  <si>
    <t>SGP2030R</t>
    <phoneticPr fontId="4" type="noConversion"/>
  </si>
  <si>
    <t>LG35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</si>
  <si>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</si>
  <si>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</si>
  <si>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</si>
  <si>
    <t>SGF2033</t>
    <phoneticPr fontId="4" type="noConversion"/>
  </si>
  <si>
    <t>S475</t>
    <phoneticPr fontId="4" type="noConversion"/>
  </si>
  <si>
    <t>HDB08NL-78B1</t>
  </si>
  <si>
    <t>HDB08NL-78B1</t>
    <phoneticPr fontId="4" type="noConversion"/>
  </si>
  <si>
    <t>BASE</t>
  </si>
  <si>
    <t>BASE</t>
    <phoneticPr fontId="4" type="noConversion"/>
  </si>
  <si>
    <t>SGF2041</t>
  </si>
  <si>
    <t>B/K</t>
  </si>
  <si>
    <t>STOPPER</t>
  </si>
  <si>
    <t>HDB08NL-78T4</t>
  </si>
  <si>
    <t>ADAPTER</t>
  </si>
  <si>
    <t>NP595-352-012#LB</t>
  </si>
  <si>
    <t>SGP2030R</t>
  </si>
  <si>
    <t>N/P</t>
  </si>
  <si>
    <t>기타 : 색상</t>
    <phoneticPr fontId="4" type="noConversion"/>
  </si>
  <si>
    <t>K-AR3462-2B</t>
    <phoneticPr fontId="4" type="noConversion"/>
  </si>
  <si>
    <t>SGF2033</t>
    <phoneticPr fontId="4" type="noConversion"/>
  </si>
  <si>
    <t>HDBF05-M02B1</t>
    <phoneticPr fontId="4" type="noConversion"/>
  </si>
  <si>
    <t>SLIDER</t>
    <phoneticPr fontId="4" type="noConversion"/>
  </si>
  <si>
    <t>SGF2041</t>
    <phoneticPr fontId="4" type="noConversion"/>
  </si>
  <si>
    <t>파손 : HOOK</t>
    <phoneticPr fontId="4" type="noConversion"/>
  </si>
  <si>
    <t>NP628-1056-001#IN-B</t>
    <phoneticPr fontId="4" type="noConversion"/>
  </si>
  <si>
    <t>LG35</t>
    <phoneticPr fontId="4" type="noConversion"/>
  </si>
  <si>
    <t>HDBF05-M01B1</t>
    <phoneticPr fontId="4" type="noConversion"/>
  </si>
  <si>
    <t>샘플</t>
    <phoneticPr fontId="4" type="noConversion"/>
  </si>
  <si>
    <t>HDB08NL-78T4</t>
    <phoneticPr fontId="4" type="noConversion"/>
  </si>
  <si>
    <t>K-JR01920-B414AZB</t>
    <phoneticPr fontId="4" type="noConversion"/>
  </si>
  <si>
    <t>SGP2020R</t>
    <phoneticPr fontId="4" type="noConversion"/>
  </si>
  <si>
    <t>KR6303-E05TA</t>
    <phoneticPr fontId="4" type="noConversion"/>
  </si>
  <si>
    <t>JD4901</t>
    <phoneticPr fontId="4" type="noConversion"/>
  </si>
  <si>
    <t>LATCH</t>
    <phoneticPr fontId="4" type="noConversion"/>
  </si>
  <si>
    <t>AMB0471B-KAA-R1</t>
    <phoneticPr fontId="4" type="noConversion"/>
  </si>
  <si>
    <t>LEAD GUIDE</t>
    <phoneticPr fontId="4" type="noConversion"/>
  </si>
  <si>
    <t>SF2255</t>
    <phoneticPr fontId="4" type="noConversion"/>
  </si>
  <si>
    <t>LATCH ROLLER</t>
    <phoneticPr fontId="4" type="noConversion"/>
  </si>
  <si>
    <t>KR6303-ER01TA</t>
    <phoneticPr fontId="4" type="noConversion"/>
  </si>
  <si>
    <t>AMB39L1C-KAA-R1</t>
    <phoneticPr fontId="4" type="noConversion"/>
  </si>
  <si>
    <t>SGP2030R</t>
    <phoneticPr fontId="4" type="noConversion"/>
  </si>
  <si>
    <t>SPACER1</t>
    <phoneticPr fontId="4" type="noConversion"/>
  </si>
  <si>
    <t>SPACER2</t>
    <phoneticPr fontId="4" type="noConversion"/>
  </si>
  <si>
    <t>AMB39L1D-KAA-R1</t>
    <phoneticPr fontId="4" type="noConversion"/>
  </si>
  <si>
    <t>COVER</t>
    <phoneticPr fontId="4" type="noConversion"/>
  </si>
  <si>
    <t>FLOTING ADAPTER</t>
    <phoneticPr fontId="4" type="noConversion"/>
  </si>
  <si>
    <t>BASE</t>
    <phoneticPr fontId="4" type="noConversion"/>
  </si>
  <si>
    <t>K-JR01920-C01AWA</t>
    <phoneticPr fontId="4" type="noConversion"/>
  </si>
  <si>
    <t>A</t>
    <phoneticPr fontId="4" type="noConversion"/>
  </si>
  <si>
    <t>AMB20D7A-KAA-R4</t>
    <phoneticPr fontId="4" type="noConversion"/>
  </si>
  <si>
    <t>STOPPER</t>
    <phoneticPr fontId="4" type="noConversion"/>
  </si>
  <si>
    <t>K-JR01920-B414AZB</t>
    <phoneticPr fontId="4" type="noConversion"/>
  </si>
  <si>
    <t>KR6458BB456CA</t>
    <phoneticPr fontId="4" type="noConversion"/>
  </si>
  <si>
    <t>NP595-352-012#IN</t>
    <phoneticPr fontId="4" type="noConversion"/>
  </si>
  <si>
    <t>HDB08NL-78T4</t>
    <phoneticPr fontId="4" type="noConversion"/>
  </si>
  <si>
    <t>A</t>
    <phoneticPr fontId="4" type="noConversion"/>
  </si>
  <si>
    <t>B</t>
    <phoneticPr fontId="4" type="noConversion"/>
  </si>
  <si>
    <t>파손: POST 3, POST크랙 3</t>
    <phoneticPr fontId="4" type="noConversion"/>
  </si>
  <si>
    <t>파손: MESH</t>
    <phoneticPr fontId="4" type="noConversion"/>
  </si>
  <si>
    <t>ADAPTER</t>
    <phoneticPr fontId="4" type="noConversion"/>
  </si>
  <si>
    <t>HDB08NL-78B1</t>
    <phoneticPr fontId="4" type="noConversion"/>
  </si>
  <si>
    <t>NP628-1056-001#IN-B</t>
    <phoneticPr fontId="4" type="noConversion"/>
  </si>
  <si>
    <t>변형: 빨림</t>
    <phoneticPr fontId="4" type="noConversion"/>
  </si>
  <si>
    <t>BASE</t>
    <phoneticPr fontId="4" type="noConversion"/>
  </si>
  <si>
    <t>A</t>
    <phoneticPr fontId="4" type="noConversion"/>
  </si>
  <si>
    <t xml:space="preserve">RECEPTACLE </t>
  </si>
  <si>
    <t>BR88-127A1-1</t>
    <phoneticPr fontId="4" type="noConversion"/>
  </si>
  <si>
    <t>포장 (미래)</t>
    <phoneticPr fontId="4" type="noConversion"/>
  </si>
  <si>
    <t>ROLLER</t>
    <phoneticPr fontId="4" type="noConversion"/>
  </si>
  <si>
    <t>LATCH</t>
    <phoneticPr fontId="4" type="noConversion"/>
  </si>
  <si>
    <t>KR6303-ER01TA</t>
    <phoneticPr fontId="4" type="noConversion"/>
  </si>
  <si>
    <t>K-JR01838-KE487WA</t>
    <phoneticPr fontId="4" type="noConversion"/>
  </si>
  <si>
    <t>B</t>
    <phoneticPr fontId="4" type="noConversion"/>
  </si>
  <si>
    <t>고객사</t>
    <phoneticPr fontId="8" type="noConversion"/>
  </si>
  <si>
    <t>SGF2030</t>
    <phoneticPr fontId="4" type="noConversion"/>
  </si>
  <si>
    <t>B/K</t>
    <phoneticPr fontId="4" type="noConversion"/>
  </si>
  <si>
    <t>SF2255</t>
    <phoneticPr fontId="4" type="noConversion"/>
  </si>
  <si>
    <t>I/V</t>
    <phoneticPr fontId="4" type="noConversion"/>
  </si>
  <si>
    <t>SGP2020R</t>
    <phoneticPr fontId="4" type="noConversion"/>
  </si>
  <si>
    <t>SGF2033</t>
    <phoneticPr fontId="4" type="noConversion"/>
  </si>
  <si>
    <t>SGP2030R</t>
    <phoneticPr fontId="4" type="noConversion"/>
  </si>
  <si>
    <t>LG35</t>
    <phoneticPr fontId="4" type="noConversion"/>
  </si>
  <si>
    <t>N/P</t>
    <phoneticPr fontId="4" type="noConversion"/>
  </si>
  <si>
    <t>JD4901</t>
    <phoneticPr fontId="4" type="noConversion"/>
  </si>
  <si>
    <t>AAM0818D-KAB-R3</t>
    <phoneticPr fontId="4" type="noConversion"/>
  </si>
  <si>
    <t>GN2330</t>
    <phoneticPr fontId="4" type="noConversion"/>
  </si>
  <si>
    <t>E6807LHF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</si>
</sst>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6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7" sqref="C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35</v>
      </c>
    </row>
    <row r="5" spans="2:3" ht="15" customHeight="1" x14ac:dyDescent="0.3">
      <c r="B5" s="24" t="s">
        <v>30</v>
      </c>
      <c r="C5" s="24" t="s">
        <v>31</v>
      </c>
    </row>
    <row r="6" spans="2:3" ht="15" customHeight="1" x14ac:dyDescent="0.3">
      <c r="B6" s="24" t="s">
        <v>32</v>
      </c>
      <c r="C6" s="24" t="s">
        <v>33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7" t="s">
        <v>51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tr">
        <f>MID($A$1,2,1)</f>
        <v>월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1" t="s">
        <v>6</v>
      </c>
      <c r="I5" s="42" t="s">
        <v>7</v>
      </c>
      <c r="J5" s="42" t="s">
        <v>8</v>
      </c>
      <c r="K5" s="42" t="s">
        <v>9</v>
      </c>
      <c r="L5" s="52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3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47"/>
      <c r="AB6" s="47"/>
      <c r="AC6" s="47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24</v>
      </c>
      <c r="D7" s="7" t="s">
        <v>89</v>
      </c>
      <c r="E7" s="7" t="s">
        <v>56</v>
      </c>
      <c r="F7" s="7" t="s">
        <v>94</v>
      </c>
      <c r="G7" s="5" t="s">
        <v>90</v>
      </c>
      <c r="H7" s="5" t="s">
        <v>91</v>
      </c>
      <c r="I7" s="8">
        <f t="shared" ref="I7:I43" si="0">J7+K7</f>
        <v>169</v>
      </c>
      <c r="J7" s="9">
        <v>160</v>
      </c>
      <c r="K7" s="8">
        <f t="shared" ref="K7:K29" si="1">SUM(M7:W7)</f>
        <v>9</v>
      </c>
      <c r="L7" s="10">
        <f t="shared" ref="L7:L43" si="2">K7/I7</f>
        <v>5.3254437869822487E-2</v>
      </c>
      <c r="M7" s="11"/>
      <c r="N7" s="11">
        <v>9</v>
      </c>
      <c r="O7" s="11"/>
      <c r="P7" s="11"/>
      <c r="Q7" s="11"/>
      <c r="R7" s="11"/>
      <c r="S7" s="11"/>
      <c r="T7" s="11"/>
      <c r="U7" s="11"/>
      <c r="V7" s="11"/>
      <c r="W7" s="11"/>
      <c r="X7" s="12">
        <v>20191107</v>
      </c>
      <c r="Y7" s="12">
        <v>9</v>
      </c>
      <c r="Z7" s="6" t="s">
        <v>64</v>
      </c>
      <c r="AA7" s="12" t="str">
        <f>IF($Z7="A","하선동",IF($Z7="B","이형준",""))</f>
        <v>하선동</v>
      </c>
      <c r="AB7" s="5" t="s">
        <v>62</v>
      </c>
      <c r="AC7" s="13" t="s">
        <v>63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24</v>
      </c>
      <c r="D8" s="7" t="s">
        <v>36</v>
      </c>
      <c r="E8" s="7" t="s">
        <v>56</v>
      </c>
      <c r="F8" s="7" t="s">
        <v>69</v>
      </c>
      <c r="G8" s="5" t="s">
        <v>92</v>
      </c>
      <c r="H8" s="5" t="s">
        <v>91</v>
      </c>
      <c r="I8" s="8">
        <f t="shared" si="0"/>
        <v>401</v>
      </c>
      <c r="J8" s="9">
        <v>390</v>
      </c>
      <c r="K8" s="8">
        <f t="shared" si="1"/>
        <v>11</v>
      </c>
      <c r="L8" s="10">
        <f t="shared" si="2"/>
        <v>2.7431421446384038E-2</v>
      </c>
      <c r="M8" s="11"/>
      <c r="N8" s="11">
        <v>9</v>
      </c>
      <c r="O8" s="11"/>
      <c r="P8" s="11">
        <v>2</v>
      </c>
      <c r="Q8" s="11"/>
      <c r="R8" s="11"/>
      <c r="S8" s="11"/>
      <c r="T8" s="11"/>
      <c r="U8" s="11"/>
      <c r="V8" s="11"/>
      <c r="W8" s="11"/>
      <c r="X8" s="12">
        <v>20200824</v>
      </c>
      <c r="Y8" s="12">
        <v>8</v>
      </c>
      <c r="Z8" s="6" t="s">
        <v>64</v>
      </c>
      <c r="AA8" s="12" t="str">
        <f t="shared" ref="AA8:AA46" si="5">IF($Z8="A","하선동",IF($Z8="B","이형준",""))</f>
        <v>하선동</v>
      </c>
      <c r="AB8" s="5" t="s">
        <v>67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24</v>
      </c>
      <c r="D9" s="7" t="s">
        <v>36</v>
      </c>
      <c r="E9" s="7" t="s">
        <v>56</v>
      </c>
      <c r="F9" s="7" t="s">
        <v>69</v>
      </c>
      <c r="G9" s="5" t="s">
        <v>92</v>
      </c>
      <c r="H9" s="5" t="s">
        <v>91</v>
      </c>
      <c r="I9" s="8">
        <f t="shared" si="0"/>
        <v>2601</v>
      </c>
      <c r="J9" s="9">
        <v>2470</v>
      </c>
      <c r="K9" s="8">
        <f t="shared" si="1"/>
        <v>131</v>
      </c>
      <c r="L9" s="10">
        <f t="shared" si="2"/>
        <v>5.0365244136870435E-2</v>
      </c>
      <c r="M9" s="11">
        <v>33</v>
      </c>
      <c r="N9" s="11">
        <v>47</v>
      </c>
      <c r="O9" s="11"/>
      <c r="P9" s="11">
        <v>51</v>
      </c>
      <c r="Q9" s="11"/>
      <c r="R9" s="11"/>
      <c r="S9" s="11"/>
      <c r="T9" s="11"/>
      <c r="U9" s="11"/>
      <c r="V9" s="11"/>
      <c r="W9" s="11"/>
      <c r="X9" s="12">
        <v>20200824</v>
      </c>
      <c r="Y9" s="6">
        <v>8</v>
      </c>
      <c r="Z9" s="6" t="s">
        <v>66</v>
      </c>
      <c r="AA9" s="12" t="str">
        <f t="shared" si="5"/>
        <v>이형준</v>
      </c>
      <c r="AB9" s="5" t="s">
        <v>67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24</v>
      </c>
      <c r="D10" s="7" t="s">
        <v>34</v>
      </c>
      <c r="E10" s="7" t="s">
        <v>68</v>
      </c>
      <c r="F10" s="7" t="s">
        <v>70</v>
      </c>
      <c r="G10" s="5" t="s">
        <v>95</v>
      </c>
      <c r="H10" s="5" t="s">
        <v>96</v>
      </c>
      <c r="I10" s="8">
        <f t="shared" si="0"/>
        <v>2801</v>
      </c>
      <c r="J10" s="9">
        <v>2660</v>
      </c>
      <c r="K10" s="8">
        <f t="shared" si="1"/>
        <v>141</v>
      </c>
      <c r="L10" s="10">
        <f t="shared" si="2"/>
        <v>5.0339164584077119E-2</v>
      </c>
      <c r="M10" s="11">
        <v>11</v>
      </c>
      <c r="N10" s="11"/>
      <c r="O10" s="11"/>
      <c r="P10" s="11">
        <v>6</v>
      </c>
      <c r="Q10" s="11">
        <v>25</v>
      </c>
      <c r="R10" s="11"/>
      <c r="S10" s="11">
        <v>99</v>
      </c>
      <c r="T10" s="11"/>
      <c r="U10" s="11"/>
      <c r="V10" s="11"/>
      <c r="W10" s="11"/>
      <c r="X10" s="12">
        <v>20200824</v>
      </c>
      <c r="Y10" s="12">
        <v>2</v>
      </c>
      <c r="Z10" s="6" t="s">
        <v>66</v>
      </c>
      <c r="AA10" s="12" t="str">
        <f t="shared" si="5"/>
        <v>이형준</v>
      </c>
      <c r="AB10" s="5" t="s">
        <v>67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24</v>
      </c>
      <c r="D11" s="7" t="s">
        <v>89</v>
      </c>
      <c r="E11" s="7" t="s">
        <v>56</v>
      </c>
      <c r="F11" s="7" t="s">
        <v>97</v>
      </c>
      <c r="G11" s="5" t="s">
        <v>98</v>
      </c>
      <c r="H11" s="5" t="s">
        <v>99</v>
      </c>
      <c r="I11" s="8">
        <f t="shared" si="0"/>
        <v>65</v>
      </c>
      <c r="J11" s="9">
        <v>50</v>
      </c>
      <c r="K11" s="8">
        <f t="shared" si="1"/>
        <v>15</v>
      </c>
      <c r="L11" s="10">
        <f t="shared" si="2"/>
        <v>0.23076923076923078</v>
      </c>
      <c r="M11" s="11"/>
      <c r="N11" s="11"/>
      <c r="O11" s="11"/>
      <c r="P11" s="11"/>
      <c r="Q11" s="11"/>
      <c r="R11" s="11"/>
      <c r="S11" s="11">
        <v>15</v>
      </c>
      <c r="T11" s="11"/>
      <c r="U11" s="11"/>
      <c r="V11" s="11"/>
      <c r="W11" s="11"/>
      <c r="X11" s="12">
        <v>20200824</v>
      </c>
      <c r="Y11" s="12">
        <v>14</v>
      </c>
      <c r="Z11" s="6" t="s">
        <v>65</v>
      </c>
      <c r="AA11" s="12" t="str">
        <f t="shared" si="5"/>
        <v>하선동</v>
      </c>
      <c r="AB11" s="5" t="s">
        <v>75</v>
      </c>
      <c r="AC11" s="13" t="s">
        <v>63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24</v>
      </c>
      <c r="D12" s="7" t="s">
        <v>36</v>
      </c>
      <c r="E12" s="7" t="s">
        <v>56</v>
      </c>
      <c r="F12" s="7" t="s">
        <v>72</v>
      </c>
      <c r="G12" s="5" t="s">
        <v>100</v>
      </c>
      <c r="H12" s="5" t="s">
        <v>96</v>
      </c>
      <c r="I12" s="8">
        <f t="shared" si="0"/>
        <v>913</v>
      </c>
      <c r="J12" s="9">
        <v>900</v>
      </c>
      <c r="K12" s="8">
        <f t="shared" si="1"/>
        <v>13</v>
      </c>
      <c r="L12" s="10">
        <f t="shared" si="2"/>
        <v>1.4238773274917854E-2</v>
      </c>
      <c r="M12" s="11"/>
      <c r="N12" s="11"/>
      <c r="O12" s="11"/>
      <c r="P12" s="11"/>
      <c r="Q12" s="11"/>
      <c r="R12" s="11"/>
      <c r="S12" s="11">
        <v>13</v>
      </c>
      <c r="T12" s="11"/>
      <c r="U12" s="11"/>
      <c r="V12" s="11"/>
      <c r="W12" s="11"/>
      <c r="X12" s="12">
        <v>20200824</v>
      </c>
      <c r="Y12" s="12">
        <v>10</v>
      </c>
      <c r="Z12" s="6" t="s">
        <v>65</v>
      </c>
      <c r="AA12" s="12" t="str">
        <f t="shared" si="5"/>
        <v>하선동</v>
      </c>
      <c r="AB12" s="5" t="s">
        <v>75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24</v>
      </c>
      <c r="D13" s="7" t="s">
        <v>36</v>
      </c>
      <c r="E13" s="7" t="s">
        <v>56</v>
      </c>
      <c r="F13" s="7" t="s">
        <v>72</v>
      </c>
      <c r="G13" s="5" t="s">
        <v>100</v>
      </c>
      <c r="H13" s="5" t="s">
        <v>96</v>
      </c>
      <c r="I13" s="8">
        <f t="shared" si="0"/>
        <v>1936</v>
      </c>
      <c r="J13" s="15">
        <v>1900</v>
      </c>
      <c r="K13" s="8">
        <f t="shared" si="1"/>
        <v>36</v>
      </c>
      <c r="L13" s="10">
        <f t="shared" si="2"/>
        <v>1.859504132231405E-2</v>
      </c>
      <c r="M13" s="11"/>
      <c r="N13" s="11"/>
      <c r="O13" s="11"/>
      <c r="P13" s="11">
        <v>7</v>
      </c>
      <c r="Q13" s="11"/>
      <c r="R13" s="11"/>
      <c r="S13" s="11">
        <v>29</v>
      </c>
      <c r="T13" s="11"/>
      <c r="U13" s="11"/>
      <c r="V13" s="11"/>
      <c r="W13" s="11"/>
      <c r="X13" s="12">
        <v>20200824</v>
      </c>
      <c r="Y13" s="12">
        <v>10</v>
      </c>
      <c r="Z13" s="6" t="s">
        <v>66</v>
      </c>
      <c r="AA13" s="12" t="str">
        <f t="shared" si="5"/>
        <v>이형준</v>
      </c>
      <c r="AB13" s="5" t="s">
        <v>75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24</v>
      </c>
      <c r="D14" s="7" t="s">
        <v>34</v>
      </c>
      <c r="E14" s="7" t="s">
        <v>71</v>
      </c>
      <c r="F14" s="7" t="s">
        <v>73</v>
      </c>
      <c r="G14" s="5" t="s">
        <v>95</v>
      </c>
      <c r="H14" s="5" t="s">
        <v>91</v>
      </c>
      <c r="I14" s="8">
        <f t="shared" si="0"/>
        <v>11002</v>
      </c>
      <c r="J14" s="9">
        <v>11000</v>
      </c>
      <c r="K14" s="8">
        <f t="shared" si="1"/>
        <v>2</v>
      </c>
      <c r="L14" s="10">
        <f t="shared" si="2"/>
        <v>1.8178512997636792E-4</v>
      </c>
      <c r="M14" s="11"/>
      <c r="N14" s="11"/>
      <c r="O14" s="11"/>
      <c r="P14" s="11"/>
      <c r="Q14" s="11">
        <v>2</v>
      </c>
      <c r="R14" s="11"/>
      <c r="S14" s="11"/>
      <c r="T14" s="11"/>
      <c r="U14" s="11"/>
      <c r="V14" s="11"/>
      <c r="W14" s="11"/>
      <c r="X14" s="12">
        <v>20200824</v>
      </c>
      <c r="Y14" s="12">
        <v>5</v>
      </c>
      <c r="Z14" s="6" t="s">
        <v>66</v>
      </c>
      <c r="AA14" s="12" t="str">
        <f t="shared" si="5"/>
        <v>이형준</v>
      </c>
      <c r="AB14" s="5" t="s">
        <v>75</v>
      </c>
      <c r="AC14" s="13" t="s">
        <v>76</v>
      </c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24</v>
      </c>
      <c r="D15" s="7" t="s">
        <v>34</v>
      </c>
      <c r="E15" s="7" t="s">
        <v>56</v>
      </c>
      <c r="F15" s="7" t="s">
        <v>74</v>
      </c>
      <c r="G15" s="5" t="s">
        <v>95</v>
      </c>
      <c r="H15" s="5" t="s">
        <v>91</v>
      </c>
      <c r="I15" s="8">
        <f t="shared" si="0"/>
        <v>12987</v>
      </c>
      <c r="J15" s="9">
        <v>12970</v>
      </c>
      <c r="K15" s="8">
        <f t="shared" si="1"/>
        <v>17</v>
      </c>
      <c r="L15" s="10">
        <f t="shared" si="2"/>
        <v>1.3090013090013091E-3</v>
      </c>
      <c r="M15" s="11"/>
      <c r="N15" s="11">
        <v>6</v>
      </c>
      <c r="O15" s="11"/>
      <c r="P15" s="11">
        <v>11</v>
      </c>
      <c r="Q15" s="11"/>
      <c r="R15" s="11"/>
      <c r="S15" s="11"/>
      <c r="T15" s="11"/>
      <c r="U15" s="11"/>
      <c r="V15" s="11"/>
      <c r="W15" s="11"/>
      <c r="X15" s="12">
        <v>20200824</v>
      </c>
      <c r="Y15" s="12">
        <v>15</v>
      </c>
      <c r="Z15" s="6" t="s">
        <v>66</v>
      </c>
      <c r="AA15" s="12" t="str">
        <f t="shared" si="5"/>
        <v>이형준</v>
      </c>
      <c r="AB15" s="5" t="s">
        <v>75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24</v>
      </c>
      <c r="D16" s="7" t="s">
        <v>89</v>
      </c>
      <c r="E16" s="7" t="s">
        <v>56</v>
      </c>
      <c r="F16" s="7" t="s">
        <v>94</v>
      </c>
      <c r="G16" s="5" t="s">
        <v>90</v>
      </c>
      <c r="H16" s="5" t="s">
        <v>91</v>
      </c>
      <c r="I16" s="8">
        <f t="shared" si="0"/>
        <v>80</v>
      </c>
      <c r="J16" s="9">
        <v>80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20191107</v>
      </c>
      <c r="Y16" s="12">
        <v>9</v>
      </c>
      <c r="Z16" s="6" t="s">
        <v>65</v>
      </c>
      <c r="AA16" s="12" t="str">
        <f t="shared" si="5"/>
        <v>하선동</v>
      </c>
      <c r="AB16" s="5" t="s">
        <v>80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24</v>
      </c>
      <c r="D17" s="7" t="s">
        <v>32</v>
      </c>
      <c r="E17" s="7" t="s">
        <v>77</v>
      </c>
      <c r="F17" s="7" t="s">
        <v>101</v>
      </c>
      <c r="G17" s="5" t="s">
        <v>102</v>
      </c>
      <c r="H17" s="5" t="s">
        <v>96</v>
      </c>
      <c r="I17" s="8">
        <f t="shared" si="0"/>
        <v>1555</v>
      </c>
      <c r="J17" s="9">
        <v>1224</v>
      </c>
      <c r="K17" s="8">
        <f t="shared" si="1"/>
        <v>331</v>
      </c>
      <c r="L17" s="10">
        <f t="shared" si="2"/>
        <v>0.21286173633440514</v>
      </c>
      <c r="M17" s="11">
        <v>151</v>
      </c>
      <c r="N17" s="11"/>
      <c r="O17" s="11"/>
      <c r="P17" s="11">
        <v>15</v>
      </c>
      <c r="Q17" s="11"/>
      <c r="R17" s="11"/>
      <c r="S17" s="11">
        <v>7</v>
      </c>
      <c r="T17" s="11"/>
      <c r="U17" s="11">
        <v>158</v>
      </c>
      <c r="V17" s="11"/>
      <c r="W17" s="11"/>
      <c r="X17" s="12">
        <v>20200824</v>
      </c>
      <c r="Y17" s="12">
        <v>1</v>
      </c>
      <c r="Z17" s="6" t="s">
        <v>65</v>
      </c>
      <c r="AA17" s="12" t="str">
        <f t="shared" si="5"/>
        <v>하선동</v>
      </c>
      <c r="AB17" s="5" t="s">
        <v>80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24</v>
      </c>
      <c r="D18" s="7" t="s">
        <v>32</v>
      </c>
      <c r="E18" s="7" t="s">
        <v>78</v>
      </c>
      <c r="F18" s="7" t="s">
        <v>79</v>
      </c>
      <c r="G18" s="5" t="s">
        <v>103</v>
      </c>
      <c r="H18" s="5" t="s">
        <v>91</v>
      </c>
      <c r="I18" s="8">
        <f t="shared" si="0"/>
        <v>4277</v>
      </c>
      <c r="J18" s="9">
        <v>4277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20200824</v>
      </c>
      <c r="Y18" s="12">
        <v>4</v>
      </c>
      <c r="Z18" s="6" t="s">
        <v>65</v>
      </c>
      <c r="AA18" s="12" t="str">
        <f t="shared" si="5"/>
        <v>하선동</v>
      </c>
      <c r="AB18" s="5" t="s">
        <v>80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24</v>
      </c>
      <c r="D19" s="7" t="s">
        <v>34</v>
      </c>
      <c r="E19" s="7" t="s">
        <v>56</v>
      </c>
      <c r="F19" s="7" t="s">
        <v>74</v>
      </c>
      <c r="G19" s="5" t="s">
        <v>95</v>
      </c>
      <c r="H19" s="5" t="s">
        <v>91</v>
      </c>
      <c r="I19" s="8">
        <f t="shared" si="0"/>
        <v>5742</v>
      </c>
      <c r="J19" s="9">
        <v>5188</v>
      </c>
      <c r="K19" s="8">
        <f t="shared" si="1"/>
        <v>554</v>
      </c>
      <c r="L19" s="10">
        <f t="shared" si="2"/>
        <v>9.6482061999303384E-2</v>
      </c>
      <c r="M19" s="11"/>
      <c r="N19" s="11"/>
      <c r="O19" s="11"/>
      <c r="P19" s="11">
        <v>17</v>
      </c>
      <c r="Q19" s="11"/>
      <c r="R19" s="11"/>
      <c r="S19" s="11"/>
      <c r="T19" s="11">
        <v>537</v>
      </c>
      <c r="U19" s="11"/>
      <c r="V19" s="11"/>
      <c r="W19" s="11"/>
      <c r="X19" s="12">
        <v>20200824</v>
      </c>
      <c r="Y19" s="12">
        <v>15</v>
      </c>
      <c r="Z19" s="6" t="s">
        <v>64</v>
      </c>
      <c r="AA19" s="12" t="str">
        <f t="shared" si="5"/>
        <v>하선동</v>
      </c>
      <c r="AB19" s="5" t="s">
        <v>83</v>
      </c>
      <c r="AC19" s="13" t="s">
        <v>84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24</v>
      </c>
      <c r="D20" s="7" t="s">
        <v>46</v>
      </c>
      <c r="E20" s="7" t="s">
        <v>81</v>
      </c>
      <c r="F20" s="7" t="s">
        <v>82</v>
      </c>
      <c r="G20" s="5" t="s">
        <v>104</v>
      </c>
      <c r="H20" s="5" t="s">
        <v>91</v>
      </c>
      <c r="I20" s="8">
        <f t="shared" si="0"/>
        <v>1425</v>
      </c>
      <c r="J20" s="9">
        <v>1360</v>
      </c>
      <c r="K20" s="8">
        <f t="shared" si="1"/>
        <v>65</v>
      </c>
      <c r="L20" s="10">
        <f t="shared" si="2"/>
        <v>4.5614035087719301E-2</v>
      </c>
      <c r="M20" s="11">
        <v>65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20200824</v>
      </c>
      <c r="Y20" s="12">
        <v>14</v>
      </c>
      <c r="Z20" s="6" t="s">
        <v>65</v>
      </c>
      <c r="AA20" s="12" t="str">
        <f t="shared" si="5"/>
        <v>하선동</v>
      </c>
      <c r="AB20" s="5" t="s">
        <v>83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24</v>
      </c>
      <c r="D21" s="7" t="s">
        <v>34</v>
      </c>
      <c r="E21" s="7" t="s">
        <v>71</v>
      </c>
      <c r="F21" s="7" t="s">
        <v>73</v>
      </c>
      <c r="G21" s="5" t="s">
        <v>95</v>
      </c>
      <c r="H21" s="5" t="s">
        <v>91</v>
      </c>
      <c r="I21" s="8">
        <f t="shared" si="0"/>
        <v>9685</v>
      </c>
      <c r="J21" s="9">
        <v>9684</v>
      </c>
      <c r="K21" s="8">
        <f t="shared" si="1"/>
        <v>1</v>
      </c>
      <c r="L21" s="10">
        <f t="shared" si="2"/>
        <v>1.0325245224574084E-4</v>
      </c>
      <c r="M21" s="11"/>
      <c r="N21" s="11"/>
      <c r="O21" s="11"/>
      <c r="P21" s="11"/>
      <c r="Q21" s="11"/>
      <c r="R21" s="11"/>
      <c r="S21" s="11"/>
      <c r="T21" s="11">
        <v>1</v>
      </c>
      <c r="U21" s="11"/>
      <c r="V21" s="11"/>
      <c r="W21" s="11"/>
      <c r="X21" s="12">
        <v>20200824</v>
      </c>
      <c r="Y21" s="12">
        <v>5</v>
      </c>
      <c r="Z21" s="6" t="s">
        <v>65</v>
      </c>
      <c r="AA21" s="12" t="str">
        <f t="shared" si="5"/>
        <v>하선동</v>
      </c>
      <c r="AB21" s="5" t="s">
        <v>83</v>
      </c>
      <c r="AC21" s="13" t="s">
        <v>85</v>
      </c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24</v>
      </c>
      <c r="D22" s="7" t="s">
        <v>89</v>
      </c>
      <c r="E22" s="7" t="s">
        <v>56</v>
      </c>
      <c r="F22" s="7" t="s">
        <v>93</v>
      </c>
      <c r="G22" s="5" t="s">
        <v>90</v>
      </c>
      <c r="H22" s="5" t="s">
        <v>91</v>
      </c>
      <c r="I22" s="8">
        <f t="shared" si="0"/>
        <v>195</v>
      </c>
      <c r="J22" s="9">
        <v>188</v>
      </c>
      <c r="K22" s="8">
        <f t="shared" si="1"/>
        <v>7</v>
      </c>
      <c r="L22" s="10">
        <f t="shared" si="2"/>
        <v>3.5897435897435895E-2</v>
      </c>
      <c r="M22" s="11">
        <v>2</v>
      </c>
      <c r="N22" s="11"/>
      <c r="O22" s="11"/>
      <c r="P22" s="11">
        <v>5</v>
      </c>
      <c r="Q22" s="11"/>
      <c r="R22" s="11"/>
      <c r="S22" s="11"/>
      <c r="T22" s="11"/>
      <c r="U22" s="11"/>
      <c r="V22" s="11"/>
      <c r="W22" s="11"/>
      <c r="X22" s="12">
        <v>20191108</v>
      </c>
      <c r="Y22" s="12">
        <v>9</v>
      </c>
      <c r="Z22" s="6" t="s">
        <v>65</v>
      </c>
      <c r="AA22" s="12" t="str">
        <f t="shared" si="5"/>
        <v>하선동</v>
      </c>
      <c r="AB22" s="5" t="s">
        <v>83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24</v>
      </c>
      <c r="D23" s="7" t="s">
        <v>36</v>
      </c>
      <c r="E23" s="7" t="s">
        <v>77</v>
      </c>
      <c r="F23" s="7" t="s">
        <v>72</v>
      </c>
      <c r="G23" s="5" t="s">
        <v>100</v>
      </c>
      <c r="H23" s="5" t="s">
        <v>96</v>
      </c>
      <c r="I23" s="8">
        <f t="shared" si="0"/>
        <v>553</v>
      </c>
      <c r="J23" s="9">
        <v>460</v>
      </c>
      <c r="K23" s="8">
        <f t="shared" si="1"/>
        <v>93</v>
      </c>
      <c r="L23" s="10">
        <f t="shared" si="2"/>
        <v>0.16817359855334538</v>
      </c>
      <c r="M23" s="11">
        <v>10</v>
      </c>
      <c r="N23" s="11">
        <v>58</v>
      </c>
      <c r="O23" s="11"/>
      <c r="P23" s="11"/>
      <c r="Q23" s="11">
        <v>2</v>
      </c>
      <c r="R23" s="11"/>
      <c r="S23" s="11">
        <v>23</v>
      </c>
      <c r="T23" s="11"/>
      <c r="U23" s="11"/>
      <c r="V23" s="11"/>
      <c r="W23" s="11"/>
      <c r="X23" s="12">
        <v>20200805</v>
      </c>
      <c r="Y23" s="12">
        <v>10</v>
      </c>
      <c r="Z23" s="6" t="s">
        <v>66</v>
      </c>
      <c r="AA23" s="12" t="str">
        <f t="shared" si="5"/>
        <v>이형준</v>
      </c>
      <c r="AB23" s="5" t="s">
        <v>88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24</v>
      </c>
      <c r="D24" s="7" t="s">
        <v>32</v>
      </c>
      <c r="E24" s="7" t="s">
        <v>86</v>
      </c>
      <c r="F24" s="7" t="s">
        <v>87</v>
      </c>
      <c r="G24" s="5" t="s">
        <v>103</v>
      </c>
      <c r="H24" s="5" t="s">
        <v>91</v>
      </c>
      <c r="I24" s="8">
        <f t="shared" si="0"/>
        <v>1254</v>
      </c>
      <c r="J24" s="9">
        <v>1200</v>
      </c>
      <c r="K24" s="8">
        <f t="shared" si="1"/>
        <v>54</v>
      </c>
      <c r="L24" s="10">
        <f t="shared" si="2"/>
        <v>4.3062200956937802E-2</v>
      </c>
      <c r="M24" s="11"/>
      <c r="N24" s="11">
        <v>49</v>
      </c>
      <c r="O24" s="11"/>
      <c r="P24" s="11"/>
      <c r="Q24" s="11">
        <v>5</v>
      </c>
      <c r="R24" s="11"/>
      <c r="S24" s="11"/>
      <c r="T24" s="11"/>
      <c r="U24" s="11"/>
      <c r="V24" s="11"/>
      <c r="W24" s="11"/>
      <c r="X24" s="12">
        <v>20200709</v>
      </c>
      <c r="Y24" s="12">
        <v>14</v>
      </c>
      <c r="Z24" s="6" t="s">
        <v>65</v>
      </c>
      <c r="AA24" s="12" t="str">
        <f t="shared" si="5"/>
        <v>하선동</v>
      </c>
      <c r="AB24" s="5" t="s">
        <v>88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24</v>
      </c>
      <c r="D25" s="7" t="s">
        <v>36</v>
      </c>
      <c r="E25" s="7" t="s">
        <v>56</v>
      </c>
      <c r="F25" s="7" t="s">
        <v>69</v>
      </c>
      <c r="G25" s="5" t="s">
        <v>92</v>
      </c>
      <c r="H25" s="5" t="s">
        <v>91</v>
      </c>
      <c r="I25" s="8">
        <f t="shared" si="0"/>
        <v>1920</v>
      </c>
      <c r="J25" s="11">
        <v>1865</v>
      </c>
      <c r="K25" s="8">
        <f t="shared" si="1"/>
        <v>55</v>
      </c>
      <c r="L25" s="10">
        <f t="shared" si="2"/>
        <v>2.8645833333333332E-2</v>
      </c>
      <c r="M25" s="11">
        <v>23</v>
      </c>
      <c r="N25" s="11">
        <v>8</v>
      </c>
      <c r="O25" s="11"/>
      <c r="P25" s="11">
        <v>15</v>
      </c>
      <c r="Q25" s="11">
        <v>9</v>
      </c>
      <c r="R25" s="11"/>
      <c r="S25" s="11"/>
      <c r="T25" s="11"/>
      <c r="U25" s="11"/>
      <c r="V25" s="11"/>
      <c r="W25" s="11"/>
      <c r="X25" s="12">
        <v>20200824</v>
      </c>
      <c r="Y25" s="12">
        <v>8</v>
      </c>
      <c r="Z25" s="6" t="s">
        <v>65</v>
      </c>
      <c r="AA25" s="12" t="str">
        <f t="shared" si="5"/>
        <v>하선동</v>
      </c>
      <c r="AB25" s="5" t="s">
        <v>88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24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24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8</v>
      </c>
      <c r="C28" s="6" t="str">
        <f t="shared" si="4"/>
        <v>24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8</v>
      </c>
      <c r="C29" s="6" t="str">
        <f t="shared" si="4"/>
        <v>24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8</v>
      </c>
      <c r="C30" s="6" t="str">
        <f t="shared" si="4"/>
        <v>24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8</v>
      </c>
      <c r="C31" s="6" t="str">
        <f t="shared" si="4"/>
        <v>24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24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24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24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24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24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24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24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24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24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24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24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24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24</v>
      </c>
      <c r="D44" s="7"/>
      <c r="E44" s="7"/>
      <c r="F44" s="7"/>
      <c r="G44" s="5"/>
      <c r="H44" s="5"/>
      <c r="I44" s="8">
        <f t="shared" ref="I44:I46" si="7">J44+K44</f>
        <v>0</v>
      </c>
      <c r="J44" s="9"/>
      <c r="K44" s="8">
        <f t="shared" ref="K44:K46" si="8">SUM(M44:W44)</f>
        <v>0</v>
      </c>
      <c r="L44" s="10" t="e">
        <f t="shared" ref="L44:L46" si="9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24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24</v>
      </c>
      <c r="D46" s="7"/>
      <c r="E46" s="7"/>
      <c r="F46" s="7"/>
      <c r="G46" s="5"/>
      <c r="H46" s="5"/>
      <c r="I46" s="8">
        <f t="shared" si="7"/>
        <v>0</v>
      </c>
      <c r="J46" s="9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26">
        <f t="shared" ref="I47:W47" si="10">SUM(I7:I46)</f>
        <v>59561</v>
      </c>
      <c r="J47" s="26">
        <f t="shared" si="10"/>
        <v>58026</v>
      </c>
      <c r="K47" s="26">
        <f t="shared" si="10"/>
        <v>1535</v>
      </c>
      <c r="L47" s="26" t="e">
        <f t="shared" si="10"/>
        <v>#DIV/0!</v>
      </c>
      <c r="M47" s="26">
        <f t="shared" si="10"/>
        <v>295</v>
      </c>
      <c r="N47" s="26">
        <f t="shared" si="10"/>
        <v>186</v>
      </c>
      <c r="O47" s="26">
        <f t="shared" si="10"/>
        <v>0</v>
      </c>
      <c r="P47" s="26">
        <f t="shared" si="10"/>
        <v>129</v>
      </c>
      <c r="Q47" s="26">
        <f t="shared" si="10"/>
        <v>43</v>
      </c>
      <c r="R47" s="26">
        <f t="shared" si="10"/>
        <v>0</v>
      </c>
      <c r="S47" s="26">
        <f t="shared" si="10"/>
        <v>186</v>
      </c>
      <c r="T47" s="26">
        <f t="shared" si="10"/>
        <v>538</v>
      </c>
      <c r="U47" s="26">
        <f t="shared" si="10"/>
        <v>158</v>
      </c>
      <c r="V47" s="26">
        <f t="shared" si="10"/>
        <v>0</v>
      </c>
      <c r="W47" s="26">
        <f t="shared" si="10"/>
        <v>0</v>
      </c>
      <c r="X47" s="49"/>
      <c r="Y47" s="50"/>
      <c r="Z47" s="50"/>
      <c r="AA47" s="50"/>
      <c r="AB47" s="50"/>
      <c r="AC47" s="50"/>
    </row>
    <row r="48" spans="1:29" s="19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0"/>
      <c r="Y48" s="50"/>
      <c r="Z48" s="50"/>
      <c r="AA48" s="50"/>
      <c r="AB48" s="50"/>
      <c r="AC48" s="50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24</v>
      </c>
      <c r="D49" s="7" t="s">
        <v>89</v>
      </c>
      <c r="E49" s="7" t="s">
        <v>58</v>
      </c>
      <c r="F49" s="7" t="s">
        <v>57</v>
      </c>
      <c r="G49" s="5" t="s">
        <v>100</v>
      </c>
      <c r="H49" s="5" t="s">
        <v>91</v>
      </c>
      <c r="I49" s="8">
        <f t="shared" ref="I49:I61" si="11">J49+K49</f>
        <v>50</v>
      </c>
      <c r="J49" s="9">
        <v>50</v>
      </c>
      <c r="K49" s="8">
        <f t="shared" ref="K49:K61" si="12">SUM(M49:W49)</f>
        <v>0</v>
      </c>
      <c r="L49" s="10">
        <f t="shared" ref="L49:L61" si="13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20200824</v>
      </c>
      <c r="Y49" s="12">
        <v>7</v>
      </c>
      <c r="Z49" s="6" t="s">
        <v>65</v>
      </c>
      <c r="AA49" s="12" t="str">
        <f>IF($Z49="A","하선동",IF($Z49="B","이형준",""))</f>
        <v>하선동</v>
      </c>
      <c r="AB49" s="5" t="s">
        <v>62</v>
      </c>
      <c r="AC49" s="13" t="s">
        <v>61</v>
      </c>
    </row>
    <row r="50" spans="1:29" ht="20.100000000000001" customHeight="1" x14ac:dyDescent="0.3">
      <c r="A50" s="5">
        <v>2</v>
      </c>
      <c r="B50" s="6" t="str">
        <f t="shared" ref="B50:B63" si="14">LEFT($A$1,1)</f>
        <v>8</v>
      </c>
      <c r="C50" s="6" t="str">
        <f t="shared" ref="C50:C63" si="15">MID($A$1,4,2)</f>
        <v>24</v>
      </c>
      <c r="D50" s="7" t="s">
        <v>89</v>
      </c>
      <c r="E50" s="7" t="s">
        <v>59</v>
      </c>
      <c r="F50" s="7" t="s">
        <v>60</v>
      </c>
      <c r="G50" s="5" t="s">
        <v>100</v>
      </c>
      <c r="H50" s="5" t="s">
        <v>91</v>
      </c>
      <c r="I50" s="8">
        <f t="shared" si="11"/>
        <v>50</v>
      </c>
      <c r="J50" s="9">
        <v>50</v>
      </c>
      <c r="K50" s="8">
        <f t="shared" si="12"/>
        <v>0</v>
      </c>
      <c r="L50" s="10">
        <f t="shared" si="1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20200824</v>
      </c>
      <c r="Y50" s="12">
        <v>7</v>
      </c>
      <c r="Z50" s="6" t="s">
        <v>65</v>
      </c>
      <c r="AA50" s="12" t="str">
        <f t="shared" ref="AA50:AA63" si="16">IF($Z50="A","하선동",IF($Z50="B","이형준",""))</f>
        <v>하선동</v>
      </c>
      <c r="AB50" s="5" t="s">
        <v>62</v>
      </c>
      <c r="AC50" s="13" t="s">
        <v>61</v>
      </c>
    </row>
    <row r="51" spans="1:29" ht="20.100000000000001" customHeight="1" x14ac:dyDescent="0.3">
      <c r="A51" s="5">
        <v>3</v>
      </c>
      <c r="B51" s="6" t="str">
        <f t="shared" si="14"/>
        <v>8</v>
      </c>
      <c r="C51" s="6" t="str">
        <f t="shared" si="15"/>
        <v>24</v>
      </c>
      <c r="D51" s="7"/>
      <c r="E51" s="7"/>
      <c r="F51" s="7"/>
      <c r="G51" s="5"/>
      <c r="H51" s="5"/>
      <c r="I51" s="8">
        <f t="shared" si="11"/>
        <v>0</v>
      </c>
      <c r="J51" s="9"/>
      <c r="K51" s="8">
        <f t="shared" si="12"/>
        <v>0</v>
      </c>
      <c r="L51" s="10" t="e">
        <f t="shared" si="13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4"/>
        <v>8</v>
      </c>
      <c r="C52" s="6" t="str">
        <f t="shared" si="15"/>
        <v>24</v>
      </c>
      <c r="D52" s="7"/>
      <c r="E52" s="7"/>
      <c r="F52" s="7"/>
      <c r="G52" s="5"/>
      <c r="H52" s="5"/>
      <c r="I52" s="8">
        <f t="shared" si="11"/>
        <v>0</v>
      </c>
      <c r="J52" s="9"/>
      <c r="K52" s="8">
        <f t="shared" si="12"/>
        <v>0</v>
      </c>
      <c r="L52" s="10" t="e">
        <f t="shared" si="13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4"/>
        <v>8</v>
      </c>
      <c r="C53" s="6" t="str">
        <f t="shared" si="15"/>
        <v>24</v>
      </c>
      <c r="D53" s="7"/>
      <c r="E53" s="7"/>
      <c r="F53" s="7"/>
      <c r="G53" s="5"/>
      <c r="H53" s="5"/>
      <c r="I53" s="8">
        <f t="shared" si="11"/>
        <v>0</v>
      </c>
      <c r="J53" s="9"/>
      <c r="K53" s="8">
        <f t="shared" si="12"/>
        <v>0</v>
      </c>
      <c r="L53" s="10" t="e">
        <f t="shared" si="13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4"/>
        <v>8</v>
      </c>
      <c r="C54" s="6" t="str">
        <f t="shared" si="15"/>
        <v>24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4"/>
        <v>8</v>
      </c>
      <c r="C55" s="6" t="str">
        <f t="shared" si="15"/>
        <v>24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8</v>
      </c>
      <c r="C56" s="6" t="str">
        <f t="shared" si="15"/>
        <v>24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8</v>
      </c>
      <c r="C57" s="6" t="str">
        <f t="shared" si="15"/>
        <v>24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8</v>
      </c>
      <c r="C58" s="6" t="str">
        <f t="shared" si="15"/>
        <v>24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8</v>
      </c>
      <c r="C59" s="6" t="str">
        <f t="shared" si="15"/>
        <v>24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8</v>
      </c>
      <c r="C60" s="6" t="str">
        <f t="shared" si="15"/>
        <v>24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8</v>
      </c>
      <c r="C61" s="6" t="str">
        <f t="shared" si="15"/>
        <v>24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8</v>
      </c>
      <c r="C62" s="6" t="str">
        <f t="shared" si="15"/>
        <v>24</v>
      </c>
      <c r="D62" s="7"/>
      <c r="E62" s="7"/>
      <c r="F62" s="7"/>
      <c r="G62" s="5"/>
      <c r="H62" s="5"/>
      <c r="I62" s="8">
        <f t="shared" ref="I62:I63" si="17">J62+K62</f>
        <v>0</v>
      </c>
      <c r="J62" s="9"/>
      <c r="K62" s="8">
        <f t="shared" ref="K62:K63" si="18">SUM(M62:W62)</f>
        <v>0</v>
      </c>
      <c r="L62" s="10" t="e">
        <f t="shared" ref="L62:L63" si="19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8</v>
      </c>
      <c r="C63" s="6" t="str">
        <f t="shared" si="15"/>
        <v>24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V47:V48"/>
    <mergeCell ref="W47:W48"/>
    <mergeCell ref="Q47:Q48"/>
    <mergeCell ref="R47:R48"/>
    <mergeCell ref="S47:S48"/>
    <mergeCell ref="T47:T48"/>
    <mergeCell ref="U47:U48"/>
  </mergeCells>
  <phoneticPr fontId="4" type="noConversion"/>
  <conditionalFormatting sqref="A7:AC46">
    <cfRule type="expression" dxfId="61" priority="11">
      <formula>$L7&gt;0.15</formula>
    </cfRule>
    <cfRule type="expression" dxfId="60" priority="12">
      <formula>AND($L7&gt;0.08,$L7&lt;0.15)</formula>
    </cfRule>
  </conditionalFormatting>
  <conditionalFormatting sqref="A49:AC63">
    <cfRule type="expression" dxfId="59" priority="5">
      <formula>$L49&gt;0.15</formula>
    </cfRule>
    <cfRule type="expression" dxfId="58" priority="6">
      <formula>AND($L49&gt;0.08,$L49&lt;0.15)</formula>
    </cfRule>
  </conditionalFormatting>
  <dataValidations disablePrompts="1"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7:Z46 Z49:Z63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3D93-CB70-49F0-BC06-BD0F1C5FCA3B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7" t="s">
        <v>52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tr">
        <f>MID($A$1,2,1)</f>
        <v>월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1" t="s">
        <v>6</v>
      </c>
      <c r="I5" s="42" t="s">
        <v>7</v>
      </c>
      <c r="J5" s="42" t="s">
        <v>8</v>
      </c>
      <c r="K5" s="42" t="s">
        <v>9</v>
      </c>
      <c r="L5" s="52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25</v>
      </c>
      <c r="D7" s="7" t="s">
        <v>34</v>
      </c>
      <c r="E7" s="7" t="s">
        <v>106</v>
      </c>
      <c r="F7" s="7" t="s">
        <v>108</v>
      </c>
      <c r="G7" s="5" t="s">
        <v>139</v>
      </c>
      <c r="H7" s="5" t="s">
        <v>141</v>
      </c>
      <c r="I7" s="8">
        <f t="shared" ref="I7:I46" si="0">J7+K7</f>
        <v>1150</v>
      </c>
      <c r="J7" s="9">
        <v>1105</v>
      </c>
      <c r="K7" s="8">
        <f t="shared" ref="K7:K29" si="1">SUM(M7:W7)</f>
        <v>45</v>
      </c>
      <c r="L7" s="10">
        <f t="shared" ref="L7:L46" si="2">K7/I7</f>
        <v>3.9130434782608699E-2</v>
      </c>
      <c r="M7" s="11"/>
      <c r="N7" s="11"/>
      <c r="O7" s="11"/>
      <c r="P7" s="11"/>
      <c r="Q7" s="11"/>
      <c r="R7" s="11"/>
      <c r="S7" s="11">
        <v>45</v>
      </c>
      <c r="T7" s="11"/>
      <c r="U7" s="11"/>
      <c r="V7" s="11"/>
      <c r="W7" s="11"/>
      <c r="X7" s="12">
        <v>20200825</v>
      </c>
      <c r="Y7" s="12">
        <v>2</v>
      </c>
      <c r="Z7" s="6" t="s">
        <v>110</v>
      </c>
      <c r="AA7" s="12" t="str">
        <f t="shared" ref="AA7:AA46" si="3">IF($Z7="A","하선동",IF($Z7="B","이형준",""))</f>
        <v>하선동</v>
      </c>
      <c r="AB7" s="5" t="s">
        <v>62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4">LEFT($A$1,1)</f>
        <v>8</v>
      </c>
      <c r="C8" s="6" t="str">
        <f t="shared" ref="C8:C46" si="5">MID($A$1,4,2)</f>
        <v>25</v>
      </c>
      <c r="D8" s="7" t="s">
        <v>34</v>
      </c>
      <c r="E8" s="7" t="s">
        <v>68</v>
      </c>
      <c r="F8" s="7" t="s">
        <v>70</v>
      </c>
      <c r="G8" s="5" t="s">
        <v>139</v>
      </c>
      <c r="H8" s="5" t="s">
        <v>141</v>
      </c>
      <c r="I8" s="8">
        <f t="shared" si="0"/>
        <v>3131</v>
      </c>
      <c r="J8" s="9">
        <v>2950</v>
      </c>
      <c r="K8" s="8">
        <f t="shared" si="1"/>
        <v>181</v>
      </c>
      <c r="L8" s="10">
        <f t="shared" si="2"/>
        <v>5.7809006707122322E-2</v>
      </c>
      <c r="M8" s="11">
        <v>46</v>
      </c>
      <c r="N8" s="11"/>
      <c r="O8" s="11"/>
      <c r="P8" s="11">
        <v>6</v>
      </c>
      <c r="Q8" s="11">
        <v>7</v>
      </c>
      <c r="R8" s="11"/>
      <c r="S8" s="11">
        <v>122</v>
      </c>
      <c r="T8" s="11"/>
      <c r="U8" s="11"/>
      <c r="V8" s="11"/>
      <c r="W8" s="11"/>
      <c r="X8" s="12">
        <v>20200825</v>
      </c>
      <c r="Y8" s="12">
        <v>2</v>
      </c>
      <c r="Z8" s="6" t="s">
        <v>125</v>
      </c>
      <c r="AA8" s="12" t="str">
        <f t="shared" si="3"/>
        <v>이형준</v>
      </c>
      <c r="AB8" s="5" t="s">
        <v>67</v>
      </c>
      <c r="AC8" s="13"/>
    </row>
    <row r="9" spans="1:29" s="14" customFormat="1" ht="20.100000000000001" customHeight="1" x14ac:dyDescent="0.3">
      <c r="A9" s="5">
        <v>3</v>
      </c>
      <c r="B9" s="6" t="str">
        <f t="shared" si="4"/>
        <v>8</v>
      </c>
      <c r="C9" s="6" t="str">
        <f t="shared" si="5"/>
        <v>25</v>
      </c>
      <c r="D9" s="7" t="s">
        <v>32</v>
      </c>
      <c r="E9" s="7" t="s">
        <v>117</v>
      </c>
      <c r="F9" s="7" t="s">
        <v>119</v>
      </c>
      <c r="G9" s="5" t="s">
        <v>142</v>
      </c>
      <c r="H9" s="5" t="s">
        <v>140</v>
      </c>
      <c r="I9" s="8">
        <f t="shared" si="0"/>
        <v>2888</v>
      </c>
      <c r="J9" s="9">
        <v>2870</v>
      </c>
      <c r="K9" s="8">
        <f t="shared" si="1"/>
        <v>18</v>
      </c>
      <c r="L9" s="10">
        <f t="shared" si="2"/>
        <v>6.2326869806094186E-3</v>
      </c>
      <c r="M9" s="11">
        <v>4</v>
      </c>
      <c r="N9" s="11"/>
      <c r="O9" s="11"/>
      <c r="P9" s="11"/>
      <c r="Q9" s="11">
        <v>1</v>
      </c>
      <c r="R9" s="11"/>
      <c r="S9" s="11"/>
      <c r="T9" s="11">
        <v>13</v>
      </c>
      <c r="U9" s="11"/>
      <c r="V9" s="11"/>
      <c r="W9" s="11"/>
      <c r="X9" s="12">
        <v>20200825</v>
      </c>
      <c r="Y9" s="6">
        <v>14</v>
      </c>
      <c r="Z9" s="6" t="s">
        <v>126</v>
      </c>
      <c r="AA9" s="12" t="str">
        <f t="shared" si="3"/>
        <v>이형준</v>
      </c>
      <c r="AB9" s="5" t="s">
        <v>67</v>
      </c>
      <c r="AC9" s="13" t="s">
        <v>124</v>
      </c>
    </row>
    <row r="10" spans="1:29" s="14" customFormat="1" ht="20.100000000000001" customHeight="1" x14ac:dyDescent="0.3">
      <c r="A10" s="5">
        <v>4</v>
      </c>
      <c r="B10" s="6" t="str">
        <f t="shared" si="4"/>
        <v>8</v>
      </c>
      <c r="C10" s="6" t="str">
        <f t="shared" si="5"/>
        <v>25</v>
      </c>
      <c r="D10" s="7" t="s">
        <v>32</v>
      </c>
      <c r="E10" s="7" t="s">
        <v>118</v>
      </c>
      <c r="F10" s="7" t="s">
        <v>120</v>
      </c>
      <c r="G10" s="5" t="s">
        <v>143</v>
      </c>
      <c r="H10" s="5" t="s">
        <v>140</v>
      </c>
      <c r="I10" s="8">
        <f t="shared" si="0"/>
        <v>5176</v>
      </c>
      <c r="J10" s="9">
        <v>5170</v>
      </c>
      <c r="K10" s="8">
        <f t="shared" si="1"/>
        <v>6</v>
      </c>
      <c r="L10" s="10">
        <f t="shared" si="2"/>
        <v>1.1591962905718701E-3</v>
      </c>
      <c r="M10" s="11">
        <v>6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20200825</v>
      </c>
      <c r="Y10" s="12">
        <v>7</v>
      </c>
      <c r="Z10" s="6" t="s">
        <v>127</v>
      </c>
      <c r="AA10" s="12" t="str">
        <f t="shared" si="3"/>
        <v>하선동</v>
      </c>
      <c r="AB10" s="5" t="s">
        <v>67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4"/>
        <v>8</v>
      </c>
      <c r="C11" s="6" t="str">
        <f t="shared" si="5"/>
        <v>25</v>
      </c>
      <c r="D11" s="7" t="s">
        <v>32</v>
      </c>
      <c r="E11" s="7" t="s">
        <v>118</v>
      </c>
      <c r="F11" s="7" t="s">
        <v>120</v>
      </c>
      <c r="G11" s="5" t="s">
        <v>143</v>
      </c>
      <c r="H11" s="5" t="s">
        <v>140</v>
      </c>
      <c r="I11" s="8">
        <f t="shared" si="0"/>
        <v>3838</v>
      </c>
      <c r="J11" s="9">
        <v>3830</v>
      </c>
      <c r="K11" s="8">
        <f t="shared" si="1"/>
        <v>8</v>
      </c>
      <c r="L11" s="10">
        <f t="shared" si="2"/>
        <v>2.0844189682126106E-3</v>
      </c>
      <c r="M11" s="11">
        <v>8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20200825</v>
      </c>
      <c r="Y11" s="12">
        <v>7</v>
      </c>
      <c r="Z11" s="6" t="s">
        <v>126</v>
      </c>
      <c r="AA11" s="12" t="str">
        <f t="shared" si="3"/>
        <v>이형준</v>
      </c>
      <c r="AB11" s="5" t="s">
        <v>67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4"/>
        <v>8</v>
      </c>
      <c r="C12" s="6" t="str">
        <f t="shared" si="5"/>
        <v>25</v>
      </c>
      <c r="D12" s="7" t="s">
        <v>34</v>
      </c>
      <c r="E12" s="7" t="s">
        <v>117</v>
      </c>
      <c r="F12" s="7" t="s">
        <v>130</v>
      </c>
      <c r="G12" s="5" t="s">
        <v>139</v>
      </c>
      <c r="H12" s="5" t="s">
        <v>140</v>
      </c>
      <c r="I12" s="8">
        <f t="shared" si="0"/>
        <v>1700</v>
      </c>
      <c r="J12" s="9">
        <v>1700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20200825</v>
      </c>
      <c r="Y12" s="12">
        <v>15</v>
      </c>
      <c r="Z12" s="6" t="s">
        <v>64</v>
      </c>
      <c r="AA12" s="12" t="str">
        <f t="shared" si="3"/>
        <v>하선동</v>
      </c>
      <c r="AB12" s="5" t="s">
        <v>75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4"/>
        <v>8</v>
      </c>
      <c r="C13" s="6" t="str">
        <f t="shared" si="5"/>
        <v>25</v>
      </c>
      <c r="D13" s="7" t="s">
        <v>34</v>
      </c>
      <c r="E13" s="7" t="s">
        <v>117</v>
      </c>
      <c r="F13" s="7" t="s">
        <v>130</v>
      </c>
      <c r="G13" s="5" t="s">
        <v>139</v>
      </c>
      <c r="H13" s="5" t="s">
        <v>140</v>
      </c>
      <c r="I13" s="8">
        <f t="shared" si="0"/>
        <v>11313</v>
      </c>
      <c r="J13" s="15">
        <v>11250</v>
      </c>
      <c r="K13" s="8">
        <f t="shared" si="1"/>
        <v>63</v>
      </c>
      <c r="L13" s="10">
        <f t="shared" si="2"/>
        <v>5.5688146380270488E-3</v>
      </c>
      <c r="M13" s="11"/>
      <c r="N13" s="11">
        <v>6</v>
      </c>
      <c r="O13" s="11">
        <v>49</v>
      </c>
      <c r="P13" s="11">
        <v>8</v>
      </c>
      <c r="Q13" s="11"/>
      <c r="R13" s="11"/>
      <c r="S13" s="11"/>
      <c r="T13" s="11"/>
      <c r="U13" s="11"/>
      <c r="V13" s="11"/>
      <c r="W13" s="11"/>
      <c r="X13" s="12">
        <v>20200825</v>
      </c>
      <c r="Y13" s="12">
        <v>15</v>
      </c>
      <c r="Z13" s="6" t="s">
        <v>126</v>
      </c>
      <c r="AA13" s="12" t="str">
        <f t="shared" si="3"/>
        <v>이형준</v>
      </c>
      <c r="AB13" s="5" t="s">
        <v>75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4"/>
        <v>8</v>
      </c>
      <c r="C14" s="6" t="str">
        <f t="shared" si="5"/>
        <v>25</v>
      </c>
      <c r="D14" s="7" t="s">
        <v>34</v>
      </c>
      <c r="E14" s="7" t="s">
        <v>128</v>
      </c>
      <c r="F14" s="7" t="s">
        <v>131</v>
      </c>
      <c r="G14" s="5" t="s">
        <v>139</v>
      </c>
      <c r="H14" s="5" t="s">
        <v>140</v>
      </c>
      <c r="I14" s="8">
        <f t="shared" si="0"/>
        <v>12002</v>
      </c>
      <c r="J14" s="9">
        <v>12000</v>
      </c>
      <c r="K14" s="8">
        <f t="shared" si="1"/>
        <v>2</v>
      </c>
      <c r="L14" s="10">
        <f t="shared" si="2"/>
        <v>1.6663889351774705E-4</v>
      </c>
      <c r="M14" s="11">
        <v>2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20200825</v>
      </c>
      <c r="Y14" s="12">
        <v>5</v>
      </c>
      <c r="Z14" s="6" t="s">
        <v>127</v>
      </c>
      <c r="AA14" s="12" t="str">
        <f t="shared" si="3"/>
        <v>하선동</v>
      </c>
      <c r="AB14" s="5" t="s">
        <v>75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4"/>
        <v>8</v>
      </c>
      <c r="C15" s="6" t="str">
        <f t="shared" si="5"/>
        <v>25</v>
      </c>
      <c r="D15" s="7" t="s">
        <v>34</v>
      </c>
      <c r="E15" s="7" t="s">
        <v>128</v>
      </c>
      <c r="F15" s="7" t="s">
        <v>131</v>
      </c>
      <c r="G15" s="5" t="s">
        <v>139</v>
      </c>
      <c r="H15" s="5" t="s">
        <v>140</v>
      </c>
      <c r="I15" s="8">
        <f t="shared" si="0"/>
        <v>10006</v>
      </c>
      <c r="J15" s="9">
        <v>10000</v>
      </c>
      <c r="K15" s="8">
        <f t="shared" si="1"/>
        <v>6</v>
      </c>
      <c r="L15" s="10">
        <f t="shared" si="2"/>
        <v>5.9964021587047766E-4</v>
      </c>
      <c r="M15" s="11"/>
      <c r="N15" s="11"/>
      <c r="O15" s="11"/>
      <c r="P15" s="11"/>
      <c r="Q15" s="11">
        <v>6</v>
      </c>
      <c r="R15" s="11"/>
      <c r="S15" s="11"/>
      <c r="T15" s="11"/>
      <c r="U15" s="11"/>
      <c r="V15" s="11"/>
      <c r="W15" s="11"/>
      <c r="X15" s="12">
        <v>20200825</v>
      </c>
      <c r="Y15" s="12">
        <v>5</v>
      </c>
      <c r="Z15" s="6" t="s">
        <v>126</v>
      </c>
      <c r="AA15" s="12" t="str">
        <f t="shared" si="3"/>
        <v>이형준</v>
      </c>
      <c r="AB15" s="5" t="s">
        <v>75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4"/>
        <v>8</v>
      </c>
      <c r="C16" s="6" t="str">
        <f t="shared" si="5"/>
        <v>25</v>
      </c>
      <c r="D16" s="7" t="s">
        <v>36</v>
      </c>
      <c r="E16" s="7" t="s">
        <v>121</v>
      </c>
      <c r="F16" s="7" t="s">
        <v>132</v>
      </c>
      <c r="G16" s="5" t="s">
        <v>144</v>
      </c>
      <c r="H16" s="5" t="s">
        <v>141</v>
      </c>
      <c r="I16" s="8">
        <f t="shared" si="0"/>
        <v>2975</v>
      </c>
      <c r="J16" s="9">
        <v>2938</v>
      </c>
      <c r="K16" s="8">
        <f t="shared" si="1"/>
        <v>37</v>
      </c>
      <c r="L16" s="10">
        <f t="shared" si="2"/>
        <v>1.2436974789915966E-2</v>
      </c>
      <c r="M16" s="11"/>
      <c r="N16" s="11"/>
      <c r="O16" s="11"/>
      <c r="P16" s="11">
        <v>15</v>
      </c>
      <c r="Q16" s="11"/>
      <c r="R16" s="11"/>
      <c r="S16" s="11">
        <v>22</v>
      </c>
      <c r="T16" s="11"/>
      <c r="U16" s="11"/>
      <c r="V16" s="11"/>
      <c r="W16" s="11"/>
      <c r="X16" s="12">
        <v>20200825</v>
      </c>
      <c r="Y16" s="12">
        <v>10</v>
      </c>
      <c r="Z16" s="6" t="s">
        <v>126</v>
      </c>
      <c r="AA16" s="12" t="str">
        <f t="shared" si="3"/>
        <v>이형준</v>
      </c>
      <c r="AB16" s="5" t="s">
        <v>75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4"/>
        <v>8</v>
      </c>
      <c r="C17" s="6" t="str">
        <f t="shared" si="5"/>
        <v>25</v>
      </c>
      <c r="D17" s="7" t="s">
        <v>36</v>
      </c>
      <c r="E17" s="7" t="s">
        <v>117</v>
      </c>
      <c r="F17" s="7" t="s">
        <v>133</v>
      </c>
      <c r="G17" s="5" t="s">
        <v>145</v>
      </c>
      <c r="H17" s="5" t="s">
        <v>140</v>
      </c>
      <c r="I17" s="8">
        <f t="shared" si="0"/>
        <v>934</v>
      </c>
      <c r="J17" s="9">
        <v>856</v>
      </c>
      <c r="K17" s="8">
        <f t="shared" si="1"/>
        <v>78</v>
      </c>
      <c r="L17" s="10">
        <f t="shared" si="2"/>
        <v>8.3511777301927201E-2</v>
      </c>
      <c r="M17" s="11">
        <v>47</v>
      </c>
      <c r="N17" s="11"/>
      <c r="O17" s="11"/>
      <c r="P17" s="11">
        <v>31</v>
      </c>
      <c r="Q17" s="11"/>
      <c r="R17" s="11"/>
      <c r="S17" s="11"/>
      <c r="T17" s="11"/>
      <c r="U17" s="11"/>
      <c r="V17" s="11"/>
      <c r="W17" s="11"/>
      <c r="X17" s="12">
        <v>20200825</v>
      </c>
      <c r="Y17" s="12">
        <v>8</v>
      </c>
      <c r="Z17" s="6" t="s">
        <v>127</v>
      </c>
      <c r="AA17" s="12" t="str">
        <f t="shared" si="3"/>
        <v>하선동</v>
      </c>
      <c r="AB17" s="5" t="s">
        <v>80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4"/>
        <v>8</v>
      </c>
      <c r="C18" s="6" t="str">
        <f t="shared" si="5"/>
        <v>25</v>
      </c>
      <c r="D18" s="7" t="s">
        <v>34</v>
      </c>
      <c r="E18" s="7" t="s">
        <v>68</v>
      </c>
      <c r="F18" s="7" t="s">
        <v>70</v>
      </c>
      <c r="G18" s="5" t="s">
        <v>139</v>
      </c>
      <c r="H18" s="5" t="s">
        <v>141</v>
      </c>
      <c r="I18" s="8">
        <f t="shared" si="0"/>
        <v>1090</v>
      </c>
      <c r="J18" s="9">
        <v>1039</v>
      </c>
      <c r="K18" s="8">
        <f t="shared" si="1"/>
        <v>51</v>
      </c>
      <c r="L18" s="10">
        <f t="shared" si="2"/>
        <v>4.6788990825688076E-2</v>
      </c>
      <c r="M18" s="11"/>
      <c r="N18" s="11"/>
      <c r="O18" s="11"/>
      <c r="P18" s="11"/>
      <c r="Q18" s="11"/>
      <c r="R18" s="11"/>
      <c r="S18" s="11">
        <v>51</v>
      </c>
      <c r="T18" s="11"/>
      <c r="U18" s="11"/>
      <c r="V18" s="11"/>
      <c r="W18" s="11"/>
      <c r="X18" s="12">
        <v>20200825</v>
      </c>
      <c r="Y18" s="12">
        <v>2</v>
      </c>
      <c r="Z18" s="6" t="s">
        <v>127</v>
      </c>
      <c r="AA18" s="12" t="str">
        <f t="shared" si="3"/>
        <v>하선동</v>
      </c>
      <c r="AB18" s="5" t="s">
        <v>80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4"/>
        <v>8</v>
      </c>
      <c r="C19" s="6" t="str">
        <f t="shared" si="5"/>
        <v>25</v>
      </c>
      <c r="D19" s="7" t="s">
        <v>32</v>
      </c>
      <c r="E19" s="7" t="s">
        <v>117</v>
      </c>
      <c r="F19" s="7" t="s">
        <v>119</v>
      </c>
      <c r="G19" s="5" t="s">
        <v>142</v>
      </c>
      <c r="H19" s="5" t="s">
        <v>140</v>
      </c>
      <c r="I19" s="8">
        <f t="shared" si="0"/>
        <v>447</v>
      </c>
      <c r="J19" s="9">
        <v>443</v>
      </c>
      <c r="K19" s="8">
        <f t="shared" si="1"/>
        <v>4</v>
      </c>
      <c r="L19" s="10">
        <f t="shared" si="2"/>
        <v>8.948545861297539E-3</v>
      </c>
      <c r="M19" s="11">
        <v>3</v>
      </c>
      <c r="N19" s="11"/>
      <c r="O19" s="11"/>
      <c r="P19" s="11"/>
      <c r="Q19" s="11">
        <v>1</v>
      </c>
      <c r="R19" s="11"/>
      <c r="S19" s="11"/>
      <c r="T19" s="11"/>
      <c r="U19" s="11"/>
      <c r="V19" s="11"/>
      <c r="W19" s="11"/>
      <c r="X19" s="12">
        <v>20200825</v>
      </c>
      <c r="Y19" s="12">
        <v>14</v>
      </c>
      <c r="Z19" s="6" t="s">
        <v>127</v>
      </c>
      <c r="AA19" s="12" t="str">
        <f t="shared" si="3"/>
        <v>하선동</v>
      </c>
      <c r="AB19" s="5" t="s">
        <v>80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4"/>
        <v>8</v>
      </c>
      <c r="C20" s="6" t="str">
        <f t="shared" si="5"/>
        <v>25</v>
      </c>
      <c r="D20" s="7" t="s">
        <v>36</v>
      </c>
      <c r="E20" s="7" t="s">
        <v>121</v>
      </c>
      <c r="F20" s="7" t="s">
        <v>132</v>
      </c>
      <c r="G20" s="5" t="s">
        <v>144</v>
      </c>
      <c r="H20" s="5" t="s">
        <v>141</v>
      </c>
      <c r="I20" s="8">
        <f t="shared" si="0"/>
        <v>2102</v>
      </c>
      <c r="J20" s="9">
        <v>2059</v>
      </c>
      <c r="K20" s="8">
        <f t="shared" si="1"/>
        <v>43</v>
      </c>
      <c r="L20" s="10">
        <f t="shared" si="2"/>
        <v>2.0456707897240724E-2</v>
      </c>
      <c r="M20" s="11"/>
      <c r="N20" s="11">
        <v>2</v>
      </c>
      <c r="O20" s="11"/>
      <c r="P20" s="11">
        <v>5</v>
      </c>
      <c r="Q20" s="11">
        <v>18</v>
      </c>
      <c r="R20" s="11"/>
      <c r="S20" s="11">
        <v>18</v>
      </c>
      <c r="T20" s="11"/>
      <c r="U20" s="11"/>
      <c r="V20" s="11"/>
      <c r="W20" s="11"/>
      <c r="X20" s="12">
        <v>20200825</v>
      </c>
      <c r="Y20" s="12">
        <v>10</v>
      </c>
      <c r="Z20" s="6" t="s">
        <v>127</v>
      </c>
      <c r="AA20" s="12" t="str">
        <f t="shared" si="3"/>
        <v>하선동</v>
      </c>
      <c r="AB20" s="5" t="s">
        <v>83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4"/>
        <v>8</v>
      </c>
      <c r="C21" s="6" t="str">
        <f t="shared" si="5"/>
        <v>25</v>
      </c>
      <c r="D21" s="7" t="s">
        <v>34</v>
      </c>
      <c r="E21" s="7" t="s">
        <v>117</v>
      </c>
      <c r="F21" s="7" t="s">
        <v>130</v>
      </c>
      <c r="G21" s="5" t="s">
        <v>139</v>
      </c>
      <c r="H21" s="5" t="s">
        <v>140</v>
      </c>
      <c r="I21" s="8">
        <f t="shared" si="0"/>
        <v>11907</v>
      </c>
      <c r="J21" s="9">
        <v>11888</v>
      </c>
      <c r="K21" s="8">
        <f t="shared" si="1"/>
        <v>19</v>
      </c>
      <c r="L21" s="10">
        <f t="shared" si="2"/>
        <v>1.5957000083984211E-3</v>
      </c>
      <c r="M21" s="11"/>
      <c r="N21" s="11">
        <v>8</v>
      </c>
      <c r="O21" s="11"/>
      <c r="P21" s="11">
        <v>11</v>
      </c>
      <c r="Q21" s="11"/>
      <c r="R21" s="11"/>
      <c r="S21" s="11"/>
      <c r="T21" s="11"/>
      <c r="U21" s="11"/>
      <c r="V21" s="11"/>
      <c r="W21" s="11"/>
      <c r="X21" s="12">
        <v>20200825</v>
      </c>
      <c r="Y21" s="12">
        <v>15</v>
      </c>
      <c r="Z21" s="6" t="s">
        <v>127</v>
      </c>
      <c r="AA21" s="12" t="str">
        <f t="shared" si="3"/>
        <v>하선동</v>
      </c>
      <c r="AB21" s="5" t="s">
        <v>83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4"/>
        <v>8</v>
      </c>
      <c r="C22" s="6" t="str">
        <f t="shared" si="5"/>
        <v>25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3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4"/>
        <v>8</v>
      </c>
      <c r="C23" s="6" t="str">
        <f t="shared" si="5"/>
        <v>25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3"/>
        <v/>
      </c>
      <c r="AB23" s="5"/>
      <c r="AC23" s="13"/>
    </row>
    <row r="24" spans="1:29" s="14" customFormat="1" ht="20.100000000000001" hidden="1" customHeight="1" x14ac:dyDescent="0.3">
      <c r="A24" s="5">
        <v>18</v>
      </c>
      <c r="B24" s="6" t="str">
        <f t="shared" si="4"/>
        <v>8</v>
      </c>
      <c r="C24" s="6" t="str">
        <f t="shared" si="5"/>
        <v>25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3"/>
        <v/>
      </c>
      <c r="AB24" s="5"/>
      <c r="AC24" s="13"/>
    </row>
    <row r="25" spans="1:29" s="14" customFormat="1" ht="20.100000000000001" hidden="1" customHeight="1" x14ac:dyDescent="0.3">
      <c r="A25" s="5">
        <v>19</v>
      </c>
      <c r="B25" s="6" t="str">
        <f t="shared" si="4"/>
        <v>8</v>
      </c>
      <c r="C25" s="6" t="str">
        <f t="shared" si="5"/>
        <v>25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3"/>
        <v/>
      </c>
      <c r="AB25" s="5"/>
      <c r="AC25" s="13"/>
    </row>
    <row r="26" spans="1:29" s="14" customFormat="1" ht="20.100000000000001" hidden="1" customHeight="1" x14ac:dyDescent="0.3">
      <c r="A26" s="5">
        <v>20</v>
      </c>
      <c r="B26" s="6" t="str">
        <f t="shared" si="4"/>
        <v>8</v>
      </c>
      <c r="C26" s="6" t="str">
        <f t="shared" si="5"/>
        <v>25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3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4"/>
        <v>8</v>
      </c>
      <c r="C27" s="6" t="str">
        <f t="shared" si="5"/>
        <v>25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3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4"/>
        <v>8</v>
      </c>
      <c r="C28" s="6" t="str">
        <f t="shared" si="5"/>
        <v>25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3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4"/>
        <v>8</v>
      </c>
      <c r="C29" s="6" t="str">
        <f t="shared" si="5"/>
        <v>25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3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4"/>
        <v>8</v>
      </c>
      <c r="C30" s="6" t="str">
        <f t="shared" si="5"/>
        <v>25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3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4"/>
        <v>8</v>
      </c>
      <c r="C31" s="6" t="str">
        <f t="shared" si="5"/>
        <v>25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3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4"/>
        <v>8</v>
      </c>
      <c r="C32" s="6" t="str">
        <f t="shared" si="5"/>
        <v>25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3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4"/>
        <v>8</v>
      </c>
      <c r="C33" s="6" t="str">
        <f t="shared" si="5"/>
        <v>25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3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4"/>
        <v>8</v>
      </c>
      <c r="C34" s="6" t="str">
        <f t="shared" si="5"/>
        <v>25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3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4"/>
        <v>8</v>
      </c>
      <c r="C35" s="6" t="str">
        <f t="shared" si="5"/>
        <v>25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3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4"/>
        <v>8</v>
      </c>
      <c r="C36" s="6" t="str">
        <f t="shared" si="5"/>
        <v>25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3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4"/>
        <v>8</v>
      </c>
      <c r="C37" s="6" t="str">
        <f t="shared" si="5"/>
        <v>25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3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4"/>
        <v>8</v>
      </c>
      <c r="C38" s="6" t="str">
        <f t="shared" si="5"/>
        <v>25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3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4"/>
        <v>8</v>
      </c>
      <c r="C39" s="6" t="str">
        <f t="shared" si="5"/>
        <v>25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3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4"/>
        <v>8</v>
      </c>
      <c r="C40" s="6" t="str">
        <f t="shared" si="5"/>
        <v>25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3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4"/>
        <v>8</v>
      </c>
      <c r="C41" s="6" t="str">
        <f t="shared" si="5"/>
        <v>25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3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4"/>
        <v>8</v>
      </c>
      <c r="C42" s="6" t="str">
        <f t="shared" si="5"/>
        <v>25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3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4"/>
        <v>8</v>
      </c>
      <c r="C43" s="6" t="str">
        <f t="shared" si="5"/>
        <v>25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3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4"/>
        <v>8</v>
      </c>
      <c r="C44" s="6" t="str">
        <f t="shared" si="5"/>
        <v>25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3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4"/>
        <v>8</v>
      </c>
      <c r="C45" s="6" t="str">
        <f t="shared" si="5"/>
        <v>25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3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4"/>
        <v>8</v>
      </c>
      <c r="C46" s="6" t="str">
        <f t="shared" si="5"/>
        <v>25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3"/>
        <v/>
      </c>
      <c r="AB46" s="5"/>
      <c r="AC46" s="13"/>
    </row>
    <row r="47" spans="1:29" s="19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26">
        <f t="shared" ref="I47:W47" si="8">SUM(I7:I46)</f>
        <v>70659</v>
      </c>
      <c r="J47" s="26">
        <f t="shared" si="8"/>
        <v>70098</v>
      </c>
      <c r="K47" s="26">
        <f t="shared" si="8"/>
        <v>561</v>
      </c>
      <c r="L47" s="26" t="e">
        <f t="shared" si="8"/>
        <v>#DIV/0!</v>
      </c>
      <c r="M47" s="26">
        <f t="shared" si="8"/>
        <v>116</v>
      </c>
      <c r="N47" s="26">
        <f t="shared" si="8"/>
        <v>16</v>
      </c>
      <c r="O47" s="26">
        <f t="shared" si="8"/>
        <v>49</v>
      </c>
      <c r="P47" s="26">
        <f t="shared" si="8"/>
        <v>76</v>
      </c>
      <c r="Q47" s="26">
        <f t="shared" si="8"/>
        <v>33</v>
      </c>
      <c r="R47" s="26">
        <f t="shared" si="8"/>
        <v>0</v>
      </c>
      <c r="S47" s="26">
        <f t="shared" si="8"/>
        <v>258</v>
      </c>
      <c r="T47" s="26">
        <f t="shared" si="8"/>
        <v>13</v>
      </c>
      <c r="U47" s="26">
        <f t="shared" si="8"/>
        <v>0</v>
      </c>
      <c r="V47" s="26">
        <f t="shared" si="8"/>
        <v>0</v>
      </c>
      <c r="W47" s="26">
        <f t="shared" si="8"/>
        <v>0</v>
      </c>
      <c r="X47" s="49"/>
      <c r="Y47" s="50"/>
      <c r="Z47" s="50"/>
      <c r="AA47" s="50"/>
      <c r="AB47" s="50"/>
      <c r="AC47" s="50"/>
    </row>
    <row r="48" spans="1:29" s="19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0"/>
      <c r="Y48" s="50"/>
      <c r="Z48" s="50"/>
      <c r="AA48" s="50"/>
      <c r="AB48" s="50"/>
      <c r="AC48" s="50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25</v>
      </c>
      <c r="D49" s="7" t="s">
        <v>89</v>
      </c>
      <c r="E49" s="7" t="s">
        <v>105</v>
      </c>
      <c r="F49" s="7" t="s">
        <v>107</v>
      </c>
      <c r="G49" s="5" t="s">
        <v>150</v>
      </c>
      <c r="H49" s="5" t="s">
        <v>140</v>
      </c>
      <c r="I49" s="8">
        <f t="shared" ref="I49" si="9">J49+K49</f>
        <v>438</v>
      </c>
      <c r="J49" s="9">
        <v>341</v>
      </c>
      <c r="K49" s="8">
        <f t="shared" ref="K49" si="10">SUM(M49:W49)</f>
        <v>97</v>
      </c>
      <c r="L49" s="10">
        <f t="shared" ref="L49" si="11">K49/I49</f>
        <v>0.22146118721461186</v>
      </c>
      <c r="M49" s="11">
        <v>6</v>
      </c>
      <c r="N49" s="11">
        <v>74</v>
      </c>
      <c r="O49" s="11"/>
      <c r="P49" s="11"/>
      <c r="Q49" s="11"/>
      <c r="R49" s="11"/>
      <c r="S49" s="11"/>
      <c r="T49" s="11"/>
      <c r="U49" s="11">
        <v>4</v>
      </c>
      <c r="V49" s="11"/>
      <c r="W49" s="11">
        <v>13</v>
      </c>
      <c r="X49" s="12">
        <v>20191004</v>
      </c>
      <c r="Y49" s="12">
        <v>8</v>
      </c>
      <c r="Z49" s="6" t="s">
        <v>109</v>
      </c>
      <c r="AA49" s="12" t="str">
        <f>IF($Z49="A","하선동",IF($Z49="B","이형준",""))</f>
        <v>이형준</v>
      </c>
      <c r="AB49" s="5" t="s">
        <v>62</v>
      </c>
      <c r="AC49" s="13" t="s">
        <v>134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25</v>
      </c>
      <c r="D50" s="7" t="s">
        <v>34</v>
      </c>
      <c r="E50" s="7" t="s">
        <v>111</v>
      </c>
      <c r="F50" s="7" t="s">
        <v>112</v>
      </c>
      <c r="G50" s="5" t="s">
        <v>139</v>
      </c>
      <c r="H50" s="5" t="s">
        <v>140</v>
      </c>
      <c r="I50" s="8">
        <f t="shared" ref="I50:I63" si="14">J50+K50</f>
        <v>50</v>
      </c>
      <c r="J50" s="9">
        <v>50</v>
      </c>
      <c r="K50" s="8">
        <f t="shared" ref="K50:K63" si="15">SUM(M50:W50)</f>
        <v>0</v>
      </c>
      <c r="L50" s="10">
        <f t="shared" ref="L50:L63" si="16">K50/I50</f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20200825</v>
      </c>
      <c r="Y50" s="12">
        <v>13</v>
      </c>
      <c r="Z50" s="6" t="s">
        <v>110</v>
      </c>
      <c r="AA50" s="12" t="str">
        <f t="shared" ref="AA50:AA63" si="17">IF($Z50="A","하선동",IF($Z50="B","이형준",""))</f>
        <v>하선동</v>
      </c>
      <c r="AB50" s="5" t="s">
        <v>62</v>
      </c>
      <c r="AC50" s="13" t="s">
        <v>113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25</v>
      </c>
      <c r="D51" s="7" t="s">
        <v>34</v>
      </c>
      <c r="E51" s="7" t="s">
        <v>111</v>
      </c>
      <c r="F51" s="7" t="s">
        <v>112</v>
      </c>
      <c r="G51" s="5" t="s">
        <v>139</v>
      </c>
      <c r="H51" s="5" t="s">
        <v>140</v>
      </c>
      <c r="I51" s="8">
        <f t="shared" si="14"/>
        <v>50</v>
      </c>
      <c r="J51" s="9">
        <v>50</v>
      </c>
      <c r="K51" s="8">
        <f t="shared" si="15"/>
        <v>0</v>
      </c>
      <c r="L51" s="10">
        <f t="shared" si="16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20200825</v>
      </c>
      <c r="Y51" s="12">
        <v>13</v>
      </c>
      <c r="Z51" s="6" t="s">
        <v>110</v>
      </c>
      <c r="AA51" s="12" t="str">
        <f t="shared" si="17"/>
        <v>하선동</v>
      </c>
      <c r="AB51" s="5" t="s">
        <v>62</v>
      </c>
      <c r="AC51" s="13" t="s">
        <v>114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25</v>
      </c>
      <c r="D52" s="7" t="s">
        <v>34</v>
      </c>
      <c r="E52" s="7" t="s">
        <v>111</v>
      </c>
      <c r="F52" s="7" t="s">
        <v>112</v>
      </c>
      <c r="G52" s="5" t="s">
        <v>139</v>
      </c>
      <c r="H52" s="5" t="s">
        <v>140</v>
      </c>
      <c r="I52" s="8">
        <f t="shared" si="14"/>
        <v>50</v>
      </c>
      <c r="J52" s="9">
        <v>50</v>
      </c>
      <c r="K52" s="8">
        <f t="shared" si="15"/>
        <v>0</v>
      </c>
      <c r="L52" s="10">
        <f t="shared" si="16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20200825</v>
      </c>
      <c r="Y52" s="12">
        <v>13</v>
      </c>
      <c r="Z52" s="6" t="s">
        <v>110</v>
      </c>
      <c r="AA52" s="12" t="str">
        <f t="shared" si="17"/>
        <v>하선동</v>
      </c>
      <c r="AB52" s="5" t="s">
        <v>62</v>
      </c>
      <c r="AC52" s="13" t="s">
        <v>116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25</v>
      </c>
      <c r="D53" s="7" t="s">
        <v>34</v>
      </c>
      <c r="E53" s="7" t="s">
        <v>111</v>
      </c>
      <c r="F53" s="7" t="s">
        <v>112</v>
      </c>
      <c r="G53" s="5" t="s">
        <v>139</v>
      </c>
      <c r="H53" s="5" t="s">
        <v>140</v>
      </c>
      <c r="I53" s="8">
        <f t="shared" si="14"/>
        <v>50</v>
      </c>
      <c r="J53" s="9">
        <v>50</v>
      </c>
      <c r="K53" s="8">
        <f t="shared" si="15"/>
        <v>0</v>
      </c>
      <c r="L53" s="10">
        <f t="shared" si="16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>
        <v>20200825</v>
      </c>
      <c r="Y53" s="12">
        <v>13</v>
      </c>
      <c r="Z53" s="6" t="s">
        <v>110</v>
      </c>
      <c r="AA53" s="12" t="str">
        <f t="shared" si="17"/>
        <v>하선동</v>
      </c>
      <c r="AB53" s="5" t="s">
        <v>62</v>
      </c>
      <c r="AC53" s="13" t="s">
        <v>115</v>
      </c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25</v>
      </c>
      <c r="D54" s="7" t="s">
        <v>32</v>
      </c>
      <c r="E54" s="7" t="s">
        <v>121</v>
      </c>
      <c r="F54" s="7" t="s">
        <v>122</v>
      </c>
      <c r="G54" s="5" t="s">
        <v>148</v>
      </c>
      <c r="H54" s="5" t="s">
        <v>140</v>
      </c>
      <c r="I54" s="8">
        <f t="shared" si="14"/>
        <v>50</v>
      </c>
      <c r="J54" s="9">
        <v>50</v>
      </c>
      <c r="K54" s="8">
        <f t="shared" si="15"/>
        <v>0</v>
      </c>
      <c r="L54" s="10">
        <f t="shared" si="16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>
        <v>20200825</v>
      </c>
      <c r="Y54" s="12">
        <v>4</v>
      </c>
      <c r="Z54" s="6" t="s">
        <v>65</v>
      </c>
      <c r="AA54" s="12" t="str">
        <f t="shared" si="17"/>
        <v>하선동</v>
      </c>
      <c r="AB54" s="5" t="s">
        <v>67</v>
      </c>
      <c r="AC54" s="13" t="s">
        <v>123</v>
      </c>
    </row>
    <row r="55" spans="1:29" ht="20.100000000000001" customHeight="1" x14ac:dyDescent="0.3">
      <c r="A55" s="5">
        <v>7</v>
      </c>
      <c r="B55" s="6" t="str">
        <f t="shared" si="12"/>
        <v>8</v>
      </c>
      <c r="C55" s="6" t="str">
        <f t="shared" si="13"/>
        <v>25</v>
      </c>
      <c r="D55" s="7" t="s">
        <v>89</v>
      </c>
      <c r="E55" s="7" t="s">
        <v>121</v>
      </c>
      <c r="F55" s="7" t="s">
        <v>129</v>
      </c>
      <c r="G55" s="5" t="s">
        <v>146</v>
      </c>
      <c r="H55" s="5" t="s">
        <v>147</v>
      </c>
      <c r="I55" s="8">
        <f t="shared" si="14"/>
        <v>50</v>
      </c>
      <c r="J55" s="15">
        <v>50</v>
      </c>
      <c r="K55" s="8">
        <f t="shared" si="15"/>
        <v>0</v>
      </c>
      <c r="L55" s="10">
        <f t="shared" si="16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>
        <v>20200825</v>
      </c>
      <c r="Y55" s="12">
        <v>1</v>
      </c>
      <c r="Z55" s="6" t="s">
        <v>127</v>
      </c>
      <c r="AA55" s="12" t="str">
        <f t="shared" si="17"/>
        <v>하선동</v>
      </c>
      <c r="AB55" s="5" t="s">
        <v>75</v>
      </c>
      <c r="AC55" s="13" t="s">
        <v>123</v>
      </c>
    </row>
    <row r="56" spans="1:29" ht="20.100000000000001" customHeight="1" x14ac:dyDescent="0.3">
      <c r="A56" s="5">
        <v>8</v>
      </c>
      <c r="B56" s="6" t="str">
        <f t="shared" si="12"/>
        <v>8</v>
      </c>
      <c r="C56" s="6" t="str">
        <f t="shared" si="13"/>
        <v>25</v>
      </c>
      <c r="D56" s="7" t="s">
        <v>89</v>
      </c>
      <c r="E56" s="7" t="s">
        <v>105</v>
      </c>
      <c r="F56" s="7" t="s">
        <v>107</v>
      </c>
      <c r="G56" s="5" t="s">
        <v>150</v>
      </c>
      <c r="H56" s="5" t="s">
        <v>140</v>
      </c>
      <c r="I56" s="8">
        <f t="shared" si="14"/>
        <v>530</v>
      </c>
      <c r="J56" s="9">
        <v>339</v>
      </c>
      <c r="K56" s="8">
        <f t="shared" si="15"/>
        <v>191</v>
      </c>
      <c r="L56" s="10">
        <f t="shared" si="16"/>
        <v>0.36037735849056601</v>
      </c>
      <c r="M56" s="11">
        <v>9</v>
      </c>
      <c r="N56" s="11">
        <v>129</v>
      </c>
      <c r="O56" s="11"/>
      <c r="P56" s="11"/>
      <c r="Q56" s="11"/>
      <c r="R56" s="11"/>
      <c r="S56" s="11"/>
      <c r="T56" s="11"/>
      <c r="U56" s="11">
        <v>4</v>
      </c>
      <c r="V56" s="11">
        <v>9</v>
      </c>
      <c r="W56" s="11">
        <v>40</v>
      </c>
      <c r="X56" s="12">
        <v>20191004</v>
      </c>
      <c r="Y56" s="12">
        <v>8</v>
      </c>
      <c r="Z56" s="6" t="s">
        <v>66</v>
      </c>
      <c r="AA56" s="12" t="str">
        <f t="shared" si="17"/>
        <v>이형준</v>
      </c>
      <c r="AB56" s="5" t="s">
        <v>80</v>
      </c>
      <c r="AC56" s="13" t="s">
        <v>134</v>
      </c>
    </row>
    <row r="57" spans="1:29" ht="20.100000000000001" customHeight="1" x14ac:dyDescent="0.3">
      <c r="A57" s="5">
        <v>9</v>
      </c>
      <c r="B57" s="6" t="str">
        <f t="shared" si="12"/>
        <v>8</v>
      </c>
      <c r="C57" s="6" t="str">
        <f t="shared" si="13"/>
        <v>25</v>
      </c>
      <c r="D57" s="7" t="s">
        <v>32</v>
      </c>
      <c r="E57" s="7" t="s">
        <v>56</v>
      </c>
      <c r="F57" s="7" t="s">
        <v>135</v>
      </c>
      <c r="G57" s="5" t="s">
        <v>149</v>
      </c>
      <c r="H57" s="5" t="s">
        <v>140</v>
      </c>
      <c r="I57" s="8">
        <f t="shared" si="14"/>
        <v>0</v>
      </c>
      <c r="J57" s="9"/>
      <c r="K57" s="8">
        <f t="shared" si="15"/>
        <v>0</v>
      </c>
      <c r="L57" s="10" t="e">
        <f t="shared" si="16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7"/>
        <v/>
      </c>
      <c r="AB57" s="5" t="s">
        <v>80</v>
      </c>
      <c r="AC57" s="13" t="s">
        <v>136</v>
      </c>
    </row>
    <row r="58" spans="1:29" ht="20.100000000000001" customHeight="1" x14ac:dyDescent="0.3">
      <c r="A58" s="5">
        <v>10</v>
      </c>
      <c r="B58" s="6" t="str">
        <f t="shared" si="12"/>
        <v>8</v>
      </c>
      <c r="C58" s="6" t="str">
        <f t="shared" si="13"/>
        <v>25</v>
      </c>
      <c r="D58" s="7" t="s">
        <v>89</v>
      </c>
      <c r="E58" s="7" t="s">
        <v>105</v>
      </c>
      <c r="F58" s="7" t="s">
        <v>107</v>
      </c>
      <c r="G58" s="5" t="s">
        <v>150</v>
      </c>
      <c r="H58" s="5" t="s">
        <v>140</v>
      </c>
      <c r="I58" s="8">
        <f t="shared" si="14"/>
        <v>560</v>
      </c>
      <c r="J58" s="9">
        <v>468</v>
      </c>
      <c r="K58" s="8">
        <f t="shared" si="15"/>
        <v>92</v>
      </c>
      <c r="L58" s="10">
        <f t="shared" si="16"/>
        <v>0.16428571428571428</v>
      </c>
      <c r="M58" s="11">
        <v>6</v>
      </c>
      <c r="N58" s="11"/>
      <c r="O58" s="11"/>
      <c r="P58" s="11"/>
      <c r="Q58" s="11"/>
      <c r="R58" s="11"/>
      <c r="S58" s="11"/>
      <c r="T58" s="11">
        <v>28</v>
      </c>
      <c r="U58" s="11"/>
      <c r="V58" s="11"/>
      <c r="W58" s="11">
        <v>58</v>
      </c>
      <c r="X58" s="12">
        <v>20191004</v>
      </c>
      <c r="Y58" s="12">
        <v>8</v>
      </c>
      <c r="Z58" s="6" t="s">
        <v>66</v>
      </c>
      <c r="AA58" s="12" t="str">
        <f t="shared" si="17"/>
        <v>이형준</v>
      </c>
      <c r="AB58" s="5" t="s">
        <v>83</v>
      </c>
      <c r="AC58" s="13" t="s">
        <v>137</v>
      </c>
    </row>
    <row r="59" spans="1:29" ht="20.100000000000001" customHeight="1" x14ac:dyDescent="0.3">
      <c r="A59" s="5">
        <v>11</v>
      </c>
      <c r="B59" s="6" t="str">
        <f t="shared" si="12"/>
        <v>8</v>
      </c>
      <c r="C59" s="6" t="str">
        <f t="shared" si="13"/>
        <v>25</v>
      </c>
      <c r="D59" s="7" t="s">
        <v>32</v>
      </c>
      <c r="E59" s="7" t="s">
        <v>56</v>
      </c>
      <c r="F59" s="7" t="s">
        <v>135</v>
      </c>
      <c r="G59" s="5" t="s">
        <v>149</v>
      </c>
      <c r="H59" s="5" t="s">
        <v>140</v>
      </c>
      <c r="I59" s="8">
        <f t="shared" si="14"/>
        <v>0</v>
      </c>
      <c r="J59" s="9"/>
      <c r="K59" s="8">
        <f t="shared" si="15"/>
        <v>0</v>
      </c>
      <c r="L59" s="10" t="e">
        <f t="shared" si="16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7"/>
        <v/>
      </c>
      <c r="AB59" s="5" t="s">
        <v>83</v>
      </c>
      <c r="AC59" s="13" t="s">
        <v>138</v>
      </c>
    </row>
    <row r="60" spans="1:29" ht="20.100000000000001" customHeight="1" x14ac:dyDescent="0.3">
      <c r="A60" s="5">
        <v>12</v>
      </c>
      <c r="B60" s="6" t="str">
        <f t="shared" si="12"/>
        <v>8</v>
      </c>
      <c r="C60" s="6" t="str">
        <f t="shared" si="13"/>
        <v>25</v>
      </c>
      <c r="D60" s="7"/>
      <c r="E60" s="7"/>
      <c r="F60" s="7"/>
      <c r="G60" s="5"/>
      <c r="H60" s="5"/>
      <c r="I60" s="8">
        <f t="shared" si="14"/>
        <v>0</v>
      </c>
      <c r="J60" s="9"/>
      <c r="K60" s="8">
        <f t="shared" si="15"/>
        <v>0</v>
      </c>
      <c r="L60" s="10" t="e">
        <f t="shared" si="16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7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8</v>
      </c>
      <c r="C61" s="6" t="str">
        <f t="shared" si="13"/>
        <v>25</v>
      </c>
      <c r="D61" s="7"/>
      <c r="E61" s="7"/>
      <c r="F61" s="7"/>
      <c r="G61" s="5"/>
      <c r="H61" s="5"/>
      <c r="I61" s="8">
        <f t="shared" si="14"/>
        <v>0</v>
      </c>
      <c r="J61" s="9"/>
      <c r="K61" s="8">
        <f t="shared" si="15"/>
        <v>0</v>
      </c>
      <c r="L61" s="10" t="e">
        <f t="shared" si="16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7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25</v>
      </c>
      <c r="D62" s="7"/>
      <c r="E62" s="7"/>
      <c r="F62" s="7"/>
      <c r="G62" s="5"/>
      <c r="H62" s="5"/>
      <c r="I62" s="8">
        <f t="shared" si="14"/>
        <v>0</v>
      </c>
      <c r="J62" s="9"/>
      <c r="K62" s="8">
        <f t="shared" si="15"/>
        <v>0</v>
      </c>
      <c r="L62" s="10" t="e">
        <f t="shared" si="16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7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25</v>
      </c>
      <c r="D63" s="7"/>
      <c r="E63" s="7"/>
      <c r="F63" s="7"/>
      <c r="G63" s="5"/>
      <c r="H63" s="5"/>
      <c r="I63" s="8">
        <f t="shared" si="14"/>
        <v>0</v>
      </c>
      <c r="J63" s="9"/>
      <c r="K63" s="8">
        <f t="shared" si="15"/>
        <v>0</v>
      </c>
      <c r="L63" s="10" t="e">
        <f t="shared" si="16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7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57" priority="31">
      <formula>$L7&gt;0.15</formula>
    </cfRule>
    <cfRule type="expression" dxfId="56" priority="32">
      <formula>AND($L7&gt;0.08,$L7&lt;0.15)</formula>
    </cfRule>
  </conditionalFormatting>
  <conditionalFormatting sqref="A49:G49 A50:C54 A57:C57 E57:G57 A60:AC63 A59:C59 E59:F59 A58:F58 E50:G54 A55:AC55 I49:AC54 A56:F56 I56:AC59">
    <cfRule type="expression" dxfId="55" priority="29">
      <formula>$L49&gt;0.15</formula>
    </cfRule>
    <cfRule type="expression" dxfId="54" priority="30">
      <formula>AND($L49&gt;0.08,$L49&lt;0.15)</formula>
    </cfRule>
  </conditionalFormatting>
  <conditionalFormatting sqref="D50:D53">
    <cfRule type="expression" dxfId="53" priority="25">
      <formula>$L50&gt;0.15</formula>
    </cfRule>
    <cfRule type="expression" dxfId="52" priority="26">
      <formula>AND($L50&gt;0.08,$L50&lt;0.15)</formula>
    </cfRule>
  </conditionalFormatting>
  <conditionalFormatting sqref="D54">
    <cfRule type="expression" dxfId="51" priority="23">
      <formula>$L54&gt;0.15</formula>
    </cfRule>
    <cfRule type="expression" dxfId="50" priority="24">
      <formula>AND($L54&gt;0.08,$L54&lt;0.15)</formula>
    </cfRule>
  </conditionalFormatting>
  <conditionalFormatting sqref="D57">
    <cfRule type="expression" dxfId="49" priority="21">
      <formula>$L57&gt;0.15</formula>
    </cfRule>
    <cfRule type="expression" dxfId="48" priority="22">
      <formula>AND($L57&gt;0.08,$L57&lt;0.15)</formula>
    </cfRule>
  </conditionalFormatting>
  <conditionalFormatting sqref="D59">
    <cfRule type="expression" dxfId="47" priority="19">
      <formula>$L59&gt;0.15</formula>
    </cfRule>
    <cfRule type="expression" dxfId="46" priority="20">
      <formula>AND($L59&gt;0.08,$L59&lt;0.15)</formula>
    </cfRule>
  </conditionalFormatting>
  <conditionalFormatting sqref="H50:H54">
    <cfRule type="expression" dxfId="45" priority="17">
      <formula>$L50&gt;0.15</formula>
    </cfRule>
    <cfRule type="expression" dxfId="44" priority="18">
      <formula>AND($L50&gt;0.08,$L50&lt;0.15)</formula>
    </cfRule>
  </conditionalFormatting>
  <conditionalFormatting sqref="H57">
    <cfRule type="expression" dxfId="43" priority="15">
      <formula>$L57&gt;0.15</formula>
    </cfRule>
    <cfRule type="expression" dxfId="42" priority="16">
      <formula>AND($L57&gt;0.08,$L57&lt;0.15)</formula>
    </cfRule>
  </conditionalFormatting>
  <conditionalFormatting sqref="G59">
    <cfRule type="expression" dxfId="41" priority="13">
      <formula>$L59&gt;0.15</formula>
    </cfRule>
    <cfRule type="expression" dxfId="40" priority="14">
      <formula>AND($L59&gt;0.08,$L59&lt;0.15)</formula>
    </cfRule>
  </conditionalFormatting>
  <conditionalFormatting sqref="H59">
    <cfRule type="expression" dxfId="39" priority="11">
      <formula>$L59&gt;0.15</formula>
    </cfRule>
    <cfRule type="expression" dxfId="38" priority="12">
      <formula>AND($L59&gt;0.08,$L59&lt;0.15)</formula>
    </cfRule>
  </conditionalFormatting>
  <conditionalFormatting sqref="H49">
    <cfRule type="expression" dxfId="37" priority="9">
      <formula>$L49&gt;0.15</formula>
    </cfRule>
    <cfRule type="expression" dxfId="36" priority="10">
      <formula>AND($L49&gt;0.08,$L49&lt;0.15)</formula>
    </cfRule>
  </conditionalFormatting>
  <conditionalFormatting sqref="G56">
    <cfRule type="expression" dxfId="35" priority="7">
      <formula>$L56&gt;0.15</formula>
    </cfRule>
    <cfRule type="expression" dxfId="34" priority="8">
      <formula>AND($L56&gt;0.08,$L56&lt;0.15)</formula>
    </cfRule>
  </conditionalFormatting>
  <conditionalFormatting sqref="H56">
    <cfRule type="expression" dxfId="33" priority="5">
      <formula>$L56&gt;0.15</formula>
    </cfRule>
    <cfRule type="expression" dxfId="32" priority="6">
      <formula>AND($L56&gt;0.08,$L56&lt;0.15)</formula>
    </cfRule>
  </conditionalFormatting>
  <conditionalFormatting sqref="G58">
    <cfRule type="expression" dxfId="31" priority="3">
      <formula>$L58&gt;0.15</formula>
    </cfRule>
    <cfRule type="expression" dxfId="30" priority="4">
      <formula>AND($L58&gt;0.08,$L58&lt;0.15)</formula>
    </cfRule>
  </conditionalFormatting>
  <conditionalFormatting sqref="H58">
    <cfRule type="expression" dxfId="29" priority="1">
      <formula>$L58&gt;0.15</formula>
    </cfRule>
    <cfRule type="expression" dxfId="28" priority="2">
      <formula>AND($L58&gt;0.08,$L58&lt;0.15)</formula>
    </cfRule>
  </conditionalFormatting>
  <dataValidations count="3">
    <dataValidation type="list" allowBlank="1" showInputMessage="1" showErrorMessage="1" sqref="Z7:Z46 Z49:Z63" xr:uid="{ABBACFC5-B862-497D-B507-CBBAA9379ED9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C122DABF-476B-4E5A-8708-9ECBAED78240}">
      <formula1>0</formula1>
      <formula2>20000</formula2>
    </dataValidation>
    <dataValidation allowBlank="1" showInputMessage="1" showErrorMessage="1" prompt="수식 계산_x000a_수치 입력 금지" sqref="K7:K46 K49:K63" xr:uid="{F4419E51-F12D-4C57-9689-E338775CF98B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B33018-98A7-4AEE-B37D-4FE30C26873C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12ADD45E-73BE-4B2E-A299-0BBE016BC623}">
          <x14:formula1>
            <xm:f>데이터!$B$4:$B$17</xm:f>
          </x14:formula1>
          <xm:sqref>D7:D46 D49:D63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21E-1766-4E46-9D56-82566C88C431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63" sqref="A53:XFD63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7" t="s">
        <v>53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tr">
        <f>MID($A$1,2,1)</f>
        <v>월</v>
      </c>
      <c r="C5" s="44" t="str">
        <f>RIGHT($A$1,1)</f>
        <v>일</v>
      </c>
      <c r="D5" s="42" t="s">
        <v>2</v>
      </c>
      <c r="E5" s="42" t="s">
        <v>3</v>
      </c>
      <c r="F5" s="42" t="s">
        <v>4</v>
      </c>
      <c r="G5" s="42" t="s">
        <v>5</v>
      </c>
      <c r="H5" s="51" t="s">
        <v>6</v>
      </c>
      <c r="I5" s="42" t="s">
        <v>7</v>
      </c>
      <c r="J5" s="42" t="s">
        <v>8</v>
      </c>
      <c r="K5" s="42" t="s">
        <v>9</v>
      </c>
      <c r="L5" s="52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26</v>
      </c>
      <c r="D7" s="7" t="s">
        <v>34</v>
      </c>
      <c r="E7" s="7" t="s">
        <v>154</v>
      </c>
      <c r="F7" s="7" t="s">
        <v>152</v>
      </c>
      <c r="G7" s="5" t="s">
        <v>95</v>
      </c>
      <c r="H7" s="5" t="s">
        <v>91</v>
      </c>
      <c r="I7" s="8">
        <f t="shared" ref="I7:I46" si="0">J7+K7</f>
        <v>2806</v>
      </c>
      <c r="J7" s="9">
        <v>2800</v>
      </c>
      <c r="K7" s="8">
        <f t="shared" ref="K7:K29" si="1">SUM(M7:W7)</f>
        <v>6</v>
      </c>
      <c r="L7" s="10">
        <f t="shared" ref="L7:L46" si="2">K7/I7</f>
        <v>2.1382751247327157E-3</v>
      </c>
      <c r="M7" s="11"/>
      <c r="N7" s="11"/>
      <c r="O7" s="11"/>
      <c r="P7" s="11">
        <v>6</v>
      </c>
      <c r="Q7" s="11"/>
      <c r="R7" s="11"/>
      <c r="S7" s="11"/>
      <c r="T7" s="11"/>
      <c r="U7" s="11"/>
      <c r="V7" s="11"/>
      <c r="W7" s="11"/>
      <c r="X7" s="12">
        <v>20200825</v>
      </c>
      <c r="Y7" s="12">
        <v>15</v>
      </c>
      <c r="Z7" s="6" t="s">
        <v>64</v>
      </c>
      <c r="AA7" s="12" t="str">
        <f>IF($Z7="A","하선동",IF($Z7="B","이형준",""))</f>
        <v>하선동</v>
      </c>
      <c r="AB7" s="5" t="s">
        <v>75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26</v>
      </c>
      <c r="D8" s="7" t="s">
        <v>34</v>
      </c>
      <c r="E8" s="7" t="s">
        <v>153</v>
      </c>
      <c r="F8" s="7" t="s">
        <v>151</v>
      </c>
      <c r="G8" s="5" t="s">
        <v>155</v>
      </c>
      <c r="H8" s="5" t="s">
        <v>156</v>
      </c>
      <c r="I8" s="8">
        <f t="shared" si="0"/>
        <v>11614</v>
      </c>
      <c r="J8" s="9">
        <v>11600</v>
      </c>
      <c r="K8" s="8">
        <f t="shared" si="1"/>
        <v>14</v>
      </c>
      <c r="L8" s="10">
        <f t="shared" si="2"/>
        <v>1.2054417082831067E-3</v>
      </c>
      <c r="M8" s="11"/>
      <c r="N8" s="11">
        <v>6</v>
      </c>
      <c r="O8" s="11"/>
      <c r="P8" s="11">
        <v>8</v>
      </c>
      <c r="Q8" s="11"/>
      <c r="R8" s="11"/>
      <c r="S8" s="11"/>
      <c r="T8" s="11"/>
      <c r="U8" s="11"/>
      <c r="V8" s="11"/>
      <c r="W8" s="11"/>
      <c r="X8" s="12">
        <v>20200825</v>
      </c>
      <c r="Y8" s="12">
        <v>15</v>
      </c>
      <c r="Z8" s="6" t="s">
        <v>125</v>
      </c>
      <c r="AA8" s="12" t="str">
        <f t="shared" ref="AA8:AA46" si="5">IF($Z8="A","하선동",IF($Z8="B","이형준",""))</f>
        <v>이형준</v>
      </c>
      <c r="AB8" s="5" t="s">
        <v>75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26</v>
      </c>
      <c r="D9" s="7" t="s">
        <v>34</v>
      </c>
      <c r="E9" s="7" t="s">
        <v>157</v>
      </c>
      <c r="F9" s="7" t="s">
        <v>158</v>
      </c>
      <c r="G9" s="5" t="s">
        <v>155</v>
      </c>
      <c r="H9" s="5" t="s">
        <v>156</v>
      </c>
      <c r="I9" s="8">
        <f t="shared" si="0"/>
        <v>15688</v>
      </c>
      <c r="J9" s="9">
        <v>15680</v>
      </c>
      <c r="K9" s="8">
        <f t="shared" si="1"/>
        <v>8</v>
      </c>
      <c r="L9" s="10">
        <f t="shared" si="2"/>
        <v>5.099439061703213E-4</v>
      </c>
      <c r="M9" s="11">
        <v>3</v>
      </c>
      <c r="N9" s="11"/>
      <c r="O9" s="11"/>
      <c r="P9" s="11"/>
      <c r="Q9" s="11">
        <v>5</v>
      </c>
      <c r="R9" s="11"/>
      <c r="S9" s="11"/>
      <c r="T9" s="11"/>
      <c r="U9" s="11"/>
      <c r="V9" s="11"/>
      <c r="W9" s="11"/>
      <c r="X9" s="12">
        <v>20200826</v>
      </c>
      <c r="Y9" s="6">
        <v>5</v>
      </c>
      <c r="Z9" s="6" t="s">
        <v>125</v>
      </c>
      <c r="AA9" s="12" t="str">
        <f t="shared" si="5"/>
        <v>이형준</v>
      </c>
      <c r="AB9" s="5" t="s">
        <v>75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26</v>
      </c>
      <c r="D10" s="7" t="s">
        <v>36</v>
      </c>
      <c r="E10" s="7" t="s">
        <v>159</v>
      </c>
      <c r="F10" s="7" t="s">
        <v>160</v>
      </c>
      <c r="G10" s="5" t="s">
        <v>161</v>
      </c>
      <c r="H10" s="5" t="s">
        <v>162</v>
      </c>
      <c r="I10" s="8">
        <f t="shared" si="0"/>
        <v>1734</v>
      </c>
      <c r="J10" s="9">
        <v>1680</v>
      </c>
      <c r="K10" s="8">
        <f t="shared" si="1"/>
        <v>54</v>
      </c>
      <c r="L10" s="10">
        <f t="shared" si="2"/>
        <v>3.1141868512110725E-2</v>
      </c>
      <c r="M10" s="11"/>
      <c r="N10" s="11"/>
      <c r="O10" s="11"/>
      <c r="P10" s="11"/>
      <c r="Q10" s="11"/>
      <c r="R10" s="11"/>
      <c r="S10" s="11">
        <v>39</v>
      </c>
      <c r="T10" s="11"/>
      <c r="U10" s="11"/>
      <c r="V10" s="11"/>
      <c r="W10" s="11">
        <v>15</v>
      </c>
      <c r="X10" s="12">
        <v>20200826</v>
      </c>
      <c r="Y10" s="12">
        <v>10</v>
      </c>
      <c r="Z10" s="6" t="s">
        <v>125</v>
      </c>
      <c r="AA10" s="12" t="str">
        <f t="shared" si="5"/>
        <v>이형준</v>
      </c>
      <c r="AB10" s="5" t="s">
        <v>75</v>
      </c>
      <c r="AC10" s="13" t="s">
        <v>163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26</v>
      </c>
      <c r="D11" s="7" t="s">
        <v>32</v>
      </c>
      <c r="E11" s="7" t="s">
        <v>153</v>
      </c>
      <c r="F11" s="7" t="s">
        <v>164</v>
      </c>
      <c r="G11" s="5" t="s">
        <v>165</v>
      </c>
      <c r="H11" s="5" t="s">
        <v>156</v>
      </c>
      <c r="I11" s="8">
        <f t="shared" si="0"/>
        <v>2100</v>
      </c>
      <c r="J11" s="9">
        <v>2100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20200817</v>
      </c>
      <c r="Y11" s="12">
        <v>14</v>
      </c>
      <c r="Z11" s="6" t="s">
        <v>64</v>
      </c>
      <c r="AA11" s="12" t="str">
        <f t="shared" si="5"/>
        <v>하선동</v>
      </c>
      <c r="AB11" s="5" t="s">
        <v>75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26</v>
      </c>
      <c r="D12" s="7" t="s">
        <v>34</v>
      </c>
      <c r="E12" s="7" t="s">
        <v>167</v>
      </c>
      <c r="F12" s="7" t="s">
        <v>166</v>
      </c>
      <c r="G12" s="5" t="s">
        <v>168</v>
      </c>
      <c r="H12" s="5" t="s">
        <v>162</v>
      </c>
      <c r="I12" s="8">
        <f t="shared" si="0"/>
        <v>2501</v>
      </c>
      <c r="J12" s="9">
        <v>1930</v>
      </c>
      <c r="K12" s="8">
        <f t="shared" si="1"/>
        <v>571</v>
      </c>
      <c r="L12" s="10">
        <f t="shared" si="2"/>
        <v>0.22830867652938824</v>
      </c>
      <c r="M12" s="11">
        <v>333</v>
      </c>
      <c r="N12" s="11"/>
      <c r="O12" s="11"/>
      <c r="P12" s="11">
        <v>7</v>
      </c>
      <c r="Q12" s="11">
        <v>99</v>
      </c>
      <c r="R12" s="11"/>
      <c r="S12" s="11">
        <v>129</v>
      </c>
      <c r="T12" s="11">
        <v>3</v>
      </c>
      <c r="U12" s="11"/>
      <c r="V12" s="11"/>
      <c r="W12" s="11"/>
      <c r="X12" s="12">
        <v>20200826</v>
      </c>
      <c r="Y12" s="12">
        <v>2</v>
      </c>
      <c r="Z12" s="6" t="s">
        <v>64</v>
      </c>
      <c r="AA12" s="12" t="str">
        <f t="shared" si="5"/>
        <v>하선동</v>
      </c>
      <c r="AB12" s="5" t="s">
        <v>88</v>
      </c>
      <c r="AC12" s="13" t="s">
        <v>169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26</v>
      </c>
      <c r="D13" s="7" t="s">
        <v>36</v>
      </c>
      <c r="E13" s="7" t="s">
        <v>153</v>
      </c>
      <c r="F13" s="7" t="s">
        <v>170</v>
      </c>
      <c r="G13" s="5" t="s">
        <v>171</v>
      </c>
      <c r="H13" s="5" t="s">
        <v>156</v>
      </c>
      <c r="I13" s="8">
        <f t="shared" si="0"/>
        <v>453</v>
      </c>
      <c r="J13" s="15">
        <v>450</v>
      </c>
      <c r="K13" s="8">
        <f t="shared" si="1"/>
        <v>3</v>
      </c>
      <c r="L13" s="10">
        <f t="shared" si="2"/>
        <v>6.6225165562913907E-3</v>
      </c>
      <c r="M13" s="11">
        <v>1</v>
      </c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20200826</v>
      </c>
      <c r="Y13" s="12">
        <v>8</v>
      </c>
      <c r="Z13" s="6" t="s">
        <v>64</v>
      </c>
      <c r="AA13" s="12" t="str">
        <f t="shared" si="5"/>
        <v>하선동</v>
      </c>
      <c r="AB13" s="5" t="s">
        <v>88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26</v>
      </c>
      <c r="D14" s="7" t="s">
        <v>34</v>
      </c>
      <c r="E14" s="7" t="s">
        <v>153</v>
      </c>
      <c r="F14" s="7" t="s">
        <v>151</v>
      </c>
      <c r="G14" s="5" t="s">
        <v>155</v>
      </c>
      <c r="H14" s="5" t="s">
        <v>156</v>
      </c>
      <c r="I14" s="8">
        <f t="shared" si="0"/>
        <v>1391</v>
      </c>
      <c r="J14" s="9">
        <v>1200</v>
      </c>
      <c r="K14" s="8">
        <f t="shared" si="1"/>
        <v>191</v>
      </c>
      <c r="L14" s="10">
        <f t="shared" si="2"/>
        <v>0.13731128684399713</v>
      </c>
      <c r="M14" s="11"/>
      <c r="N14" s="11"/>
      <c r="O14" s="11">
        <v>190</v>
      </c>
      <c r="P14" s="11">
        <v>1</v>
      </c>
      <c r="Q14" s="11"/>
      <c r="R14" s="11"/>
      <c r="S14" s="11"/>
      <c r="T14" s="11"/>
      <c r="U14" s="11"/>
      <c r="V14" s="11"/>
      <c r="W14" s="11"/>
      <c r="X14" s="12">
        <v>20200825</v>
      </c>
      <c r="Y14" s="12">
        <v>15</v>
      </c>
      <c r="Z14" s="6" t="s">
        <v>125</v>
      </c>
      <c r="AA14" s="12" t="str">
        <f t="shared" si="5"/>
        <v>이형준</v>
      </c>
      <c r="AB14" s="5" t="s">
        <v>83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26</v>
      </c>
      <c r="D15" s="7" t="s">
        <v>34</v>
      </c>
      <c r="E15" s="7" t="s">
        <v>153</v>
      </c>
      <c r="F15" s="7" t="s">
        <v>151</v>
      </c>
      <c r="G15" s="5" t="s">
        <v>155</v>
      </c>
      <c r="H15" s="5" t="s">
        <v>156</v>
      </c>
      <c r="I15" s="8">
        <f t="shared" si="0"/>
        <v>12073</v>
      </c>
      <c r="J15" s="9">
        <v>12050</v>
      </c>
      <c r="K15" s="8">
        <f t="shared" si="1"/>
        <v>23</v>
      </c>
      <c r="L15" s="10">
        <f t="shared" si="2"/>
        <v>1.9050774455396339E-3</v>
      </c>
      <c r="M15" s="11"/>
      <c r="N15" s="11">
        <v>11</v>
      </c>
      <c r="O15" s="11"/>
      <c r="P15" s="11">
        <v>12</v>
      </c>
      <c r="Q15" s="11"/>
      <c r="R15" s="11"/>
      <c r="S15" s="11"/>
      <c r="T15" s="11"/>
      <c r="U15" s="11"/>
      <c r="V15" s="11"/>
      <c r="W15" s="11"/>
      <c r="X15" s="12">
        <v>20200826</v>
      </c>
      <c r="Y15" s="12">
        <v>15</v>
      </c>
      <c r="Z15" s="6" t="s">
        <v>64</v>
      </c>
      <c r="AA15" s="12" t="str">
        <f t="shared" si="5"/>
        <v>하선동</v>
      </c>
      <c r="AB15" s="5" t="s">
        <v>83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26</v>
      </c>
      <c r="D16" s="7" t="s">
        <v>34</v>
      </c>
      <c r="E16" s="7" t="s">
        <v>157</v>
      </c>
      <c r="F16" s="7" t="s">
        <v>174</v>
      </c>
      <c r="G16" s="5" t="s">
        <v>155</v>
      </c>
      <c r="H16" s="5" t="s">
        <v>156</v>
      </c>
      <c r="I16" s="8">
        <f t="shared" si="0"/>
        <v>2006</v>
      </c>
      <c r="J16" s="9">
        <v>2000</v>
      </c>
      <c r="K16" s="8">
        <f t="shared" si="1"/>
        <v>6</v>
      </c>
      <c r="L16" s="10">
        <f t="shared" si="2"/>
        <v>2.9910269192422734E-3</v>
      </c>
      <c r="M16" s="11">
        <v>3</v>
      </c>
      <c r="N16" s="11"/>
      <c r="O16" s="11"/>
      <c r="P16" s="11"/>
      <c r="Q16" s="11">
        <v>3</v>
      </c>
      <c r="R16" s="11"/>
      <c r="S16" s="11"/>
      <c r="T16" s="11"/>
      <c r="U16" s="11"/>
      <c r="V16" s="11"/>
      <c r="W16" s="11"/>
      <c r="X16" s="12">
        <v>20200825</v>
      </c>
      <c r="Y16" s="12">
        <v>5</v>
      </c>
      <c r="Z16" s="6" t="s">
        <v>125</v>
      </c>
      <c r="AA16" s="12" t="str">
        <f t="shared" si="5"/>
        <v>이형준</v>
      </c>
      <c r="AB16" s="5" t="s">
        <v>83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26</v>
      </c>
      <c r="D17" s="7" t="s">
        <v>34</v>
      </c>
      <c r="E17" s="7" t="s">
        <v>157</v>
      </c>
      <c r="F17" s="7" t="s">
        <v>174</v>
      </c>
      <c r="G17" s="5" t="s">
        <v>155</v>
      </c>
      <c r="H17" s="5" t="s">
        <v>156</v>
      </c>
      <c r="I17" s="8">
        <f t="shared" si="0"/>
        <v>3007</v>
      </c>
      <c r="J17" s="9">
        <v>3000</v>
      </c>
      <c r="K17" s="8">
        <f t="shared" si="1"/>
        <v>7</v>
      </c>
      <c r="L17" s="10">
        <f t="shared" si="2"/>
        <v>2.3279015630196208E-3</v>
      </c>
      <c r="M17" s="11">
        <v>3</v>
      </c>
      <c r="N17" s="11"/>
      <c r="O17" s="11"/>
      <c r="P17" s="11"/>
      <c r="Q17" s="11">
        <v>4</v>
      </c>
      <c r="R17" s="11"/>
      <c r="S17" s="11"/>
      <c r="T17" s="11"/>
      <c r="U17" s="11"/>
      <c r="V17" s="11"/>
      <c r="W17" s="11"/>
      <c r="X17" s="12">
        <v>20200826</v>
      </c>
      <c r="Y17" s="12">
        <v>5</v>
      </c>
      <c r="Z17" s="6" t="s">
        <v>64</v>
      </c>
      <c r="AA17" s="12" t="str">
        <f t="shared" si="5"/>
        <v>하선동</v>
      </c>
      <c r="AB17" s="5" t="s">
        <v>83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26</v>
      </c>
      <c r="D18" s="7" t="s">
        <v>36</v>
      </c>
      <c r="E18" s="7" t="s">
        <v>159</v>
      </c>
      <c r="F18" s="7" t="s">
        <v>160</v>
      </c>
      <c r="G18" s="5" t="s">
        <v>161</v>
      </c>
      <c r="H18" s="5" t="s">
        <v>162</v>
      </c>
      <c r="I18" s="8">
        <f t="shared" si="0"/>
        <v>1778</v>
      </c>
      <c r="J18" s="9">
        <v>1720</v>
      </c>
      <c r="K18" s="8">
        <f t="shared" si="1"/>
        <v>58</v>
      </c>
      <c r="L18" s="10">
        <f t="shared" si="2"/>
        <v>3.2620922384701913E-2</v>
      </c>
      <c r="M18" s="11"/>
      <c r="N18" s="11"/>
      <c r="O18" s="11"/>
      <c r="P18" s="11"/>
      <c r="Q18" s="11">
        <v>21</v>
      </c>
      <c r="R18" s="11"/>
      <c r="S18" s="11">
        <v>34</v>
      </c>
      <c r="T18" s="11">
        <v>3</v>
      </c>
      <c r="U18" s="11"/>
      <c r="V18" s="11"/>
      <c r="W18" s="11"/>
      <c r="X18" s="12">
        <v>20200826</v>
      </c>
      <c r="Y18" s="12">
        <v>10</v>
      </c>
      <c r="Z18" s="6" t="s">
        <v>64</v>
      </c>
      <c r="AA18" s="12" t="str">
        <f t="shared" si="5"/>
        <v>하선동</v>
      </c>
      <c r="AB18" s="5" t="s">
        <v>83</v>
      </c>
      <c r="AC18" s="13" t="s">
        <v>169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26</v>
      </c>
      <c r="D19" s="7" t="s">
        <v>32</v>
      </c>
      <c r="E19" s="7" t="s">
        <v>153</v>
      </c>
      <c r="F19" s="7" t="s">
        <v>175</v>
      </c>
      <c r="G19" s="5" t="s">
        <v>176</v>
      </c>
      <c r="H19" s="5" t="s">
        <v>156</v>
      </c>
      <c r="I19" s="8">
        <f t="shared" si="0"/>
        <v>897</v>
      </c>
      <c r="J19" s="9">
        <v>894</v>
      </c>
      <c r="K19" s="8">
        <f t="shared" si="1"/>
        <v>3</v>
      </c>
      <c r="L19" s="10">
        <f t="shared" si="2"/>
        <v>3.3444816053511705E-3</v>
      </c>
      <c r="M19" s="11"/>
      <c r="N19" s="11"/>
      <c r="O19" s="11"/>
      <c r="P19" s="11"/>
      <c r="Q19" s="11">
        <v>1</v>
      </c>
      <c r="R19" s="11"/>
      <c r="S19" s="11"/>
      <c r="T19" s="11">
        <v>2</v>
      </c>
      <c r="U19" s="11"/>
      <c r="V19" s="11"/>
      <c r="W19" s="11"/>
      <c r="X19" s="12">
        <v>20200825</v>
      </c>
      <c r="Y19" s="12">
        <v>14</v>
      </c>
      <c r="Z19" s="6" t="s">
        <v>125</v>
      </c>
      <c r="AA19" s="12" t="str">
        <f t="shared" si="5"/>
        <v>이형준</v>
      </c>
      <c r="AB19" s="5" t="s">
        <v>80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26</v>
      </c>
      <c r="D20" s="7" t="s">
        <v>32</v>
      </c>
      <c r="E20" s="7" t="s">
        <v>153</v>
      </c>
      <c r="F20" s="7" t="s">
        <v>175</v>
      </c>
      <c r="G20" s="5" t="s">
        <v>176</v>
      </c>
      <c r="H20" s="5" t="s">
        <v>156</v>
      </c>
      <c r="I20" s="8">
        <f t="shared" si="0"/>
        <v>2682</v>
      </c>
      <c r="J20" s="9">
        <v>2655</v>
      </c>
      <c r="K20" s="8">
        <f t="shared" si="1"/>
        <v>27</v>
      </c>
      <c r="L20" s="10">
        <f t="shared" si="2"/>
        <v>1.0067114093959731E-2</v>
      </c>
      <c r="M20" s="11">
        <v>1</v>
      </c>
      <c r="N20" s="11"/>
      <c r="O20" s="11"/>
      <c r="P20" s="11"/>
      <c r="Q20" s="11">
        <v>3</v>
      </c>
      <c r="R20" s="11"/>
      <c r="S20" s="11"/>
      <c r="T20" s="11">
        <v>23</v>
      </c>
      <c r="U20" s="11"/>
      <c r="V20" s="11"/>
      <c r="W20" s="11"/>
      <c r="X20" s="12">
        <v>20200826</v>
      </c>
      <c r="Y20" s="12">
        <v>14</v>
      </c>
      <c r="Z20" s="6" t="s">
        <v>64</v>
      </c>
      <c r="AA20" s="12" t="str">
        <f t="shared" si="5"/>
        <v>하선동</v>
      </c>
      <c r="AB20" s="5" t="s">
        <v>80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26</v>
      </c>
      <c r="D21" s="7" t="s">
        <v>34</v>
      </c>
      <c r="E21" s="7" t="s">
        <v>157</v>
      </c>
      <c r="F21" s="7" t="s">
        <v>174</v>
      </c>
      <c r="G21" s="5" t="s">
        <v>155</v>
      </c>
      <c r="H21" s="5" t="s">
        <v>156</v>
      </c>
      <c r="I21" s="8">
        <f t="shared" si="0"/>
        <v>5612</v>
      </c>
      <c r="J21" s="9">
        <v>5611</v>
      </c>
      <c r="K21" s="8">
        <f t="shared" si="1"/>
        <v>1</v>
      </c>
      <c r="L21" s="10">
        <f t="shared" si="2"/>
        <v>1.7818959372772631E-4</v>
      </c>
      <c r="M21" s="11">
        <v>1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20200826</v>
      </c>
      <c r="Y21" s="12">
        <v>5</v>
      </c>
      <c r="Z21" s="6" t="s">
        <v>64</v>
      </c>
      <c r="AA21" s="12" t="str">
        <f t="shared" si="5"/>
        <v>하선동</v>
      </c>
      <c r="AB21" s="5" t="s">
        <v>80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26</v>
      </c>
      <c r="D22" s="7" t="s">
        <v>36</v>
      </c>
      <c r="E22" s="7" t="s">
        <v>153</v>
      </c>
      <c r="F22" s="7" t="s">
        <v>170</v>
      </c>
      <c r="G22" s="5" t="s">
        <v>171</v>
      </c>
      <c r="H22" s="5" t="s">
        <v>156</v>
      </c>
      <c r="I22" s="8">
        <f t="shared" si="0"/>
        <v>585</v>
      </c>
      <c r="J22" s="9">
        <v>568</v>
      </c>
      <c r="K22" s="8">
        <f t="shared" si="1"/>
        <v>17</v>
      </c>
      <c r="L22" s="10">
        <f t="shared" si="2"/>
        <v>2.9059829059829061E-2</v>
      </c>
      <c r="M22" s="11">
        <v>8</v>
      </c>
      <c r="N22" s="11"/>
      <c r="O22" s="11"/>
      <c r="P22" s="11">
        <v>9</v>
      </c>
      <c r="Q22" s="11"/>
      <c r="R22" s="11"/>
      <c r="S22" s="11"/>
      <c r="T22" s="11"/>
      <c r="U22" s="11"/>
      <c r="V22" s="11"/>
      <c r="W22" s="11"/>
      <c r="X22" s="12">
        <v>20200826</v>
      </c>
      <c r="Y22" s="12">
        <v>8</v>
      </c>
      <c r="Z22" s="6" t="s">
        <v>64</v>
      </c>
      <c r="AA22" s="12" t="str">
        <f t="shared" si="5"/>
        <v>하선동</v>
      </c>
      <c r="AB22" s="5" t="s">
        <v>80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26</v>
      </c>
      <c r="D23" s="7" t="s">
        <v>36</v>
      </c>
      <c r="E23" s="7" t="s">
        <v>153</v>
      </c>
      <c r="F23" s="7" t="s">
        <v>170</v>
      </c>
      <c r="G23" s="5" t="s">
        <v>171</v>
      </c>
      <c r="H23" s="5" t="s">
        <v>156</v>
      </c>
      <c r="I23" s="8">
        <f t="shared" si="0"/>
        <v>3244</v>
      </c>
      <c r="J23" s="9">
        <v>3230</v>
      </c>
      <c r="K23" s="8">
        <f t="shared" si="1"/>
        <v>14</v>
      </c>
      <c r="L23" s="10">
        <f t="shared" si="2"/>
        <v>4.3156596794081377E-3</v>
      </c>
      <c r="M23" s="11"/>
      <c r="N23" s="11"/>
      <c r="O23" s="11"/>
      <c r="P23" s="11">
        <v>4</v>
      </c>
      <c r="Q23" s="11"/>
      <c r="R23" s="11"/>
      <c r="S23" s="11"/>
      <c r="T23" s="11">
        <v>7</v>
      </c>
      <c r="U23" s="11"/>
      <c r="V23" s="11"/>
      <c r="W23" s="11">
        <v>3</v>
      </c>
      <c r="X23" s="12">
        <v>20200826</v>
      </c>
      <c r="Y23" s="12">
        <v>8</v>
      </c>
      <c r="Z23" s="6" t="s">
        <v>125</v>
      </c>
      <c r="AA23" s="12" t="str">
        <f t="shared" si="5"/>
        <v>이형준</v>
      </c>
      <c r="AB23" s="5" t="s">
        <v>67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26</v>
      </c>
      <c r="D24" s="7" t="s">
        <v>32</v>
      </c>
      <c r="E24" s="7" t="s">
        <v>153</v>
      </c>
      <c r="F24" s="7" t="s">
        <v>175</v>
      </c>
      <c r="G24" s="5" t="s">
        <v>176</v>
      </c>
      <c r="H24" s="5" t="s">
        <v>156</v>
      </c>
      <c r="I24" s="8">
        <f t="shared" si="0"/>
        <v>2763</v>
      </c>
      <c r="J24" s="9">
        <v>2750</v>
      </c>
      <c r="K24" s="8">
        <f t="shared" si="1"/>
        <v>13</v>
      </c>
      <c r="L24" s="10">
        <f t="shared" si="2"/>
        <v>4.7050307636626858E-3</v>
      </c>
      <c r="M24" s="11">
        <v>13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20200826</v>
      </c>
      <c r="Y24" s="12">
        <v>14</v>
      </c>
      <c r="Z24" s="6" t="s">
        <v>125</v>
      </c>
      <c r="AA24" s="12" t="str">
        <f t="shared" si="5"/>
        <v>이형준</v>
      </c>
      <c r="AB24" s="5" t="s">
        <v>67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26</v>
      </c>
      <c r="D25" s="7" t="s">
        <v>32</v>
      </c>
      <c r="E25" s="7" t="s">
        <v>179</v>
      </c>
      <c r="F25" s="7" t="s">
        <v>177</v>
      </c>
      <c r="G25" s="5" t="s">
        <v>178</v>
      </c>
      <c r="H25" s="5" t="s">
        <v>156</v>
      </c>
      <c r="I25" s="8">
        <f t="shared" si="0"/>
        <v>4261</v>
      </c>
      <c r="J25" s="11">
        <v>4250</v>
      </c>
      <c r="K25" s="8">
        <f t="shared" si="1"/>
        <v>11</v>
      </c>
      <c r="L25" s="10">
        <f t="shared" si="2"/>
        <v>2.581553625909411E-3</v>
      </c>
      <c r="M25" s="11">
        <v>11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20200826</v>
      </c>
      <c r="Y25" s="12">
        <v>7</v>
      </c>
      <c r="Z25" s="6" t="s">
        <v>64</v>
      </c>
      <c r="AA25" s="12" t="str">
        <f t="shared" si="5"/>
        <v>하선동</v>
      </c>
      <c r="AB25" s="5" t="s">
        <v>67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26</v>
      </c>
      <c r="D26" s="7" t="s">
        <v>32</v>
      </c>
      <c r="E26" s="7" t="s">
        <v>179</v>
      </c>
      <c r="F26" s="7" t="s">
        <v>177</v>
      </c>
      <c r="G26" s="5" t="s">
        <v>178</v>
      </c>
      <c r="H26" s="5" t="s">
        <v>156</v>
      </c>
      <c r="I26" s="8">
        <f t="shared" si="0"/>
        <v>3633</v>
      </c>
      <c r="J26" s="11">
        <v>3620</v>
      </c>
      <c r="K26" s="8">
        <f t="shared" si="1"/>
        <v>13</v>
      </c>
      <c r="L26" s="10">
        <f t="shared" si="2"/>
        <v>3.5783099366914397E-3</v>
      </c>
      <c r="M26" s="11">
        <v>13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20200826</v>
      </c>
      <c r="Y26" s="12">
        <v>7</v>
      </c>
      <c r="Z26" s="6" t="s">
        <v>125</v>
      </c>
      <c r="AA26" s="12" t="str">
        <f t="shared" si="5"/>
        <v>이형준</v>
      </c>
      <c r="AB26" s="5" t="s">
        <v>67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26</v>
      </c>
      <c r="D27" s="7" t="s">
        <v>89</v>
      </c>
      <c r="E27" s="5" t="s">
        <v>181</v>
      </c>
      <c r="F27" s="7" t="s">
        <v>180</v>
      </c>
      <c r="G27" s="5" t="s">
        <v>182</v>
      </c>
      <c r="H27" s="5" t="s">
        <v>156</v>
      </c>
      <c r="I27" s="8">
        <f t="shared" si="0"/>
        <v>201</v>
      </c>
      <c r="J27" s="11">
        <v>200</v>
      </c>
      <c r="K27" s="8">
        <f t="shared" si="1"/>
        <v>1</v>
      </c>
      <c r="L27" s="10">
        <f t="shared" si="2"/>
        <v>4.9751243781094526E-3</v>
      </c>
      <c r="M27" s="11"/>
      <c r="N27" s="11"/>
      <c r="O27" s="11"/>
      <c r="P27" s="11">
        <v>1</v>
      </c>
      <c r="Q27" s="11"/>
      <c r="R27" s="11"/>
      <c r="S27" s="11"/>
      <c r="T27" s="11"/>
      <c r="U27" s="11"/>
      <c r="V27" s="11"/>
      <c r="W27" s="11"/>
      <c r="X27" s="12">
        <v>20200826</v>
      </c>
      <c r="Y27" s="12">
        <v>4</v>
      </c>
      <c r="Z27" s="6" t="s">
        <v>64</v>
      </c>
      <c r="AA27" s="12" t="str">
        <f t="shared" si="5"/>
        <v>하선동</v>
      </c>
      <c r="AB27" s="5" t="s">
        <v>62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26</v>
      </c>
      <c r="D28" s="7" t="s">
        <v>32</v>
      </c>
      <c r="E28" s="7" t="s">
        <v>183</v>
      </c>
      <c r="F28" s="7" t="s">
        <v>184</v>
      </c>
      <c r="G28" s="5" t="s">
        <v>178</v>
      </c>
      <c r="H28" s="5" t="s">
        <v>156</v>
      </c>
      <c r="I28" s="8">
        <f t="shared" si="0"/>
        <v>7450</v>
      </c>
      <c r="J28" s="16">
        <v>7435</v>
      </c>
      <c r="K28" s="8">
        <f t="shared" si="1"/>
        <v>15</v>
      </c>
      <c r="L28" s="10">
        <f t="shared" si="2"/>
        <v>2.0134228187919465E-3</v>
      </c>
      <c r="M28" s="11">
        <v>15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20200825</v>
      </c>
      <c r="Y28" s="12">
        <v>7</v>
      </c>
      <c r="Z28" s="6" t="s">
        <v>125</v>
      </c>
      <c r="AA28" s="12" t="str">
        <f t="shared" si="5"/>
        <v>이형준</v>
      </c>
      <c r="AB28" s="5" t="s">
        <v>62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26</v>
      </c>
      <c r="D29" s="7" t="s">
        <v>32</v>
      </c>
      <c r="E29" s="7" t="s">
        <v>183</v>
      </c>
      <c r="F29" s="7" t="s">
        <v>184</v>
      </c>
      <c r="G29" s="5" t="s">
        <v>178</v>
      </c>
      <c r="H29" s="5" t="s">
        <v>156</v>
      </c>
      <c r="I29" s="8">
        <f t="shared" si="0"/>
        <v>10369</v>
      </c>
      <c r="J29" s="11">
        <v>10363</v>
      </c>
      <c r="K29" s="8">
        <f t="shared" si="1"/>
        <v>6</v>
      </c>
      <c r="L29" s="10">
        <f t="shared" si="2"/>
        <v>5.7864789275725718E-4</v>
      </c>
      <c r="M29" s="11">
        <v>6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20200825</v>
      </c>
      <c r="Y29" s="12">
        <v>7</v>
      </c>
      <c r="Z29" s="6" t="s">
        <v>64</v>
      </c>
      <c r="AA29" s="12" t="str">
        <f t="shared" si="5"/>
        <v>하선동</v>
      </c>
      <c r="AB29" s="5" t="s">
        <v>62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26</v>
      </c>
      <c r="D30" s="7" t="s">
        <v>32</v>
      </c>
      <c r="E30" s="7" t="s">
        <v>179</v>
      </c>
      <c r="F30" s="7" t="s">
        <v>177</v>
      </c>
      <c r="G30" s="5" t="s">
        <v>178</v>
      </c>
      <c r="H30" s="5" t="s">
        <v>156</v>
      </c>
      <c r="I30" s="8">
        <f t="shared" si="0"/>
        <v>2590</v>
      </c>
      <c r="J30" s="11">
        <v>2588</v>
      </c>
      <c r="K30" s="8">
        <f t="shared" ref="K30:K43" si="6">SUM(M30:W30)</f>
        <v>2</v>
      </c>
      <c r="L30" s="10">
        <f t="shared" si="2"/>
        <v>7.722007722007722E-4</v>
      </c>
      <c r="M30" s="11">
        <v>2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20200825</v>
      </c>
      <c r="Y30" s="12">
        <v>7</v>
      </c>
      <c r="Z30" s="6" t="s">
        <v>64</v>
      </c>
      <c r="AA30" s="12" t="str">
        <f t="shared" si="5"/>
        <v>하선동</v>
      </c>
      <c r="AB30" s="5" t="s">
        <v>62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26</v>
      </c>
      <c r="D31" s="7" t="s">
        <v>89</v>
      </c>
      <c r="E31" s="5" t="s">
        <v>187</v>
      </c>
      <c r="F31" s="7" t="s">
        <v>185</v>
      </c>
      <c r="G31" s="5" t="s">
        <v>186</v>
      </c>
      <c r="H31" s="5" t="s">
        <v>156</v>
      </c>
      <c r="I31" s="8">
        <f t="shared" si="0"/>
        <v>288</v>
      </c>
      <c r="J31" s="9">
        <v>280</v>
      </c>
      <c r="K31" s="8">
        <f t="shared" si="6"/>
        <v>8</v>
      </c>
      <c r="L31" s="10">
        <f t="shared" si="2"/>
        <v>2.7777777777777776E-2</v>
      </c>
      <c r="M31" s="11"/>
      <c r="N31" s="11"/>
      <c r="O31" s="11"/>
      <c r="P31" s="11">
        <v>6</v>
      </c>
      <c r="Q31" s="11">
        <v>2</v>
      </c>
      <c r="R31" s="11"/>
      <c r="S31" s="11"/>
      <c r="T31" s="11"/>
      <c r="U31" s="11"/>
      <c r="V31" s="11"/>
      <c r="W31" s="11"/>
      <c r="X31" s="12">
        <v>20200824</v>
      </c>
      <c r="Y31" s="12">
        <v>7</v>
      </c>
      <c r="Z31" s="6" t="s">
        <v>64</v>
      </c>
      <c r="AA31" s="12" t="str">
        <f t="shared" si="5"/>
        <v>하선동</v>
      </c>
      <c r="AB31" s="5" t="s">
        <v>62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26</v>
      </c>
      <c r="D32" s="7" t="s">
        <v>89</v>
      </c>
      <c r="E32" s="5" t="s">
        <v>188</v>
      </c>
      <c r="F32" s="7" t="s">
        <v>189</v>
      </c>
      <c r="G32" s="5" t="s">
        <v>186</v>
      </c>
      <c r="H32" s="5" t="s">
        <v>156</v>
      </c>
      <c r="I32" s="8">
        <f t="shared" si="0"/>
        <v>274</v>
      </c>
      <c r="J32" s="9">
        <v>274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20200824</v>
      </c>
      <c r="Y32" s="12">
        <v>7</v>
      </c>
      <c r="Z32" s="6" t="s">
        <v>64</v>
      </c>
      <c r="AA32" s="12" t="str">
        <f t="shared" si="5"/>
        <v>하선동</v>
      </c>
      <c r="AB32" s="5" t="s">
        <v>62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26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26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26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26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26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26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26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26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26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26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26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26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26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26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26">
        <f t="shared" ref="I47:W47" si="8">SUM(I7:I46)</f>
        <v>102000</v>
      </c>
      <c r="J47" s="26">
        <f t="shared" si="8"/>
        <v>100928</v>
      </c>
      <c r="K47" s="26">
        <f t="shared" si="8"/>
        <v>1072</v>
      </c>
      <c r="L47" s="26" t="e">
        <f t="shared" si="8"/>
        <v>#DIV/0!</v>
      </c>
      <c r="M47" s="26">
        <f t="shared" si="8"/>
        <v>413</v>
      </c>
      <c r="N47" s="26">
        <f t="shared" si="8"/>
        <v>17</v>
      </c>
      <c r="O47" s="26">
        <f t="shared" si="8"/>
        <v>190</v>
      </c>
      <c r="P47" s="26">
        <f t="shared" si="8"/>
        <v>56</v>
      </c>
      <c r="Q47" s="26">
        <f t="shared" si="8"/>
        <v>138</v>
      </c>
      <c r="R47" s="26">
        <f t="shared" si="8"/>
        <v>0</v>
      </c>
      <c r="S47" s="26">
        <f t="shared" si="8"/>
        <v>202</v>
      </c>
      <c r="T47" s="26">
        <f t="shared" si="8"/>
        <v>38</v>
      </c>
      <c r="U47" s="26">
        <f t="shared" si="8"/>
        <v>0</v>
      </c>
      <c r="V47" s="26">
        <f t="shared" si="8"/>
        <v>0</v>
      </c>
      <c r="W47" s="26">
        <f t="shared" si="8"/>
        <v>18</v>
      </c>
      <c r="X47" s="49"/>
      <c r="Y47" s="50"/>
      <c r="Z47" s="50"/>
      <c r="AA47" s="50"/>
      <c r="AB47" s="50"/>
      <c r="AC47" s="50"/>
    </row>
    <row r="48" spans="1:29" s="19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0"/>
      <c r="Y48" s="50"/>
      <c r="Z48" s="50"/>
      <c r="AA48" s="50"/>
      <c r="AB48" s="50"/>
      <c r="AC48" s="50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26</v>
      </c>
      <c r="D49" s="7" t="s">
        <v>34</v>
      </c>
      <c r="E49" s="7" t="s">
        <v>153</v>
      </c>
      <c r="F49" s="7" t="s">
        <v>172</v>
      </c>
      <c r="G49" s="5" t="s">
        <v>155</v>
      </c>
      <c r="H49" s="5" t="s">
        <v>156</v>
      </c>
      <c r="I49" s="8">
        <f t="shared" ref="I49:I63" si="9">J49+K49</f>
        <v>100</v>
      </c>
      <c r="J49" s="9">
        <v>100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20200825</v>
      </c>
      <c r="Y49" s="12">
        <v>13</v>
      </c>
      <c r="Z49" s="6" t="s">
        <v>64</v>
      </c>
      <c r="AA49" s="12" t="str">
        <f>IF($Z49="A","하선동",IF($Z49="B","이형준",""))</f>
        <v>하선동</v>
      </c>
      <c r="AB49" s="5" t="s">
        <v>83</v>
      </c>
      <c r="AC49" s="13" t="s">
        <v>173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26</v>
      </c>
      <c r="D50" s="7" t="s">
        <v>89</v>
      </c>
      <c r="E50" s="5" t="s">
        <v>181</v>
      </c>
      <c r="F50" s="7" t="s">
        <v>180</v>
      </c>
      <c r="G50" s="5" t="s">
        <v>182</v>
      </c>
      <c r="H50" s="5" t="s">
        <v>156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20200826</v>
      </c>
      <c r="Y50" s="12">
        <v>4</v>
      </c>
      <c r="Z50" s="6" t="s">
        <v>64</v>
      </c>
      <c r="AA50" s="12" t="str">
        <f t="shared" ref="AA50:AA63" si="14">IF($Z50="A","하선동",IF($Z50="B","이형준",""))</f>
        <v>하선동</v>
      </c>
      <c r="AB50" s="5" t="s">
        <v>62</v>
      </c>
      <c r="AC50" s="13"/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26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26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8</v>
      </c>
      <c r="C53" s="6" t="str">
        <f t="shared" si="13"/>
        <v>26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26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26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26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26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26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26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26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26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26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26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F7 I7:AC7 A8:AC46">
    <cfRule type="expression" dxfId="27" priority="13">
      <formula>$L7&gt;0.15</formula>
    </cfRule>
    <cfRule type="expression" dxfId="26" priority="14">
      <formula>AND($L7&gt;0.08,$L7&lt;0.15)</formula>
    </cfRule>
  </conditionalFormatting>
  <conditionalFormatting sqref="A51:AC63 F49 A49:D50 I49:AC50">
    <cfRule type="expression" dxfId="25" priority="11">
      <formula>$L49&gt;0.15</formula>
    </cfRule>
    <cfRule type="expression" dxfId="24" priority="12">
      <formula>AND($L49&gt;0.08,$L49&lt;0.15)</formula>
    </cfRule>
  </conditionalFormatting>
  <conditionalFormatting sqref="G7:H7">
    <cfRule type="expression" dxfId="23" priority="9">
      <formula>$L7&gt;0.15</formula>
    </cfRule>
    <cfRule type="expression" dxfId="22" priority="10">
      <formula>AND($L7&gt;0.08,$L7&lt;0.15)</formula>
    </cfRule>
  </conditionalFormatting>
  <conditionalFormatting sqref="E49">
    <cfRule type="expression" dxfId="21" priority="7">
      <formula>$L49&gt;0.15</formula>
    </cfRule>
    <cfRule type="expression" dxfId="20" priority="8">
      <formula>AND($L49&gt;0.08,$L49&lt;0.15)</formula>
    </cfRule>
  </conditionalFormatting>
  <conditionalFormatting sqref="G49:H49">
    <cfRule type="expression" dxfId="19" priority="5">
      <formula>$L49&gt;0.15</formula>
    </cfRule>
    <cfRule type="expression" dxfId="18" priority="6">
      <formula>AND($L49&gt;0.08,$L49&lt;0.15)</formula>
    </cfRule>
  </conditionalFormatting>
  <conditionalFormatting sqref="E50">
    <cfRule type="expression" dxfId="17" priority="3">
      <formula>$L50&gt;0.15</formula>
    </cfRule>
    <cfRule type="expression" dxfId="16" priority="4">
      <formula>AND($L50&gt;0.08,$L50&lt;0.15)</formula>
    </cfRule>
  </conditionalFormatting>
  <conditionalFormatting sqref="F50:H50">
    <cfRule type="expression" dxfId="15" priority="1">
      <formula>$L50&gt;0.15</formula>
    </cfRule>
    <cfRule type="expression" dxfId="14" priority="2">
      <formula>AND($L50&gt;0.08,$L50&lt;0.15)</formula>
    </cfRule>
  </conditionalFormatting>
  <dataValidations count="3">
    <dataValidation type="list" allowBlank="1" showInputMessage="1" showErrorMessage="1" sqref="Z49:Z63 Z7:Z46" xr:uid="{18380051-74E6-4FD6-91E5-42791D9F5A32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07366A8-C44F-4F99-8208-0609E2648AF6}">
      <formula1>0</formula1>
      <formula2>20000</formula2>
    </dataValidation>
    <dataValidation allowBlank="1" showInputMessage="1" showErrorMessage="1" prompt="수식 계산_x000a_수치 입력 금지" sqref="K49:K63 K7:K46" xr:uid="{2ECE6CE3-43E3-44DD-82C9-C245BA834777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3BB5F-667C-462B-98C4-0674DF5966AB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8CE9D642-33DD-42EE-9AC9-3382E3FF69BC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5C67-E83D-4F40-B79E-51B69DFAE90A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7" t="s">
        <v>54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tr">
        <f>MID($A$1,2,1)</f>
        <v>월</v>
      </c>
      <c r="C5" s="44" t="str">
        <f>RIGHT($A$1,1)</f>
        <v>일</v>
      </c>
      <c r="D5" s="42" t="s">
        <v>219</v>
      </c>
      <c r="E5" s="42" t="s">
        <v>3</v>
      </c>
      <c r="F5" s="42" t="s">
        <v>4</v>
      </c>
      <c r="G5" s="42" t="s">
        <v>5</v>
      </c>
      <c r="H5" s="51" t="s">
        <v>6</v>
      </c>
      <c r="I5" s="42" t="s">
        <v>7</v>
      </c>
      <c r="J5" s="42" t="s">
        <v>8</v>
      </c>
      <c r="K5" s="42" t="s">
        <v>9</v>
      </c>
      <c r="L5" s="52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27</v>
      </c>
      <c r="D7" s="7" t="s">
        <v>32</v>
      </c>
      <c r="E7" s="7" t="s">
        <v>190</v>
      </c>
      <c r="F7" s="7" t="s">
        <v>193</v>
      </c>
      <c r="G7" s="5" t="s">
        <v>220</v>
      </c>
      <c r="H7" s="5" t="s">
        <v>221</v>
      </c>
      <c r="I7" s="8">
        <f t="shared" ref="I7:I46" si="0">J7+K7</f>
        <v>138</v>
      </c>
      <c r="J7" s="9">
        <v>118</v>
      </c>
      <c r="K7" s="8">
        <f t="shared" ref="K7:K29" si="1">SUM(M7:W7)</f>
        <v>20</v>
      </c>
      <c r="L7" s="10">
        <f t="shared" ref="L7:L46" si="2">K7/I7</f>
        <v>0.14492753623188406</v>
      </c>
      <c r="M7" s="11"/>
      <c r="N7" s="11"/>
      <c r="O7" s="11"/>
      <c r="P7" s="11"/>
      <c r="Q7" s="11"/>
      <c r="R7" s="11"/>
      <c r="S7" s="11"/>
      <c r="T7" s="11">
        <v>20</v>
      </c>
      <c r="U7" s="11"/>
      <c r="V7" s="11"/>
      <c r="W7" s="11"/>
      <c r="X7" s="12">
        <v>20200824</v>
      </c>
      <c r="Y7" s="12">
        <v>3</v>
      </c>
      <c r="Z7" s="6" t="s">
        <v>194</v>
      </c>
      <c r="AA7" s="12" t="str">
        <f>IF($Z7="A","하선동",IF($Z7="B","이형준",""))</f>
        <v>하선동</v>
      </c>
      <c r="AB7" s="5" t="s">
        <v>62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27</v>
      </c>
      <c r="D8" s="7" t="s">
        <v>89</v>
      </c>
      <c r="E8" s="7" t="s">
        <v>191</v>
      </c>
      <c r="F8" s="7" t="s">
        <v>195</v>
      </c>
      <c r="G8" s="5" t="s">
        <v>222</v>
      </c>
      <c r="H8" s="5" t="s">
        <v>223</v>
      </c>
      <c r="I8" s="8">
        <f t="shared" si="0"/>
        <v>266</v>
      </c>
      <c r="J8" s="9">
        <v>250</v>
      </c>
      <c r="K8" s="8">
        <f t="shared" si="1"/>
        <v>16</v>
      </c>
      <c r="L8" s="10">
        <f t="shared" si="2"/>
        <v>6.0150375939849621E-2</v>
      </c>
      <c r="M8" s="11"/>
      <c r="N8" s="11"/>
      <c r="O8" s="11"/>
      <c r="P8" s="11"/>
      <c r="Q8" s="11">
        <v>11</v>
      </c>
      <c r="R8" s="11"/>
      <c r="S8" s="11">
        <v>5</v>
      </c>
      <c r="T8" s="11"/>
      <c r="U8" s="11"/>
      <c r="V8" s="11"/>
      <c r="W8" s="11"/>
      <c r="X8" s="12">
        <v>20200827</v>
      </c>
      <c r="Y8" s="12">
        <v>1</v>
      </c>
      <c r="Z8" s="6" t="s">
        <v>194</v>
      </c>
      <c r="AA8" s="12" t="str">
        <f t="shared" ref="AA8:AA46" si="5">IF($Z8="A","하선동",IF($Z8="B","이형준",""))</f>
        <v>하선동</v>
      </c>
      <c r="AB8" s="5" t="s">
        <v>62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27</v>
      </c>
      <c r="D9" s="7" t="s">
        <v>32</v>
      </c>
      <c r="E9" s="7" t="s">
        <v>192</v>
      </c>
      <c r="F9" s="7" t="s">
        <v>197</v>
      </c>
      <c r="G9" s="5" t="s">
        <v>224</v>
      </c>
      <c r="H9" s="5" t="s">
        <v>221</v>
      </c>
      <c r="I9" s="8">
        <f t="shared" si="0"/>
        <v>210</v>
      </c>
      <c r="J9" s="9">
        <v>210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20200827</v>
      </c>
      <c r="Y9" s="6">
        <v>14</v>
      </c>
      <c r="Z9" s="6" t="s">
        <v>201</v>
      </c>
      <c r="AA9" s="12" t="str">
        <f t="shared" si="5"/>
        <v>하선동</v>
      </c>
      <c r="AB9" s="5" t="s">
        <v>67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27</v>
      </c>
      <c r="D10" s="7" t="s">
        <v>32</v>
      </c>
      <c r="E10" s="7" t="s">
        <v>192</v>
      </c>
      <c r="F10" s="7" t="s">
        <v>197</v>
      </c>
      <c r="G10" s="5" t="s">
        <v>224</v>
      </c>
      <c r="H10" s="5" t="s">
        <v>221</v>
      </c>
      <c r="I10" s="8">
        <f t="shared" si="0"/>
        <v>2599</v>
      </c>
      <c r="J10" s="9">
        <v>2590</v>
      </c>
      <c r="K10" s="8">
        <f t="shared" si="1"/>
        <v>9</v>
      </c>
      <c r="L10" s="10">
        <f t="shared" si="2"/>
        <v>3.4628703347441324E-3</v>
      </c>
      <c r="M10" s="11">
        <v>3</v>
      </c>
      <c r="N10" s="11"/>
      <c r="O10" s="11"/>
      <c r="P10" s="11"/>
      <c r="Q10" s="11"/>
      <c r="R10" s="11"/>
      <c r="S10" s="11"/>
      <c r="T10" s="11">
        <v>6</v>
      </c>
      <c r="U10" s="11"/>
      <c r="V10" s="11"/>
      <c r="W10" s="11"/>
      <c r="X10" s="12">
        <v>20200827</v>
      </c>
      <c r="Y10" s="12">
        <v>14</v>
      </c>
      <c r="Z10" s="6" t="s">
        <v>202</v>
      </c>
      <c r="AA10" s="12" t="str">
        <f t="shared" si="5"/>
        <v>이형준</v>
      </c>
      <c r="AB10" s="5" t="s">
        <v>67</v>
      </c>
      <c r="AC10" s="13" t="s">
        <v>203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27</v>
      </c>
      <c r="D11" s="7" t="s">
        <v>32</v>
      </c>
      <c r="E11" s="7" t="s">
        <v>192</v>
      </c>
      <c r="F11" s="7" t="s">
        <v>198</v>
      </c>
      <c r="G11" s="5" t="s">
        <v>225</v>
      </c>
      <c r="H11" s="5" t="s">
        <v>221</v>
      </c>
      <c r="I11" s="8">
        <f t="shared" si="0"/>
        <v>503</v>
      </c>
      <c r="J11" s="9">
        <v>490</v>
      </c>
      <c r="K11" s="8">
        <f t="shared" si="1"/>
        <v>13</v>
      </c>
      <c r="L11" s="10">
        <f t="shared" si="2"/>
        <v>2.584493041749503E-2</v>
      </c>
      <c r="M11" s="11"/>
      <c r="N11" s="11"/>
      <c r="O11" s="11"/>
      <c r="P11" s="11">
        <v>8</v>
      </c>
      <c r="Q11" s="11"/>
      <c r="R11" s="11"/>
      <c r="S11" s="11"/>
      <c r="T11" s="11">
        <v>5</v>
      </c>
      <c r="U11" s="11"/>
      <c r="V11" s="11"/>
      <c r="W11" s="11"/>
      <c r="X11" s="12">
        <v>20200827</v>
      </c>
      <c r="Y11" s="12">
        <v>4</v>
      </c>
      <c r="Z11" s="6" t="s">
        <v>202</v>
      </c>
      <c r="AA11" s="12" t="str">
        <f t="shared" si="5"/>
        <v>이형준</v>
      </c>
      <c r="AB11" s="5" t="s">
        <v>67</v>
      </c>
      <c r="AC11" s="13" t="s">
        <v>204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27</v>
      </c>
      <c r="D12" s="7" t="s">
        <v>34</v>
      </c>
      <c r="E12" s="7" t="s">
        <v>192</v>
      </c>
      <c r="F12" s="7" t="s">
        <v>172</v>
      </c>
      <c r="G12" s="5" t="s">
        <v>155</v>
      </c>
      <c r="H12" s="5" t="s">
        <v>221</v>
      </c>
      <c r="I12" s="8">
        <f t="shared" si="0"/>
        <v>639</v>
      </c>
      <c r="J12" s="9">
        <v>310</v>
      </c>
      <c r="K12" s="8">
        <f t="shared" si="1"/>
        <v>329</v>
      </c>
      <c r="L12" s="10">
        <f t="shared" si="2"/>
        <v>0.51486697965571204</v>
      </c>
      <c r="M12" s="11"/>
      <c r="N12" s="11"/>
      <c r="O12" s="11"/>
      <c r="P12" s="11">
        <v>3</v>
      </c>
      <c r="Q12" s="11"/>
      <c r="R12" s="11"/>
      <c r="S12" s="11"/>
      <c r="T12" s="11"/>
      <c r="U12" s="11">
        <v>326</v>
      </c>
      <c r="V12" s="11"/>
      <c r="W12" s="11"/>
      <c r="X12" s="12">
        <v>20200827</v>
      </c>
      <c r="Y12" s="12">
        <v>13</v>
      </c>
      <c r="Z12" s="6" t="s">
        <v>202</v>
      </c>
      <c r="AA12" s="12" t="str">
        <f t="shared" si="5"/>
        <v>이형준</v>
      </c>
      <c r="AB12" s="5" t="s">
        <v>67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27</v>
      </c>
      <c r="D13" s="7" t="s">
        <v>36</v>
      </c>
      <c r="E13" s="7"/>
      <c r="F13" s="7" t="s">
        <v>199</v>
      </c>
      <c r="G13" s="5" t="s">
        <v>226</v>
      </c>
      <c r="H13" s="5" t="s">
        <v>221</v>
      </c>
      <c r="I13" s="8">
        <f t="shared" si="0"/>
        <v>1610</v>
      </c>
      <c r="J13" s="15">
        <v>1610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20200827</v>
      </c>
      <c r="Y13" s="12">
        <v>7</v>
      </c>
      <c r="Z13" s="6" t="s">
        <v>202</v>
      </c>
      <c r="AA13" s="12" t="str">
        <f t="shared" si="5"/>
        <v>이형준</v>
      </c>
      <c r="AB13" s="5" t="s">
        <v>67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27</v>
      </c>
      <c r="D14" s="7" t="s">
        <v>34</v>
      </c>
      <c r="E14" s="7" t="s">
        <v>196</v>
      </c>
      <c r="F14" s="7" t="s">
        <v>200</v>
      </c>
      <c r="G14" s="5" t="s">
        <v>155</v>
      </c>
      <c r="H14" s="5" t="s">
        <v>221</v>
      </c>
      <c r="I14" s="8">
        <f t="shared" si="0"/>
        <v>10000</v>
      </c>
      <c r="J14" s="9">
        <v>10000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20200827</v>
      </c>
      <c r="Y14" s="12">
        <v>5</v>
      </c>
      <c r="Z14" s="6" t="s">
        <v>202</v>
      </c>
      <c r="AA14" s="12" t="str">
        <f t="shared" si="5"/>
        <v>이형준</v>
      </c>
      <c r="AB14" s="5" t="s">
        <v>67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27</v>
      </c>
      <c r="D15" s="7" t="s">
        <v>32</v>
      </c>
      <c r="E15" s="7" t="s">
        <v>190</v>
      </c>
      <c r="F15" s="7" t="s">
        <v>193</v>
      </c>
      <c r="G15" s="5" t="s">
        <v>220</v>
      </c>
      <c r="H15" s="5" t="s">
        <v>221</v>
      </c>
      <c r="I15" s="8">
        <f t="shared" si="0"/>
        <v>664</v>
      </c>
      <c r="J15" s="9">
        <v>651</v>
      </c>
      <c r="K15" s="8">
        <f t="shared" si="1"/>
        <v>13</v>
      </c>
      <c r="L15" s="10">
        <f t="shared" si="2"/>
        <v>1.9578313253012049E-2</v>
      </c>
      <c r="M15" s="11">
        <v>8</v>
      </c>
      <c r="N15" s="11"/>
      <c r="O15" s="11"/>
      <c r="P15" s="11"/>
      <c r="Q15" s="11"/>
      <c r="R15" s="11"/>
      <c r="S15" s="11"/>
      <c r="T15" s="11">
        <v>5</v>
      </c>
      <c r="U15" s="11"/>
      <c r="V15" s="11"/>
      <c r="W15" s="11"/>
      <c r="X15" s="12">
        <v>20200827</v>
      </c>
      <c r="Y15" s="12">
        <v>3</v>
      </c>
      <c r="Z15" s="6" t="s">
        <v>202</v>
      </c>
      <c r="AA15" s="12" t="str">
        <f t="shared" si="5"/>
        <v>이형준</v>
      </c>
      <c r="AB15" s="5" t="s">
        <v>75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27</v>
      </c>
      <c r="D16" s="7" t="s">
        <v>34</v>
      </c>
      <c r="E16" s="7" t="s">
        <v>56</v>
      </c>
      <c r="F16" s="7" t="s">
        <v>206</v>
      </c>
      <c r="G16" s="5" t="s">
        <v>155</v>
      </c>
      <c r="H16" s="5" t="s">
        <v>221</v>
      </c>
      <c r="I16" s="8">
        <f t="shared" si="0"/>
        <v>1994</v>
      </c>
      <c r="J16" s="9">
        <v>1980</v>
      </c>
      <c r="K16" s="8">
        <f t="shared" si="1"/>
        <v>14</v>
      </c>
      <c r="L16" s="10">
        <f t="shared" si="2"/>
        <v>7.0210631895687063E-3</v>
      </c>
      <c r="M16" s="11"/>
      <c r="N16" s="11">
        <v>8</v>
      </c>
      <c r="O16" s="11"/>
      <c r="P16" s="11">
        <v>6</v>
      </c>
      <c r="Q16" s="11"/>
      <c r="R16" s="11"/>
      <c r="S16" s="11"/>
      <c r="T16" s="11"/>
      <c r="U16" s="11"/>
      <c r="V16" s="11"/>
      <c r="W16" s="11"/>
      <c r="X16" s="12">
        <v>20200827</v>
      </c>
      <c r="Y16" s="12">
        <v>15</v>
      </c>
      <c r="Z16" s="6" t="s">
        <v>201</v>
      </c>
      <c r="AA16" s="12" t="str">
        <f t="shared" si="5"/>
        <v>하선동</v>
      </c>
      <c r="AB16" s="5" t="s">
        <v>75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27</v>
      </c>
      <c r="D17" s="7" t="s">
        <v>34</v>
      </c>
      <c r="E17" s="7" t="s">
        <v>56</v>
      </c>
      <c r="F17" s="7" t="s">
        <v>206</v>
      </c>
      <c r="G17" s="5" t="s">
        <v>155</v>
      </c>
      <c r="H17" s="5" t="s">
        <v>221</v>
      </c>
      <c r="I17" s="8">
        <f t="shared" si="0"/>
        <v>6044</v>
      </c>
      <c r="J17" s="9">
        <v>6039</v>
      </c>
      <c r="K17" s="8">
        <f t="shared" si="1"/>
        <v>5</v>
      </c>
      <c r="L17" s="10">
        <f t="shared" si="2"/>
        <v>8.2726671078755794E-4</v>
      </c>
      <c r="M17" s="11"/>
      <c r="N17" s="11"/>
      <c r="O17" s="11"/>
      <c r="P17" s="11">
        <v>5</v>
      </c>
      <c r="Q17" s="11"/>
      <c r="R17" s="11"/>
      <c r="S17" s="11"/>
      <c r="T17" s="11"/>
      <c r="U17" s="11"/>
      <c r="V17" s="11"/>
      <c r="W17" s="11"/>
      <c r="X17" s="12">
        <v>20200827</v>
      </c>
      <c r="Y17" s="12">
        <v>15</v>
      </c>
      <c r="Z17" s="6" t="s">
        <v>202</v>
      </c>
      <c r="AA17" s="12" t="str">
        <f t="shared" si="5"/>
        <v>이형준</v>
      </c>
      <c r="AB17" s="5" t="s">
        <v>75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27</v>
      </c>
      <c r="D18" s="7" t="s">
        <v>36</v>
      </c>
      <c r="E18" s="7" t="s">
        <v>56</v>
      </c>
      <c r="F18" s="7" t="s">
        <v>207</v>
      </c>
      <c r="G18" s="5" t="s">
        <v>227</v>
      </c>
      <c r="H18" s="5" t="s">
        <v>221</v>
      </c>
      <c r="I18" s="8">
        <f t="shared" si="0"/>
        <v>654</v>
      </c>
      <c r="J18" s="9">
        <v>651</v>
      </c>
      <c r="K18" s="8">
        <f t="shared" si="1"/>
        <v>3</v>
      </c>
      <c r="L18" s="10">
        <f t="shared" si="2"/>
        <v>4.5871559633027525E-3</v>
      </c>
      <c r="M18" s="11"/>
      <c r="N18" s="11"/>
      <c r="O18" s="11"/>
      <c r="P18" s="11">
        <v>3</v>
      </c>
      <c r="Q18" s="11"/>
      <c r="R18" s="11"/>
      <c r="S18" s="11"/>
      <c r="T18" s="11"/>
      <c r="U18" s="11"/>
      <c r="V18" s="11"/>
      <c r="W18" s="11"/>
      <c r="X18" s="12">
        <v>20200827</v>
      </c>
      <c r="Y18" s="12">
        <v>8</v>
      </c>
      <c r="Z18" s="6" t="s">
        <v>201</v>
      </c>
      <c r="AA18" s="12" t="str">
        <f t="shared" si="5"/>
        <v>하선동</v>
      </c>
      <c r="AB18" s="5" t="s">
        <v>75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27</v>
      </c>
      <c r="D19" s="7" t="s">
        <v>34</v>
      </c>
      <c r="E19" s="7" t="s">
        <v>56</v>
      </c>
      <c r="F19" s="7" t="s">
        <v>172</v>
      </c>
      <c r="G19" s="5" t="s">
        <v>155</v>
      </c>
      <c r="H19" s="5" t="s">
        <v>221</v>
      </c>
      <c r="I19" s="8">
        <f t="shared" si="0"/>
        <v>1654</v>
      </c>
      <c r="J19" s="9">
        <v>900</v>
      </c>
      <c r="K19" s="8">
        <f t="shared" si="1"/>
        <v>754</v>
      </c>
      <c r="L19" s="10">
        <f t="shared" si="2"/>
        <v>0.45586457073760578</v>
      </c>
      <c r="M19" s="11"/>
      <c r="N19" s="11"/>
      <c r="O19" s="11"/>
      <c r="P19" s="11">
        <v>33</v>
      </c>
      <c r="Q19" s="11"/>
      <c r="R19" s="11">
        <v>128</v>
      </c>
      <c r="S19" s="11"/>
      <c r="T19" s="11"/>
      <c r="U19" s="11">
        <v>593</v>
      </c>
      <c r="V19" s="11"/>
      <c r="W19" s="11"/>
      <c r="X19" s="12">
        <v>20200827</v>
      </c>
      <c r="Y19" s="12">
        <v>13</v>
      </c>
      <c r="Z19" s="6" t="s">
        <v>202</v>
      </c>
      <c r="AA19" s="12" t="str">
        <f t="shared" si="5"/>
        <v>이형준</v>
      </c>
      <c r="AB19" s="5" t="s">
        <v>75</v>
      </c>
      <c r="AC19" s="13" t="s">
        <v>208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27</v>
      </c>
      <c r="D20" s="7" t="s">
        <v>36</v>
      </c>
      <c r="E20" s="7" t="s">
        <v>205</v>
      </c>
      <c r="F20" s="7" t="s">
        <v>72</v>
      </c>
      <c r="G20" s="5" t="s">
        <v>226</v>
      </c>
      <c r="H20" s="5" t="s">
        <v>228</v>
      </c>
      <c r="I20" s="8">
        <f t="shared" si="0"/>
        <v>2266</v>
      </c>
      <c r="J20" s="9">
        <v>2230</v>
      </c>
      <c r="K20" s="8">
        <f t="shared" si="1"/>
        <v>36</v>
      </c>
      <c r="L20" s="10">
        <f t="shared" si="2"/>
        <v>1.5887025595763458E-2</v>
      </c>
      <c r="M20" s="11"/>
      <c r="N20" s="11"/>
      <c r="O20" s="11"/>
      <c r="P20" s="11">
        <v>7</v>
      </c>
      <c r="Q20" s="11"/>
      <c r="R20" s="11"/>
      <c r="S20" s="11">
        <v>29</v>
      </c>
      <c r="T20" s="11"/>
      <c r="U20" s="11"/>
      <c r="V20" s="11"/>
      <c r="W20" s="11"/>
      <c r="X20" s="12">
        <v>20200827</v>
      </c>
      <c r="Y20" s="12">
        <v>10</v>
      </c>
      <c r="Z20" s="6" t="s">
        <v>202</v>
      </c>
      <c r="AA20" s="12" t="str">
        <f t="shared" si="5"/>
        <v>이형준</v>
      </c>
      <c r="AB20" s="5" t="s">
        <v>75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27</v>
      </c>
      <c r="D21" s="7" t="s">
        <v>32</v>
      </c>
      <c r="E21" s="7" t="s">
        <v>209</v>
      </c>
      <c r="F21" s="7" t="s">
        <v>119</v>
      </c>
      <c r="G21" s="5" t="s">
        <v>224</v>
      </c>
      <c r="H21" s="5" t="s">
        <v>221</v>
      </c>
      <c r="I21" s="8">
        <f t="shared" si="0"/>
        <v>1643</v>
      </c>
      <c r="J21" s="9">
        <v>1631</v>
      </c>
      <c r="K21" s="8">
        <f t="shared" si="1"/>
        <v>12</v>
      </c>
      <c r="L21" s="10">
        <f t="shared" si="2"/>
        <v>7.3037127206329886E-3</v>
      </c>
      <c r="M21" s="11">
        <v>3</v>
      </c>
      <c r="N21" s="11"/>
      <c r="O21" s="11"/>
      <c r="P21" s="11"/>
      <c r="Q21" s="11">
        <v>3</v>
      </c>
      <c r="R21" s="11"/>
      <c r="S21" s="11"/>
      <c r="T21" s="11">
        <v>6</v>
      </c>
      <c r="U21" s="11"/>
      <c r="V21" s="11"/>
      <c r="W21" s="11"/>
      <c r="X21" s="12">
        <v>20200827</v>
      </c>
      <c r="Y21" s="12">
        <v>14</v>
      </c>
      <c r="Z21" s="6" t="s">
        <v>210</v>
      </c>
      <c r="AA21" s="12" t="str">
        <f t="shared" si="5"/>
        <v>하선동</v>
      </c>
      <c r="AB21" s="5" t="s">
        <v>80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27</v>
      </c>
      <c r="D22" s="7" t="s">
        <v>36</v>
      </c>
      <c r="E22" s="7" t="s">
        <v>77</v>
      </c>
      <c r="F22" s="7" t="s">
        <v>72</v>
      </c>
      <c r="G22" s="5" t="s">
        <v>226</v>
      </c>
      <c r="H22" s="5" t="s">
        <v>228</v>
      </c>
      <c r="I22" s="8">
        <f t="shared" si="0"/>
        <v>2705</v>
      </c>
      <c r="J22" s="9">
        <v>2579</v>
      </c>
      <c r="K22" s="8">
        <f t="shared" si="1"/>
        <v>126</v>
      </c>
      <c r="L22" s="10">
        <f t="shared" si="2"/>
        <v>4.6580406654343806E-2</v>
      </c>
      <c r="M22" s="11"/>
      <c r="N22" s="11">
        <v>19</v>
      </c>
      <c r="O22" s="11"/>
      <c r="P22" s="11">
        <v>18</v>
      </c>
      <c r="Q22" s="11">
        <v>12</v>
      </c>
      <c r="R22" s="11"/>
      <c r="S22" s="11">
        <v>77</v>
      </c>
      <c r="T22" s="11"/>
      <c r="U22" s="11"/>
      <c r="V22" s="11"/>
      <c r="W22" s="11"/>
      <c r="X22" s="12">
        <v>20200827</v>
      </c>
      <c r="Y22" s="12">
        <v>10</v>
      </c>
      <c r="Z22" s="6" t="s">
        <v>210</v>
      </c>
      <c r="AA22" s="12" t="str">
        <f t="shared" si="5"/>
        <v>하선동</v>
      </c>
      <c r="AB22" s="5" t="s">
        <v>83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27</v>
      </c>
      <c r="D23" s="7" t="s">
        <v>34</v>
      </c>
      <c r="E23" s="7" t="s">
        <v>56</v>
      </c>
      <c r="F23" s="7" t="s">
        <v>74</v>
      </c>
      <c r="G23" s="5" t="s">
        <v>155</v>
      </c>
      <c r="H23" s="5" t="s">
        <v>221</v>
      </c>
      <c r="I23" s="8">
        <f t="shared" si="0"/>
        <v>6948</v>
      </c>
      <c r="J23" s="9">
        <v>6845</v>
      </c>
      <c r="K23" s="8">
        <f t="shared" si="1"/>
        <v>103</v>
      </c>
      <c r="L23" s="10">
        <f t="shared" si="2"/>
        <v>1.4824409902130109E-2</v>
      </c>
      <c r="M23" s="11">
        <v>77</v>
      </c>
      <c r="N23" s="11">
        <v>7</v>
      </c>
      <c r="O23" s="11"/>
      <c r="P23" s="11">
        <v>19</v>
      </c>
      <c r="Q23" s="11"/>
      <c r="R23" s="11"/>
      <c r="S23" s="11"/>
      <c r="T23" s="11"/>
      <c r="U23" s="11"/>
      <c r="V23" s="11"/>
      <c r="W23" s="11"/>
      <c r="X23" s="12">
        <v>20200827</v>
      </c>
      <c r="Y23" s="12">
        <v>15</v>
      </c>
      <c r="Z23" s="6" t="s">
        <v>210</v>
      </c>
      <c r="AA23" s="12" t="str">
        <f t="shared" si="5"/>
        <v>하선동</v>
      </c>
      <c r="AB23" s="5" t="s">
        <v>83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27</v>
      </c>
      <c r="D24" s="7" t="s">
        <v>34</v>
      </c>
      <c r="E24" s="7" t="s">
        <v>56</v>
      </c>
      <c r="F24" s="7" t="s">
        <v>74</v>
      </c>
      <c r="G24" s="5" t="s">
        <v>155</v>
      </c>
      <c r="H24" s="5" t="s">
        <v>221</v>
      </c>
      <c r="I24" s="8">
        <f t="shared" si="0"/>
        <v>4652</v>
      </c>
      <c r="J24" s="9">
        <v>4640</v>
      </c>
      <c r="K24" s="8">
        <f t="shared" si="1"/>
        <v>12</v>
      </c>
      <c r="L24" s="10">
        <f t="shared" si="2"/>
        <v>2.5795356835769563E-3</v>
      </c>
      <c r="M24" s="11"/>
      <c r="N24" s="11">
        <v>2</v>
      </c>
      <c r="O24" s="11"/>
      <c r="P24" s="11">
        <v>10</v>
      </c>
      <c r="Q24" s="11"/>
      <c r="R24" s="11"/>
      <c r="S24" s="11"/>
      <c r="T24" s="11"/>
      <c r="U24" s="11"/>
      <c r="V24" s="11"/>
      <c r="W24" s="11"/>
      <c r="X24" s="12">
        <v>20200827</v>
      </c>
      <c r="Y24" s="12">
        <v>15</v>
      </c>
      <c r="Z24" s="6" t="s">
        <v>210</v>
      </c>
      <c r="AA24" s="12" t="str">
        <f t="shared" si="5"/>
        <v>하선동</v>
      </c>
      <c r="AB24" s="5" t="s">
        <v>83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27</v>
      </c>
      <c r="D25" s="7" t="s">
        <v>32</v>
      </c>
      <c r="E25" s="7" t="s">
        <v>214</v>
      </c>
      <c r="F25" s="7" t="s">
        <v>216</v>
      </c>
      <c r="G25" s="5" t="s">
        <v>229</v>
      </c>
      <c r="H25" s="5" t="s">
        <v>221</v>
      </c>
      <c r="I25" s="8">
        <f t="shared" si="0"/>
        <v>1452</v>
      </c>
      <c r="J25" s="11">
        <v>1450</v>
      </c>
      <c r="K25" s="8">
        <f t="shared" si="1"/>
        <v>2</v>
      </c>
      <c r="L25" s="10">
        <f t="shared" si="2"/>
        <v>1.3774104683195593E-3</v>
      </c>
      <c r="M25" s="11">
        <v>2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20200825</v>
      </c>
      <c r="Y25" s="12">
        <v>7</v>
      </c>
      <c r="Z25" s="6" t="s">
        <v>218</v>
      </c>
      <c r="AA25" s="12" t="str">
        <f t="shared" si="5"/>
        <v>이형준</v>
      </c>
      <c r="AB25" s="5" t="s">
        <v>88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27</v>
      </c>
      <c r="D26" s="7" t="s">
        <v>32</v>
      </c>
      <c r="E26" s="7" t="s">
        <v>214</v>
      </c>
      <c r="F26" s="7" t="s">
        <v>216</v>
      </c>
      <c r="G26" s="5" t="s">
        <v>229</v>
      </c>
      <c r="H26" s="5" t="s">
        <v>221</v>
      </c>
      <c r="I26" s="8">
        <f t="shared" si="0"/>
        <v>10475</v>
      </c>
      <c r="J26" s="11">
        <v>10460</v>
      </c>
      <c r="K26" s="8">
        <f t="shared" si="1"/>
        <v>15</v>
      </c>
      <c r="L26" s="10">
        <f t="shared" si="2"/>
        <v>1.431980906921241E-3</v>
      </c>
      <c r="M26" s="11">
        <v>15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20200826</v>
      </c>
      <c r="Y26" s="12">
        <v>7</v>
      </c>
      <c r="Z26" s="6" t="s">
        <v>210</v>
      </c>
      <c r="AA26" s="12" t="str">
        <f t="shared" si="5"/>
        <v>하선동</v>
      </c>
      <c r="AB26" s="5" t="s">
        <v>88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27</v>
      </c>
      <c r="D27" s="7" t="s">
        <v>32</v>
      </c>
      <c r="E27" s="7" t="s">
        <v>214</v>
      </c>
      <c r="F27" s="7" t="s">
        <v>216</v>
      </c>
      <c r="G27" s="5" t="s">
        <v>229</v>
      </c>
      <c r="H27" s="5" t="s">
        <v>221</v>
      </c>
      <c r="I27" s="8">
        <f t="shared" si="0"/>
        <v>9319</v>
      </c>
      <c r="J27" s="11">
        <v>9260</v>
      </c>
      <c r="K27" s="8">
        <f t="shared" si="1"/>
        <v>59</v>
      </c>
      <c r="L27" s="10">
        <f t="shared" si="2"/>
        <v>6.3311514110956108E-3</v>
      </c>
      <c r="M27" s="11">
        <v>59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20200826</v>
      </c>
      <c r="Y27" s="12">
        <v>7</v>
      </c>
      <c r="Z27" s="6" t="s">
        <v>218</v>
      </c>
      <c r="AA27" s="12" t="str">
        <f t="shared" si="5"/>
        <v>이형준</v>
      </c>
      <c r="AB27" s="5" t="s">
        <v>88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27</v>
      </c>
      <c r="D28" s="7" t="s">
        <v>32</v>
      </c>
      <c r="E28" s="7" t="s">
        <v>215</v>
      </c>
      <c r="F28" s="7" t="s">
        <v>120</v>
      </c>
      <c r="G28" s="5" t="s">
        <v>229</v>
      </c>
      <c r="H28" s="5" t="s">
        <v>221</v>
      </c>
      <c r="I28" s="8">
        <f t="shared" si="0"/>
        <v>981</v>
      </c>
      <c r="J28" s="16">
        <v>980</v>
      </c>
      <c r="K28" s="8">
        <f t="shared" si="1"/>
        <v>1</v>
      </c>
      <c r="L28" s="10">
        <f t="shared" si="2"/>
        <v>1.0193679918450561E-3</v>
      </c>
      <c r="M28" s="11">
        <v>1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20200826</v>
      </c>
      <c r="Y28" s="12">
        <v>7</v>
      </c>
      <c r="Z28" s="6" t="s">
        <v>218</v>
      </c>
      <c r="AA28" s="12" t="str">
        <f t="shared" si="5"/>
        <v>이형준</v>
      </c>
      <c r="AB28" s="5" t="s">
        <v>88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27</v>
      </c>
      <c r="D29" s="7" t="s">
        <v>32</v>
      </c>
      <c r="E29" s="7" t="s">
        <v>215</v>
      </c>
      <c r="F29" s="7" t="s">
        <v>217</v>
      </c>
      <c r="G29" s="5" t="s">
        <v>220</v>
      </c>
      <c r="H29" s="5" t="s">
        <v>221</v>
      </c>
      <c r="I29" s="8">
        <f t="shared" si="0"/>
        <v>1797</v>
      </c>
      <c r="J29" s="11">
        <v>1790</v>
      </c>
      <c r="K29" s="8">
        <f t="shared" si="1"/>
        <v>7</v>
      </c>
      <c r="L29" s="10">
        <f t="shared" si="2"/>
        <v>3.8953811908736783E-3</v>
      </c>
      <c r="M29" s="11">
        <v>6</v>
      </c>
      <c r="N29" s="11"/>
      <c r="O29" s="11"/>
      <c r="P29" s="11"/>
      <c r="Q29" s="11">
        <v>1</v>
      </c>
      <c r="R29" s="11"/>
      <c r="S29" s="11"/>
      <c r="T29" s="11"/>
      <c r="U29" s="11"/>
      <c r="V29" s="11"/>
      <c r="W29" s="11"/>
      <c r="X29" s="12">
        <v>20200824</v>
      </c>
      <c r="Y29" s="12">
        <v>4</v>
      </c>
      <c r="Z29" s="6" t="s">
        <v>218</v>
      </c>
      <c r="AA29" s="12" t="str">
        <f t="shared" si="5"/>
        <v>이형준</v>
      </c>
      <c r="AB29" s="5" t="s">
        <v>88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27</v>
      </c>
      <c r="D30" s="7" t="s">
        <v>36</v>
      </c>
      <c r="E30" s="7"/>
      <c r="F30" s="7" t="s">
        <v>199</v>
      </c>
      <c r="G30" s="5" t="s">
        <v>226</v>
      </c>
      <c r="H30" s="5" t="s">
        <v>221</v>
      </c>
      <c r="I30" s="8">
        <f t="shared" si="0"/>
        <v>2475</v>
      </c>
      <c r="J30" s="11">
        <v>2475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20200827</v>
      </c>
      <c r="Y30" s="12">
        <v>7</v>
      </c>
      <c r="Z30" s="6" t="s">
        <v>210</v>
      </c>
      <c r="AA30" s="12" t="str">
        <f t="shared" si="5"/>
        <v>하선동</v>
      </c>
      <c r="AB30" s="5" t="s">
        <v>88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27</v>
      </c>
      <c r="D31" s="7" t="s">
        <v>34</v>
      </c>
      <c r="E31" s="7" t="s">
        <v>71</v>
      </c>
      <c r="F31" s="7" t="s">
        <v>73</v>
      </c>
      <c r="G31" s="5" t="s">
        <v>155</v>
      </c>
      <c r="H31" s="5" t="s">
        <v>221</v>
      </c>
      <c r="I31" s="8">
        <f t="shared" si="0"/>
        <v>12500</v>
      </c>
      <c r="J31" s="9">
        <v>12500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20200827</v>
      </c>
      <c r="Y31" s="12">
        <v>5</v>
      </c>
      <c r="Z31" s="6" t="s">
        <v>210</v>
      </c>
      <c r="AA31" s="12" t="str">
        <f t="shared" si="5"/>
        <v>하선동</v>
      </c>
      <c r="AB31" s="5" t="s">
        <v>88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27</v>
      </c>
      <c r="D32" s="7" t="s">
        <v>36</v>
      </c>
      <c r="E32" s="7" t="s">
        <v>56</v>
      </c>
      <c r="F32" s="7" t="s">
        <v>69</v>
      </c>
      <c r="G32" s="5" t="s">
        <v>227</v>
      </c>
      <c r="H32" s="5" t="s">
        <v>221</v>
      </c>
      <c r="I32" s="8">
        <f t="shared" si="0"/>
        <v>1410</v>
      </c>
      <c r="J32" s="9">
        <v>1360</v>
      </c>
      <c r="K32" s="8">
        <f t="shared" si="6"/>
        <v>50</v>
      </c>
      <c r="L32" s="10">
        <f t="shared" si="2"/>
        <v>3.5460992907801421E-2</v>
      </c>
      <c r="M32" s="11"/>
      <c r="N32" s="11"/>
      <c r="O32" s="11"/>
      <c r="P32" s="11">
        <v>9</v>
      </c>
      <c r="Q32" s="11">
        <v>41</v>
      </c>
      <c r="R32" s="11"/>
      <c r="S32" s="11"/>
      <c r="T32" s="11"/>
      <c r="U32" s="11"/>
      <c r="V32" s="11"/>
      <c r="W32" s="11"/>
      <c r="X32" s="12">
        <v>20200827</v>
      </c>
      <c r="Y32" s="12">
        <v>8</v>
      </c>
      <c r="Z32" s="6" t="s">
        <v>210</v>
      </c>
      <c r="AA32" s="12" t="str">
        <f t="shared" si="5"/>
        <v>하선동</v>
      </c>
      <c r="AB32" s="5" t="s">
        <v>88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27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27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27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27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27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27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27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27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27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27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27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27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27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27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26">
        <f t="shared" ref="I47:W47" si="8">SUM(I7:I46)</f>
        <v>85598</v>
      </c>
      <c r="J47" s="26">
        <f t="shared" si="8"/>
        <v>83999</v>
      </c>
      <c r="K47" s="26">
        <f t="shared" si="8"/>
        <v>1599</v>
      </c>
      <c r="L47" s="26" t="e">
        <f t="shared" si="8"/>
        <v>#DIV/0!</v>
      </c>
      <c r="M47" s="26">
        <f t="shared" si="8"/>
        <v>174</v>
      </c>
      <c r="N47" s="26">
        <f t="shared" si="8"/>
        <v>36</v>
      </c>
      <c r="O47" s="26">
        <f t="shared" si="8"/>
        <v>0</v>
      </c>
      <c r="P47" s="26">
        <f t="shared" si="8"/>
        <v>121</v>
      </c>
      <c r="Q47" s="26">
        <f t="shared" si="8"/>
        <v>68</v>
      </c>
      <c r="R47" s="26">
        <f t="shared" si="8"/>
        <v>128</v>
      </c>
      <c r="S47" s="26">
        <f t="shared" si="8"/>
        <v>111</v>
      </c>
      <c r="T47" s="26">
        <f t="shared" si="8"/>
        <v>42</v>
      </c>
      <c r="U47" s="26">
        <f t="shared" si="8"/>
        <v>919</v>
      </c>
      <c r="V47" s="26">
        <f t="shared" si="8"/>
        <v>0</v>
      </c>
      <c r="W47" s="26">
        <f t="shared" si="8"/>
        <v>0</v>
      </c>
      <c r="X47" s="49"/>
      <c r="Y47" s="50"/>
      <c r="Z47" s="50"/>
      <c r="AA47" s="50"/>
      <c r="AB47" s="50"/>
      <c r="AC47" s="50"/>
    </row>
    <row r="48" spans="1:29" s="19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0"/>
      <c r="Y48" s="50"/>
      <c r="Z48" s="50"/>
      <c r="AA48" s="50"/>
      <c r="AB48" s="50"/>
      <c r="AC48" s="50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27</v>
      </c>
      <c r="D49" s="7" t="s">
        <v>89</v>
      </c>
      <c r="E49" s="7" t="s">
        <v>192</v>
      </c>
      <c r="F49" s="7" t="s">
        <v>230</v>
      </c>
      <c r="G49" s="5" t="s">
        <v>231</v>
      </c>
      <c r="H49" s="5" t="s">
        <v>221</v>
      </c>
      <c r="I49" s="8">
        <f t="shared" ref="I49:I63" si="9">J49+K49</f>
        <v>45</v>
      </c>
      <c r="J49" s="9">
        <v>45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20200827</v>
      </c>
      <c r="Y49" s="12">
        <v>9</v>
      </c>
      <c r="Z49" s="6" t="s">
        <v>194</v>
      </c>
      <c r="AA49" s="12" t="str">
        <f>IF($Z49="A","하선동",IF($Z49="B","이형준",""))</f>
        <v>하선동</v>
      </c>
      <c r="AB49" s="5" t="s">
        <v>62</v>
      </c>
      <c r="AC49" s="13" t="s">
        <v>61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27</v>
      </c>
      <c r="D50" s="7" t="s">
        <v>89</v>
      </c>
      <c r="E50" s="7" t="s">
        <v>192</v>
      </c>
      <c r="F50" s="7" t="s">
        <v>230</v>
      </c>
      <c r="G50" s="5" t="s">
        <v>232</v>
      </c>
      <c r="H50" s="5" t="s">
        <v>221</v>
      </c>
      <c r="I50" s="8">
        <f t="shared" si="9"/>
        <v>45</v>
      </c>
      <c r="J50" s="9">
        <v>45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20200827</v>
      </c>
      <c r="Y50" s="12">
        <v>9</v>
      </c>
      <c r="Z50" s="6" t="s">
        <v>194</v>
      </c>
      <c r="AA50" s="12" t="str">
        <f t="shared" ref="AA50:AA63" si="14">IF($Z50="A","하선동",IF($Z50="B","이형준",""))</f>
        <v>하선동</v>
      </c>
      <c r="AB50" s="5" t="s">
        <v>62</v>
      </c>
      <c r="AC50" s="13" t="s">
        <v>61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27</v>
      </c>
      <c r="D51" s="7" t="s">
        <v>89</v>
      </c>
      <c r="E51" s="7" t="s">
        <v>191</v>
      </c>
      <c r="F51" s="7" t="s">
        <v>195</v>
      </c>
      <c r="G51" s="5" t="s">
        <v>222</v>
      </c>
      <c r="H51" s="5" t="s">
        <v>223</v>
      </c>
      <c r="I51" s="8">
        <f t="shared" si="9"/>
        <v>53</v>
      </c>
      <c r="J51" s="9">
        <v>50</v>
      </c>
      <c r="K51" s="8">
        <f t="shared" si="10"/>
        <v>3</v>
      </c>
      <c r="L51" s="10">
        <f t="shared" si="11"/>
        <v>5.6603773584905662E-2</v>
      </c>
      <c r="M51" s="11"/>
      <c r="N51" s="11"/>
      <c r="O51" s="11"/>
      <c r="P51" s="11"/>
      <c r="Q51" s="11">
        <v>3</v>
      </c>
      <c r="R51" s="11"/>
      <c r="S51" s="11"/>
      <c r="T51" s="11"/>
      <c r="U51" s="11"/>
      <c r="V51" s="11"/>
      <c r="W51" s="11"/>
      <c r="X51" s="12">
        <v>20200827</v>
      </c>
      <c r="Y51" s="6">
        <v>1</v>
      </c>
      <c r="Z51" s="6" t="s">
        <v>194</v>
      </c>
      <c r="AA51" s="12" t="str">
        <f t="shared" si="14"/>
        <v>하선동</v>
      </c>
      <c r="AB51" s="5" t="s">
        <v>62</v>
      </c>
      <c r="AC51" s="13"/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27</v>
      </c>
      <c r="D52" s="7" t="s">
        <v>34</v>
      </c>
      <c r="E52" s="7" t="s">
        <v>211</v>
      </c>
      <c r="F52" s="7" t="s">
        <v>212</v>
      </c>
      <c r="G52" s="5"/>
      <c r="H52" s="5"/>
      <c r="I52" s="8">
        <f t="shared" si="9"/>
        <v>17500</v>
      </c>
      <c r="J52" s="9">
        <v>17500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 t="s">
        <v>213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27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27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27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27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27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27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27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27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27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27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27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13" priority="9">
      <formula>$L7&gt;0.15</formula>
    </cfRule>
    <cfRule type="expression" dxfId="12" priority="10">
      <formula>AND($L7&gt;0.08,$L7&lt;0.15)</formula>
    </cfRule>
  </conditionalFormatting>
  <conditionalFormatting sqref="A53:AC63 A49:C52 E52:AC52 E51:F51 I51:AC51 E49:AC50">
    <cfRule type="expression" dxfId="11" priority="7">
      <formula>$L49&gt;0.15</formula>
    </cfRule>
    <cfRule type="expression" dxfId="10" priority="8">
      <formula>AND($L49&gt;0.08,$L49&lt;0.15)</formula>
    </cfRule>
  </conditionalFormatting>
  <conditionalFormatting sqref="D49:D51">
    <cfRule type="expression" dxfId="9" priority="5">
      <formula>$L49&gt;0.15</formula>
    </cfRule>
    <cfRule type="expression" dxfId="8" priority="6">
      <formula>AND($L49&gt;0.08,$L49&lt;0.15)</formula>
    </cfRule>
  </conditionalFormatting>
  <conditionalFormatting sqref="D52">
    <cfRule type="expression" dxfId="7" priority="3">
      <formula>$L52&gt;0.15</formula>
    </cfRule>
    <cfRule type="expression" dxfId="6" priority="4">
      <formula>AND($L52&gt;0.08,$L52&lt;0.15)</formula>
    </cfRule>
  </conditionalFormatting>
  <conditionalFormatting sqref="G51:H51">
    <cfRule type="expression" dxfId="1" priority="1">
      <formula>$L51&gt;0.15</formula>
    </cfRule>
    <cfRule type="expression" dxfId="0" priority="2">
      <formula>AND($L51&gt;0.08,$L51&lt;0.15)</formula>
    </cfRule>
  </conditionalFormatting>
  <dataValidations count="3">
    <dataValidation allowBlank="1" showInputMessage="1" showErrorMessage="1" prompt="수식 계산_x000a_수치 입력 금지" sqref="K49:K63 K7:K46" xr:uid="{16F2936D-B6E5-4840-AE77-2D8E3069CEF4}"/>
    <dataValidation type="whole" allowBlank="1" showInputMessage="1" showErrorMessage="1" errorTitle="입력값이 올바르지 않습니다." error="숫자만 쓰세요!" sqref="J29:J30 J25:J27 M49:W63 M7:W46" xr:uid="{9A1C9894-22B9-4164-BA05-E71B8C395CEA}">
      <formula1>0</formula1>
      <formula2>20000</formula2>
    </dataValidation>
    <dataValidation type="list" allowBlank="1" showInputMessage="1" showErrorMessage="1" sqref="Z7:Z46 Z49:Z63" xr:uid="{B8B9ABAB-71E3-4A6F-9161-2D7AEB448BBA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1E0D8-C28D-4624-A262-EBB527E4A08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5987CD71-2EBE-4319-AE42-7C23A5292DD8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6CC3-F711-47C5-896A-80F474C00E36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7" sqref="D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27" t="s">
        <v>55</v>
      </c>
      <c r="B1" s="28"/>
      <c r="C1" s="28"/>
      <c r="D1" s="28"/>
      <c r="E1" s="33" t="s">
        <v>0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s="1" customFormat="1" ht="13.5" customHeight="1" x14ac:dyDescent="0.3">
      <c r="A2" s="29"/>
      <c r="B2" s="30"/>
      <c r="C2" s="30"/>
      <c r="D2" s="30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6"/>
    </row>
    <row r="3" spans="1:29" s="1" customFormat="1" ht="13.5" customHeight="1" x14ac:dyDescent="0.3">
      <c r="A3" s="31"/>
      <c r="B3" s="32"/>
      <c r="C3" s="32"/>
      <c r="D3" s="3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8"/>
    </row>
    <row r="4" spans="1:29" s="1" customFormat="1" ht="9.9499999999999993" customHeight="1" thickBo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</row>
    <row r="5" spans="1:29" s="2" customFormat="1" ht="17.25" thickTop="1" x14ac:dyDescent="0.3">
      <c r="A5" s="42" t="s">
        <v>1</v>
      </c>
      <c r="B5" s="44" t="str">
        <f>MID($A$1,2,1)</f>
        <v>월</v>
      </c>
      <c r="C5" s="44" t="str">
        <f>RIGHT($A$1,1)</f>
        <v>일</v>
      </c>
      <c r="D5" s="42" t="s">
        <v>219</v>
      </c>
      <c r="E5" s="42" t="s">
        <v>3</v>
      </c>
      <c r="F5" s="42" t="s">
        <v>4</v>
      </c>
      <c r="G5" s="42" t="s">
        <v>5</v>
      </c>
      <c r="H5" s="51" t="s">
        <v>6</v>
      </c>
      <c r="I5" s="42" t="s">
        <v>7</v>
      </c>
      <c r="J5" s="42" t="s">
        <v>8</v>
      </c>
      <c r="K5" s="42" t="s">
        <v>9</v>
      </c>
      <c r="L5" s="52" t="s">
        <v>10</v>
      </c>
      <c r="M5" s="46" t="s">
        <v>11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12</v>
      </c>
      <c r="Y5" s="46"/>
      <c r="Z5" s="46"/>
      <c r="AA5" s="46" t="s">
        <v>13</v>
      </c>
      <c r="AB5" s="46" t="s">
        <v>14</v>
      </c>
      <c r="AC5" s="48" t="s">
        <v>15</v>
      </c>
    </row>
    <row r="6" spans="1:29" s="2" customFormat="1" ht="17.25" thickBot="1" x14ac:dyDescent="0.35">
      <c r="A6" s="43"/>
      <c r="B6" s="45"/>
      <c r="C6" s="45"/>
      <c r="D6" s="43"/>
      <c r="E6" s="43"/>
      <c r="F6" s="43"/>
      <c r="G6" s="43"/>
      <c r="H6" s="43"/>
      <c r="I6" s="43"/>
      <c r="J6" s="43"/>
      <c r="K6" s="43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47"/>
      <c r="AB6" s="47"/>
      <c r="AC6" s="47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28</v>
      </c>
      <c r="D7" s="7"/>
      <c r="E7" s="7"/>
      <c r="F7" s="7"/>
      <c r="G7" s="5"/>
      <c r="H7" s="5"/>
      <c r="I7" s="8">
        <f t="shared" ref="I7:I46" si="0">J7+K7</f>
        <v>0</v>
      </c>
      <c r="J7" s="9"/>
      <c r="K7" s="8">
        <f t="shared" ref="K7:K29" si="1">SUM(M7:W7)</f>
        <v>0</v>
      </c>
      <c r="L7" s="10" t="e">
        <f t="shared" ref="L7:L46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28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46" si="5">IF($Z8="A","하선동",IF($Z8="B","이형준",""))</f>
        <v/>
      </c>
      <c r="AB8" s="5"/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28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28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 t="str">
        <f t="shared" si="5"/>
        <v/>
      </c>
      <c r="AB10" s="5"/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28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28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28</v>
      </c>
      <c r="D13" s="7"/>
      <c r="E13" s="7"/>
      <c r="F13" s="7"/>
      <c r="G13" s="5"/>
      <c r="H13" s="5"/>
      <c r="I13" s="8">
        <f t="shared" si="0"/>
        <v>0</v>
      </c>
      <c r="J13" s="15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28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28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28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28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28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28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28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28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28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28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28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28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28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28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28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28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28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28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28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28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28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28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28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8</v>
      </c>
      <c r="C37" s="6" t="str">
        <f t="shared" si="4"/>
        <v>28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8</v>
      </c>
      <c r="C38" s="6" t="str">
        <f t="shared" si="4"/>
        <v>28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8</v>
      </c>
      <c r="C39" s="6" t="str">
        <f t="shared" si="4"/>
        <v>28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8</v>
      </c>
      <c r="C40" s="6" t="str">
        <f t="shared" si="4"/>
        <v>28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8</v>
      </c>
      <c r="C41" s="6" t="str">
        <f t="shared" si="4"/>
        <v>28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8</v>
      </c>
      <c r="C42" s="6" t="str">
        <f t="shared" si="4"/>
        <v>28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8</v>
      </c>
      <c r="C43" s="6" t="str">
        <f t="shared" si="4"/>
        <v>28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8</v>
      </c>
      <c r="C44" s="6" t="str">
        <f t="shared" si="4"/>
        <v>28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8</v>
      </c>
      <c r="C45" s="6" t="str">
        <f t="shared" si="4"/>
        <v>28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8</v>
      </c>
      <c r="C46" s="6" t="str">
        <f t="shared" si="4"/>
        <v>28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26">
        <f t="shared" ref="I47:W47" si="8">SUM(I7:I46)</f>
        <v>0</v>
      </c>
      <c r="J47" s="26">
        <f t="shared" si="8"/>
        <v>0</v>
      </c>
      <c r="K47" s="26">
        <f t="shared" si="8"/>
        <v>0</v>
      </c>
      <c r="L47" s="26" t="e">
        <f t="shared" si="8"/>
        <v>#DIV/0!</v>
      </c>
      <c r="M47" s="26">
        <f t="shared" si="8"/>
        <v>0</v>
      </c>
      <c r="N47" s="26">
        <f t="shared" si="8"/>
        <v>0</v>
      </c>
      <c r="O47" s="26">
        <f t="shared" si="8"/>
        <v>0</v>
      </c>
      <c r="P47" s="26">
        <f t="shared" si="8"/>
        <v>0</v>
      </c>
      <c r="Q47" s="26">
        <f t="shared" si="8"/>
        <v>0</v>
      </c>
      <c r="R47" s="26">
        <f t="shared" si="8"/>
        <v>0</v>
      </c>
      <c r="S47" s="26">
        <f t="shared" si="8"/>
        <v>0</v>
      </c>
      <c r="T47" s="26">
        <f t="shared" si="8"/>
        <v>0</v>
      </c>
      <c r="U47" s="26">
        <f t="shared" si="8"/>
        <v>0</v>
      </c>
      <c r="V47" s="26">
        <f t="shared" si="8"/>
        <v>0</v>
      </c>
      <c r="W47" s="26">
        <f t="shared" si="8"/>
        <v>0</v>
      </c>
      <c r="X47" s="49"/>
      <c r="Y47" s="50"/>
      <c r="Z47" s="50"/>
      <c r="AA47" s="50"/>
      <c r="AB47" s="50"/>
      <c r="AC47" s="50"/>
    </row>
    <row r="48" spans="1:29" s="19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50"/>
      <c r="Y48" s="50"/>
      <c r="Z48" s="50"/>
      <c r="AA48" s="50"/>
      <c r="AB48" s="50"/>
      <c r="AC48" s="50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28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28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28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28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28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28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8</v>
      </c>
      <c r="C55" s="6" t="str">
        <f t="shared" si="13"/>
        <v>28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8</v>
      </c>
      <c r="C56" s="6" t="str">
        <f t="shared" si="13"/>
        <v>28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8</v>
      </c>
      <c r="C57" s="6" t="str">
        <f t="shared" si="13"/>
        <v>28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8</v>
      </c>
      <c r="C58" s="6" t="str">
        <f t="shared" si="13"/>
        <v>28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8</v>
      </c>
      <c r="C59" s="6" t="str">
        <f t="shared" si="13"/>
        <v>28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8</v>
      </c>
      <c r="C60" s="6" t="str">
        <f t="shared" si="13"/>
        <v>28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8</v>
      </c>
      <c r="C61" s="6" t="str">
        <f t="shared" si="13"/>
        <v>28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8</v>
      </c>
      <c r="C62" s="6" t="str">
        <f t="shared" si="13"/>
        <v>28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8</v>
      </c>
      <c r="C63" s="6" t="str">
        <f t="shared" si="13"/>
        <v>28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5" priority="3">
      <formula>$L7&gt;0.15</formula>
    </cfRule>
    <cfRule type="expression" dxfId="4" priority="4">
      <formula>AND($L7&gt;0.08,$L7&lt;0.15)</formula>
    </cfRule>
  </conditionalFormatting>
  <conditionalFormatting sqref="A49:AC63">
    <cfRule type="expression" dxfId="3" priority="1">
      <formula>$L49&gt;0.15</formula>
    </cfRule>
    <cfRule type="expression" dxfId="2" priority="2">
      <formula>AND($L49&gt;0.08,$L49&lt;0.15)</formula>
    </cfRule>
  </conditionalFormatting>
  <dataValidations count="3">
    <dataValidation type="list" allowBlank="1" showInputMessage="1" showErrorMessage="1" sqref="Z49:Z63 Z7:Z46" xr:uid="{29373EDA-62F7-43CE-8ED8-9D48F0681056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95E58E1-716E-4221-87C9-23567C14FA87}">
      <formula1>0</formula1>
      <formula2>20000</formula2>
    </dataValidation>
    <dataValidation allowBlank="1" showInputMessage="1" showErrorMessage="1" prompt="수식 계산_x000a_수치 입력 금지" sqref="K49:K63 K7:K46" xr:uid="{843CFDF4-AB90-41FC-BC83-55EEA2237BD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AE1B18-964D-4D70-8F0E-B87664FA9070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9A1B279B-F587-4427-9836-4D5E95A55448}">
          <x14:formula1>
            <xm:f>데이터!$B$4:$B$17</xm:f>
          </x14:formula1>
          <xm:sqref>D49:D63 D7:D46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8월 24일</vt:lpstr>
      <vt:lpstr>8월 25일</vt:lpstr>
      <vt:lpstr>8월 26일</vt:lpstr>
      <vt:lpstr>8월 27일</vt:lpstr>
      <vt:lpstr>8월 28일</vt:lpstr>
      <vt:lpstr>'8월 24일'!Print_Area</vt:lpstr>
      <vt:lpstr>'8월 25일'!Print_Area</vt:lpstr>
      <vt:lpstr>'8월 26일'!Print_Area</vt:lpstr>
      <vt:lpstr>'8월 27일'!Print_Area</vt:lpstr>
      <vt:lpstr>'8월 28일'!Print_Area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2020-08-28T07:27:46Z</dcterms:modified>
</cp:coreProperties>
</file>