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9월\"/>
    </mc:Choice>
  </mc:AlternateContent>
  <xr:revisionPtr revIDLastSave="0" documentId="13_ncr:1_{11A8F56E-9AD6-40AF-9355-BF1437AD03D8}" xr6:coauthVersionLast="45" xr6:coauthVersionMax="45" xr10:uidLastSave="{00000000-0000-0000-0000-000000000000}"/>
  <bookViews>
    <workbookView xWindow="-120" yWindow="-120" windowWidth="29040" windowHeight="15840" firstSheet="1" activeTab="8" xr2:uid="{BD4EB5AE-10EB-483A-919C-3F380A3CAE8E}"/>
  </bookViews>
  <sheets>
    <sheet name="데이터" sheetId="4" state="hidden" r:id="rId1"/>
    <sheet name="9월 05일 (9)" sheetId="13" r:id="rId2"/>
    <sheet name="8월 28일" sheetId="1" r:id="rId3"/>
    <sheet name="8월 31일" sheetId="5" r:id="rId4"/>
    <sheet name="9월 01일" sheetId="6" r:id="rId5"/>
    <sheet name="9월 02일 (4)" sheetId="7" r:id="rId6"/>
    <sheet name="9월 03일 (7)" sheetId="11" r:id="rId7"/>
    <sheet name="9월 04일 (6)" sheetId="9" r:id="rId8"/>
    <sheet name="9월 05일 (8)" sheetId="14" r:id="rId9"/>
  </sheets>
  <definedNames>
    <definedName name="_xlnm.Print_Area" localSheetId="2">'8월 28일'!$A$1:$AC$48</definedName>
    <definedName name="_xlnm.Print_Area" localSheetId="3">'8월 31일'!$A$1:$AC$48</definedName>
    <definedName name="_xlnm.Print_Area" localSheetId="4">'9월 01일'!$A$1:$AC$48</definedName>
    <definedName name="_xlnm.Print_Area" localSheetId="5">'9월 02일 (4)'!$A$1:$AC$48</definedName>
    <definedName name="_xlnm.Print_Area" localSheetId="6">'9월 03일 (7)'!$A$1:$AC$48</definedName>
    <definedName name="_xlnm.Print_Area" localSheetId="7">'9월 04일 (6)'!$A$1:$AC$48</definedName>
    <definedName name="_xlnm.Print_Area" localSheetId="8">'9월 05일 (8)'!$A$1:$AC$48</definedName>
    <definedName name="_xlnm.Print_Area" localSheetId="1">'9월 05일 (9)'!$A$1:$AC$48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" i="14" l="1"/>
  <c r="L51" i="14" s="1"/>
  <c r="I51" i="14"/>
  <c r="AA7" i="14"/>
  <c r="AA63" i="14" l="1"/>
  <c r="K63" i="14"/>
  <c r="L63" i="14" s="1"/>
  <c r="I63" i="14"/>
  <c r="C63" i="14"/>
  <c r="B63" i="14"/>
  <c r="AA62" i="14"/>
  <c r="K62" i="14"/>
  <c r="I62" i="14" s="1"/>
  <c r="L62" i="14" s="1"/>
  <c r="C62" i="14"/>
  <c r="B62" i="14"/>
  <c r="AA61" i="14"/>
  <c r="K61" i="14"/>
  <c r="L61" i="14" s="1"/>
  <c r="I61" i="14"/>
  <c r="C61" i="14"/>
  <c r="B61" i="14"/>
  <c r="AA60" i="14"/>
  <c r="K60" i="14"/>
  <c r="I60" i="14" s="1"/>
  <c r="L60" i="14" s="1"/>
  <c r="C60" i="14"/>
  <c r="B60" i="14"/>
  <c r="AA59" i="14"/>
  <c r="K59" i="14"/>
  <c r="L59" i="14" s="1"/>
  <c r="I59" i="14"/>
  <c r="C59" i="14"/>
  <c r="B59" i="14"/>
  <c r="AA58" i="14"/>
  <c r="K58" i="14"/>
  <c r="I58" i="14" s="1"/>
  <c r="L58" i="14" s="1"/>
  <c r="C58" i="14"/>
  <c r="B58" i="14"/>
  <c r="AA57" i="14"/>
  <c r="K57" i="14"/>
  <c r="L57" i="14" s="1"/>
  <c r="I57" i="14"/>
  <c r="C57" i="14"/>
  <c r="B57" i="14"/>
  <c r="AA56" i="14"/>
  <c r="K56" i="14"/>
  <c r="I56" i="14" s="1"/>
  <c r="L56" i="14" s="1"/>
  <c r="C56" i="14"/>
  <c r="B56" i="14"/>
  <c r="AA55" i="14"/>
  <c r="K55" i="14"/>
  <c r="L55" i="14" s="1"/>
  <c r="I55" i="14"/>
  <c r="C55" i="14"/>
  <c r="B55" i="14"/>
  <c r="AA54" i="14"/>
  <c r="K54" i="14"/>
  <c r="I54" i="14" s="1"/>
  <c r="L54" i="14" s="1"/>
  <c r="C54" i="14"/>
  <c r="B54" i="14"/>
  <c r="AA53" i="14"/>
  <c r="K53" i="14"/>
  <c r="L53" i="14" s="1"/>
  <c r="I53" i="14"/>
  <c r="C53" i="14"/>
  <c r="B53" i="14"/>
  <c r="AA52" i="14"/>
  <c r="K52" i="14"/>
  <c r="I52" i="14" s="1"/>
  <c r="L52" i="14" s="1"/>
  <c r="C52" i="14"/>
  <c r="B52" i="14"/>
  <c r="AA51" i="14"/>
  <c r="C51" i="14"/>
  <c r="B51" i="14"/>
  <c r="AA50" i="14"/>
  <c r="K50" i="14"/>
  <c r="I50" i="14" s="1"/>
  <c r="L50" i="14" s="1"/>
  <c r="C50" i="14"/>
  <c r="B50" i="14"/>
  <c r="AA49" i="14"/>
  <c r="K49" i="14"/>
  <c r="I49" i="14" s="1"/>
  <c r="C49" i="14"/>
  <c r="B49" i="14"/>
  <c r="W47" i="14"/>
  <c r="V47" i="14"/>
  <c r="U47" i="14"/>
  <c r="T47" i="14"/>
  <c r="S47" i="14"/>
  <c r="R47" i="14"/>
  <c r="Q47" i="14"/>
  <c r="P47" i="14"/>
  <c r="O47" i="14"/>
  <c r="N47" i="14"/>
  <c r="M47" i="14"/>
  <c r="J47" i="14"/>
  <c r="AA46" i="14"/>
  <c r="K46" i="14"/>
  <c r="I46" i="14" s="1"/>
  <c r="C46" i="14"/>
  <c r="B46" i="14"/>
  <c r="AA45" i="14"/>
  <c r="K45" i="14"/>
  <c r="L45" i="14" s="1"/>
  <c r="I45" i="14"/>
  <c r="C45" i="14"/>
  <c r="B45" i="14"/>
  <c r="AA44" i="14"/>
  <c r="K44" i="14"/>
  <c r="I44" i="14" s="1"/>
  <c r="C44" i="14"/>
  <c r="B44" i="14"/>
  <c r="AA43" i="14"/>
  <c r="K43" i="14"/>
  <c r="L43" i="14" s="1"/>
  <c r="I43" i="14"/>
  <c r="C43" i="14"/>
  <c r="B43" i="14"/>
  <c r="AA42" i="14"/>
  <c r="K42" i="14"/>
  <c r="I42" i="14" s="1"/>
  <c r="C42" i="14"/>
  <c r="B42" i="14"/>
  <c r="AA41" i="14"/>
  <c r="K41" i="14"/>
  <c r="L41" i="14" s="1"/>
  <c r="I41" i="14"/>
  <c r="C41" i="14"/>
  <c r="B41" i="14"/>
  <c r="AA40" i="14"/>
  <c r="K40" i="14"/>
  <c r="I40" i="14" s="1"/>
  <c r="C40" i="14"/>
  <c r="B40" i="14"/>
  <c r="AA39" i="14"/>
  <c r="K39" i="14"/>
  <c r="L39" i="14" s="1"/>
  <c r="I39" i="14"/>
  <c r="C39" i="14"/>
  <c r="B39" i="14"/>
  <c r="AA38" i="14"/>
  <c r="K38" i="14"/>
  <c r="I38" i="14" s="1"/>
  <c r="C38" i="14"/>
  <c r="B38" i="14"/>
  <c r="AA37" i="14"/>
  <c r="K37" i="14"/>
  <c r="L37" i="14" s="1"/>
  <c r="I37" i="14"/>
  <c r="C37" i="14"/>
  <c r="B37" i="14"/>
  <c r="AA36" i="14"/>
  <c r="K36" i="14"/>
  <c r="I36" i="14" s="1"/>
  <c r="C36" i="14"/>
  <c r="B36" i="14"/>
  <c r="AA35" i="14"/>
  <c r="K35" i="14"/>
  <c r="L35" i="14" s="1"/>
  <c r="I35" i="14"/>
  <c r="C35" i="14"/>
  <c r="B35" i="14"/>
  <c r="AA34" i="14"/>
  <c r="K34" i="14"/>
  <c r="I34" i="14" s="1"/>
  <c r="C34" i="14"/>
  <c r="B34" i="14"/>
  <c r="AA33" i="14"/>
  <c r="K33" i="14"/>
  <c r="L33" i="14" s="1"/>
  <c r="I33" i="14"/>
  <c r="C33" i="14"/>
  <c r="B33" i="14"/>
  <c r="AA32" i="14"/>
  <c r="K32" i="14"/>
  <c r="I32" i="14" s="1"/>
  <c r="C32" i="14"/>
  <c r="B32" i="14"/>
  <c r="AA31" i="14"/>
  <c r="K31" i="14"/>
  <c r="L31" i="14" s="1"/>
  <c r="I31" i="14"/>
  <c r="C31" i="14"/>
  <c r="B31" i="14"/>
  <c r="AA30" i="14"/>
  <c r="K30" i="14"/>
  <c r="I30" i="14" s="1"/>
  <c r="C30" i="14"/>
  <c r="B30" i="14"/>
  <c r="AA29" i="14"/>
  <c r="K29" i="14"/>
  <c r="L29" i="14" s="1"/>
  <c r="I29" i="14"/>
  <c r="C29" i="14"/>
  <c r="B29" i="14"/>
  <c r="AA28" i="14"/>
  <c r="K28" i="14"/>
  <c r="I28" i="14" s="1"/>
  <c r="C28" i="14"/>
  <c r="B28" i="14"/>
  <c r="AA27" i="14"/>
  <c r="K27" i="14"/>
  <c r="L27" i="14" s="1"/>
  <c r="I27" i="14"/>
  <c r="C27" i="14"/>
  <c r="B27" i="14"/>
  <c r="AA26" i="14"/>
  <c r="K26" i="14"/>
  <c r="I26" i="14" s="1"/>
  <c r="C26" i="14"/>
  <c r="B26" i="14"/>
  <c r="AA25" i="14"/>
  <c r="K25" i="14"/>
  <c r="L25" i="14" s="1"/>
  <c r="I25" i="14"/>
  <c r="C25" i="14"/>
  <c r="B25" i="14"/>
  <c r="AA24" i="14"/>
  <c r="K24" i="14"/>
  <c r="I24" i="14" s="1"/>
  <c r="C24" i="14"/>
  <c r="B24" i="14"/>
  <c r="AA23" i="14"/>
  <c r="K23" i="14"/>
  <c r="C23" i="14"/>
  <c r="B23" i="14"/>
  <c r="AA22" i="14"/>
  <c r="K22" i="14"/>
  <c r="I22" i="14" s="1"/>
  <c r="C22" i="14"/>
  <c r="B22" i="14"/>
  <c r="AA21" i="14"/>
  <c r="K21" i="14"/>
  <c r="C21" i="14"/>
  <c r="B21" i="14"/>
  <c r="AA20" i="14"/>
  <c r="K20" i="14"/>
  <c r="I20" i="14" s="1"/>
  <c r="C20" i="14"/>
  <c r="B20" i="14"/>
  <c r="AA19" i="14"/>
  <c r="K19" i="14"/>
  <c r="C19" i="14"/>
  <c r="B19" i="14"/>
  <c r="AA18" i="14"/>
  <c r="K18" i="14"/>
  <c r="I18" i="14" s="1"/>
  <c r="C18" i="14"/>
  <c r="B18" i="14"/>
  <c r="AA17" i="14"/>
  <c r="K17" i="14"/>
  <c r="C17" i="14"/>
  <c r="B17" i="14"/>
  <c r="AA16" i="14"/>
  <c r="K16" i="14"/>
  <c r="I16" i="14" s="1"/>
  <c r="C16" i="14"/>
  <c r="B16" i="14"/>
  <c r="AA15" i="14"/>
  <c r="K15" i="14"/>
  <c r="C15" i="14"/>
  <c r="B15" i="14"/>
  <c r="AA14" i="14"/>
  <c r="K14" i="14"/>
  <c r="I14" i="14" s="1"/>
  <c r="C14" i="14"/>
  <c r="B14" i="14"/>
  <c r="AA13" i="14"/>
  <c r="K13" i="14"/>
  <c r="C13" i="14"/>
  <c r="B13" i="14"/>
  <c r="AA12" i="14"/>
  <c r="K12" i="14"/>
  <c r="I12" i="14" s="1"/>
  <c r="C12" i="14"/>
  <c r="B12" i="14"/>
  <c r="AA11" i="14"/>
  <c r="K11" i="14"/>
  <c r="C11" i="14"/>
  <c r="B11" i="14"/>
  <c r="AA10" i="14"/>
  <c r="K10" i="14"/>
  <c r="I10" i="14" s="1"/>
  <c r="C10" i="14"/>
  <c r="B10" i="14"/>
  <c r="AA9" i="14"/>
  <c r="K9" i="14"/>
  <c r="C9" i="14"/>
  <c r="B9" i="14"/>
  <c r="AA8" i="14"/>
  <c r="K8" i="14"/>
  <c r="I8" i="14" s="1"/>
  <c r="C8" i="14"/>
  <c r="B8" i="14"/>
  <c r="K7" i="14"/>
  <c r="C7" i="14"/>
  <c r="B7" i="14"/>
  <c r="C5" i="14"/>
  <c r="B5" i="14"/>
  <c r="L49" i="14" l="1"/>
  <c r="L19" i="14"/>
  <c r="I7" i="14"/>
  <c r="L8" i="14"/>
  <c r="I9" i="14"/>
  <c r="L9" i="14" s="1"/>
  <c r="L10" i="14"/>
  <c r="I11" i="14"/>
  <c r="L11" i="14" s="1"/>
  <c r="L12" i="14"/>
  <c r="I13" i="14"/>
  <c r="L13" i="14" s="1"/>
  <c r="L14" i="14"/>
  <c r="I15" i="14"/>
  <c r="L15" i="14" s="1"/>
  <c r="L16" i="14"/>
  <c r="I17" i="14"/>
  <c r="L17" i="14" s="1"/>
  <c r="L18" i="14"/>
  <c r="I19" i="14"/>
  <c r="L20" i="14"/>
  <c r="I21" i="14"/>
  <c r="L21" i="14" s="1"/>
  <c r="L22" i="14"/>
  <c r="I23" i="14"/>
  <c r="L23" i="14" s="1"/>
  <c r="L24" i="14"/>
  <c r="L26" i="14"/>
  <c r="L28" i="14"/>
  <c r="L30" i="14"/>
  <c r="L32" i="14"/>
  <c r="L34" i="14"/>
  <c r="L36" i="14"/>
  <c r="L38" i="14"/>
  <c r="L40" i="14"/>
  <c r="L42" i="14"/>
  <c r="L44" i="14"/>
  <c r="L46" i="14"/>
  <c r="K47" i="14"/>
  <c r="I47" i="14" l="1"/>
  <c r="L7" i="14"/>
  <c r="L47" i="14" s="1"/>
  <c r="AA63" i="13" l="1"/>
  <c r="K63" i="13"/>
  <c r="I63" i="13"/>
  <c r="L63" i="13" s="1"/>
  <c r="C63" i="13"/>
  <c r="B63" i="13"/>
  <c r="AA62" i="13"/>
  <c r="K62" i="13"/>
  <c r="L62" i="13" s="1"/>
  <c r="I62" i="13"/>
  <c r="C62" i="13"/>
  <c r="B62" i="13"/>
  <c r="AA61" i="13"/>
  <c r="L61" i="13"/>
  <c r="K61" i="13"/>
  <c r="I61" i="13"/>
  <c r="C61" i="13"/>
  <c r="B61" i="13"/>
  <c r="AA60" i="13"/>
  <c r="K60" i="13"/>
  <c r="L60" i="13" s="1"/>
  <c r="I60" i="13"/>
  <c r="C60" i="13"/>
  <c r="B60" i="13"/>
  <c r="AA59" i="13"/>
  <c r="L59" i="13"/>
  <c r="K59" i="13"/>
  <c r="I59" i="13"/>
  <c r="C59" i="13"/>
  <c r="B59" i="13"/>
  <c r="AA58" i="13"/>
  <c r="K58" i="13"/>
  <c r="L58" i="13" s="1"/>
  <c r="I58" i="13"/>
  <c r="C58" i="13"/>
  <c r="B58" i="13"/>
  <c r="AA57" i="13"/>
  <c r="L57" i="13"/>
  <c r="K57" i="13"/>
  <c r="I57" i="13"/>
  <c r="C57" i="13"/>
  <c r="B57" i="13"/>
  <c r="AA56" i="13"/>
  <c r="K56" i="13"/>
  <c r="L56" i="13" s="1"/>
  <c r="I56" i="13"/>
  <c r="C56" i="13"/>
  <c r="B56" i="13"/>
  <c r="AA55" i="13"/>
  <c r="L55" i="13"/>
  <c r="K55" i="13"/>
  <c r="I55" i="13"/>
  <c r="C55" i="13"/>
  <c r="B55" i="13"/>
  <c r="AA54" i="13"/>
  <c r="K54" i="13"/>
  <c r="L54" i="13" s="1"/>
  <c r="I54" i="13"/>
  <c r="C54" i="13"/>
  <c r="B54" i="13"/>
  <c r="AA53" i="13"/>
  <c r="L53" i="13"/>
  <c r="K53" i="13"/>
  <c r="I53" i="13"/>
  <c r="C53" i="13"/>
  <c r="B53" i="13"/>
  <c r="AA52" i="13"/>
  <c r="K52" i="13"/>
  <c r="L52" i="13" s="1"/>
  <c r="I52" i="13"/>
  <c r="C52" i="13"/>
  <c r="B52" i="13"/>
  <c r="AA51" i="13"/>
  <c r="L51" i="13"/>
  <c r="K51" i="13"/>
  <c r="I51" i="13"/>
  <c r="C51" i="13"/>
  <c r="B51" i="13"/>
  <c r="AA50" i="13"/>
  <c r="K50" i="13"/>
  <c r="L50" i="13" s="1"/>
  <c r="I50" i="13"/>
  <c r="C50" i="13"/>
  <c r="B50" i="13"/>
  <c r="AA49" i="13"/>
  <c r="L49" i="13"/>
  <c r="K49" i="13"/>
  <c r="I49" i="13"/>
  <c r="C49" i="13"/>
  <c r="B49" i="13"/>
  <c r="W47" i="13"/>
  <c r="V47" i="13"/>
  <c r="U47" i="13"/>
  <c r="T47" i="13"/>
  <c r="S47" i="13"/>
  <c r="R47" i="13"/>
  <c r="Q47" i="13"/>
  <c r="P47" i="13"/>
  <c r="O47" i="13"/>
  <c r="N47" i="13"/>
  <c r="M47" i="13"/>
  <c r="J47" i="13"/>
  <c r="AA46" i="13"/>
  <c r="K46" i="13"/>
  <c r="L46" i="13" s="1"/>
  <c r="I46" i="13"/>
  <c r="C46" i="13"/>
  <c r="B46" i="13"/>
  <c r="AA45" i="13"/>
  <c r="K45" i="13"/>
  <c r="C45" i="13"/>
  <c r="B45" i="13"/>
  <c r="AA44" i="13"/>
  <c r="K44" i="13"/>
  <c r="L44" i="13" s="1"/>
  <c r="I44" i="13"/>
  <c r="C44" i="13"/>
  <c r="B44" i="13"/>
  <c r="AA43" i="13"/>
  <c r="K43" i="13"/>
  <c r="C43" i="13"/>
  <c r="B43" i="13"/>
  <c r="AA42" i="13"/>
  <c r="K42" i="13"/>
  <c r="I42" i="13" s="1"/>
  <c r="C42" i="13"/>
  <c r="B42" i="13"/>
  <c r="AA41" i="13"/>
  <c r="K41" i="13"/>
  <c r="C41" i="13"/>
  <c r="B41" i="13"/>
  <c r="AA40" i="13"/>
  <c r="K40" i="13"/>
  <c r="I40" i="13" s="1"/>
  <c r="C40" i="13"/>
  <c r="B40" i="13"/>
  <c r="AA39" i="13"/>
  <c r="K39" i="13"/>
  <c r="C39" i="13"/>
  <c r="B39" i="13"/>
  <c r="AA38" i="13"/>
  <c r="K38" i="13"/>
  <c r="I38" i="13" s="1"/>
  <c r="C38" i="13"/>
  <c r="B38" i="13"/>
  <c r="AA37" i="13"/>
  <c r="K37" i="13"/>
  <c r="C37" i="13"/>
  <c r="B37" i="13"/>
  <c r="AA36" i="13"/>
  <c r="K36" i="13"/>
  <c r="I36" i="13" s="1"/>
  <c r="C36" i="13"/>
  <c r="B36" i="13"/>
  <c r="AA35" i="13"/>
  <c r="K35" i="13"/>
  <c r="C35" i="13"/>
  <c r="B35" i="13"/>
  <c r="AA34" i="13"/>
  <c r="K34" i="13"/>
  <c r="I34" i="13" s="1"/>
  <c r="C34" i="13"/>
  <c r="B34" i="13"/>
  <c r="AA33" i="13"/>
  <c r="K33" i="13"/>
  <c r="C33" i="13"/>
  <c r="B33" i="13"/>
  <c r="AA32" i="13"/>
  <c r="K32" i="13"/>
  <c r="I32" i="13" s="1"/>
  <c r="C32" i="13"/>
  <c r="B32" i="13"/>
  <c r="AA31" i="13"/>
  <c r="K31" i="13"/>
  <c r="C31" i="13"/>
  <c r="B31" i="13"/>
  <c r="AA30" i="13"/>
  <c r="K30" i="13"/>
  <c r="I30" i="13" s="1"/>
  <c r="C30" i="13"/>
  <c r="B30" i="13"/>
  <c r="AA29" i="13"/>
  <c r="K29" i="13"/>
  <c r="C29" i="13"/>
  <c r="B29" i="13"/>
  <c r="AA28" i="13"/>
  <c r="K28" i="13"/>
  <c r="I28" i="13" s="1"/>
  <c r="C28" i="13"/>
  <c r="B28" i="13"/>
  <c r="AA27" i="13"/>
  <c r="K27" i="13"/>
  <c r="C27" i="13"/>
  <c r="B27" i="13"/>
  <c r="AA26" i="13"/>
  <c r="K26" i="13"/>
  <c r="I26" i="13" s="1"/>
  <c r="C26" i="13"/>
  <c r="B26" i="13"/>
  <c r="AA25" i="13"/>
  <c r="K25" i="13"/>
  <c r="C25" i="13"/>
  <c r="B25" i="13"/>
  <c r="AA24" i="13"/>
  <c r="K24" i="13"/>
  <c r="I24" i="13" s="1"/>
  <c r="C24" i="13"/>
  <c r="B24" i="13"/>
  <c r="AA23" i="13"/>
  <c r="K23" i="13"/>
  <c r="C23" i="13"/>
  <c r="B23" i="13"/>
  <c r="AA22" i="13"/>
  <c r="K22" i="13"/>
  <c r="I22" i="13" s="1"/>
  <c r="C22" i="13"/>
  <c r="B22" i="13"/>
  <c r="AA21" i="13"/>
  <c r="K21" i="13"/>
  <c r="C21" i="13"/>
  <c r="B21" i="13"/>
  <c r="AA20" i="13"/>
  <c r="K20" i="13"/>
  <c r="I20" i="13" s="1"/>
  <c r="C20" i="13"/>
  <c r="B20" i="13"/>
  <c r="AA19" i="13"/>
  <c r="K19" i="13"/>
  <c r="C19" i="13"/>
  <c r="B19" i="13"/>
  <c r="AA18" i="13"/>
  <c r="K18" i="13"/>
  <c r="I18" i="13" s="1"/>
  <c r="C18" i="13"/>
  <c r="B18" i="13"/>
  <c r="AA17" i="13"/>
  <c r="K17" i="13"/>
  <c r="C17" i="13"/>
  <c r="B17" i="13"/>
  <c r="AA16" i="13"/>
  <c r="K16" i="13"/>
  <c r="I16" i="13" s="1"/>
  <c r="C16" i="13"/>
  <c r="B16" i="13"/>
  <c r="AA15" i="13"/>
  <c r="K15" i="13"/>
  <c r="C15" i="13"/>
  <c r="B15" i="13"/>
  <c r="AA14" i="13"/>
  <c r="K14" i="13"/>
  <c r="I14" i="13" s="1"/>
  <c r="C14" i="13"/>
  <c r="B14" i="13"/>
  <c r="AA13" i="13"/>
  <c r="K13" i="13"/>
  <c r="C13" i="13"/>
  <c r="B13" i="13"/>
  <c r="AA12" i="13"/>
  <c r="K12" i="13"/>
  <c r="I12" i="13" s="1"/>
  <c r="C12" i="13"/>
  <c r="B12" i="13"/>
  <c r="AA11" i="13"/>
  <c r="K11" i="13"/>
  <c r="C11" i="13"/>
  <c r="B11" i="13"/>
  <c r="AA10" i="13"/>
  <c r="K10" i="13"/>
  <c r="I10" i="13" s="1"/>
  <c r="C10" i="13"/>
  <c r="B10" i="13"/>
  <c r="AA9" i="13"/>
  <c r="K9" i="13"/>
  <c r="C9" i="13"/>
  <c r="B9" i="13"/>
  <c r="AA8" i="13"/>
  <c r="K8" i="13"/>
  <c r="I8" i="13" s="1"/>
  <c r="C8" i="13"/>
  <c r="B8" i="13"/>
  <c r="AA7" i="13"/>
  <c r="K7" i="13"/>
  <c r="C7" i="13"/>
  <c r="B7" i="13"/>
  <c r="C5" i="13"/>
  <c r="B5" i="13"/>
  <c r="L15" i="13" l="1"/>
  <c r="L17" i="13"/>
  <c r="L23" i="13"/>
  <c r="L25" i="13"/>
  <c r="L39" i="13"/>
  <c r="L11" i="13"/>
  <c r="L13" i="13"/>
  <c r="L35" i="13"/>
  <c r="L45" i="13"/>
  <c r="I7" i="13"/>
  <c r="L8" i="13"/>
  <c r="I9" i="13"/>
  <c r="L9" i="13" s="1"/>
  <c r="L10" i="13"/>
  <c r="I11" i="13"/>
  <c r="L12" i="13"/>
  <c r="I13" i="13"/>
  <c r="L14" i="13"/>
  <c r="I15" i="13"/>
  <c r="L16" i="13"/>
  <c r="I17" i="13"/>
  <c r="L18" i="13"/>
  <c r="I19" i="13"/>
  <c r="L19" i="13" s="1"/>
  <c r="L20" i="13"/>
  <c r="I21" i="13"/>
  <c r="L21" i="13" s="1"/>
  <c r="L22" i="13"/>
  <c r="I23" i="13"/>
  <c r="L24" i="13"/>
  <c r="I25" i="13"/>
  <c r="L26" i="13"/>
  <c r="I27" i="13"/>
  <c r="L27" i="13" s="1"/>
  <c r="L28" i="13"/>
  <c r="I29" i="13"/>
  <c r="L29" i="13" s="1"/>
  <c r="L30" i="13"/>
  <c r="I31" i="13"/>
  <c r="L31" i="13" s="1"/>
  <c r="L32" i="13"/>
  <c r="I33" i="13"/>
  <c r="L33" i="13" s="1"/>
  <c r="L34" i="13"/>
  <c r="I35" i="13"/>
  <c r="L36" i="13"/>
  <c r="I37" i="13"/>
  <c r="L37" i="13" s="1"/>
  <c r="L38" i="13"/>
  <c r="I39" i="13"/>
  <c r="L40" i="13"/>
  <c r="I41" i="13"/>
  <c r="L41" i="13" s="1"/>
  <c r="L42" i="13"/>
  <c r="I43" i="13"/>
  <c r="L43" i="13" s="1"/>
  <c r="I45" i="13"/>
  <c r="K47" i="13"/>
  <c r="AA63" i="11"/>
  <c r="K63" i="11"/>
  <c r="L63" i="11" s="1"/>
  <c r="I63" i="11"/>
  <c r="C63" i="11"/>
  <c r="B63" i="11"/>
  <c r="AA62" i="11"/>
  <c r="K62" i="11"/>
  <c r="I62" i="11" s="1"/>
  <c r="L62" i="11" s="1"/>
  <c r="C62" i="11"/>
  <c r="B62" i="11"/>
  <c r="AA61" i="11"/>
  <c r="K61" i="11"/>
  <c r="L61" i="11" s="1"/>
  <c r="I61" i="11"/>
  <c r="C61" i="11"/>
  <c r="B61" i="11"/>
  <c r="AA60" i="11"/>
  <c r="K60" i="11"/>
  <c r="I60" i="11" s="1"/>
  <c r="L60" i="11" s="1"/>
  <c r="C60" i="11"/>
  <c r="B60" i="11"/>
  <c r="AA59" i="11"/>
  <c r="K59" i="11"/>
  <c r="L59" i="11" s="1"/>
  <c r="I59" i="11"/>
  <c r="C59" i="11"/>
  <c r="B59" i="11"/>
  <c r="AA58" i="11"/>
  <c r="K58" i="11"/>
  <c r="I58" i="11" s="1"/>
  <c r="L58" i="11" s="1"/>
  <c r="C58" i="11"/>
  <c r="B58" i="11"/>
  <c r="AA57" i="11"/>
  <c r="K57" i="11"/>
  <c r="L57" i="11" s="1"/>
  <c r="I57" i="11"/>
  <c r="C57" i="11"/>
  <c r="B57" i="11"/>
  <c r="AA56" i="11"/>
  <c r="K56" i="11"/>
  <c r="I56" i="11" s="1"/>
  <c r="L56" i="11" s="1"/>
  <c r="C56" i="11"/>
  <c r="B56" i="11"/>
  <c r="AA55" i="11"/>
  <c r="K55" i="11"/>
  <c r="L55" i="11" s="1"/>
  <c r="I55" i="11"/>
  <c r="C55" i="11"/>
  <c r="B55" i="11"/>
  <c r="AA54" i="11"/>
  <c r="K54" i="11"/>
  <c r="I54" i="11" s="1"/>
  <c r="L54" i="11" s="1"/>
  <c r="C54" i="11"/>
  <c r="B54" i="11"/>
  <c r="AA53" i="11"/>
  <c r="K53" i="11"/>
  <c r="L53" i="11" s="1"/>
  <c r="I53" i="11"/>
  <c r="C53" i="11"/>
  <c r="B53" i="11"/>
  <c r="AA52" i="11"/>
  <c r="K52" i="11"/>
  <c r="I52" i="11" s="1"/>
  <c r="L52" i="11" s="1"/>
  <c r="C52" i="11"/>
  <c r="B52" i="11"/>
  <c r="AA51" i="11"/>
  <c r="K51" i="11"/>
  <c r="L51" i="11" s="1"/>
  <c r="I51" i="11"/>
  <c r="C51" i="11"/>
  <c r="B51" i="11"/>
  <c r="AA50" i="11"/>
  <c r="K50" i="11"/>
  <c r="I50" i="11" s="1"/>
  <c r="L50" i="11" s="1"/>
  <c r="C50" i="11"/>
  <c r="B50" i="11"/>
  <c r="AA49" i="11"/>
  <c r="K49" i="11"/>
  <c r="L49" i="11" s="1"/>
  <c r="I49" i="11"/>
  <c r="C49" i="11"/>
  <c r="B49" i="11"/>
  <c r="W47" i="11"/>
  <c r="V47" i="11"/>
  <c r="U47" i="11"/>
  <c r="T47" i="11"/>
  <c r="S47" i="11"/>
  <c r="R47" i="11"/>
  <c r="Q47" i="11"/>
  <c r="P47" i="11"/>
  <c r="O47" i="11"/>
  <c r="N47" i="11"/>
  <c r="M47" i="11"/>
  <c r="J47" i="11"/>
  <c r="AA46" i="11"/>
  <c r="K46" i="11"/>
  <c r="I46" i="11" s="1"/>
  <c r="C46" i="11"/>
  <c r="B46" i="11"/>
  <c r="AA45" i="11"/>
  <c r="K45" i="11"/>
  <c r="I45" i="11"/>
  <c r="L45" i="11" s="1"/>
  <c r="C45" i="11"/>
  <c r="B45" i="11"/>
  <c r="AA44" i="11"/>
  <c r="K44" i="11"/>
  <c r="I44" i="11" s="1"/>
  <c r="C44" i="11"/>
  <c r="B44" i="11"/>
  <c r="AA43" i="11"/>
  <c r="K43" i="11"/>
  <c r="I43" i="11"/>
  <c r="L43" i="11" s="1"/>
  <c r="C43" i="11"/>
  <c r="B43" i="11"/>
  <c r="AA42" i="11"/>
  <c r="K42" i="11"/>
  <c r="I42" i="11" s="1"/>
  <c r="C42" i="11"/>
  <c r="B42" i="11"/>
  <c r="AA41" i="11"/>
  <c r="K41" i="11"/>
  <c r="L41" i="11" s="1"/>
  <c r="I41" i="11"/>
  <c r="C41" i="11"/>
  <c r="B41" i="11"/>
  <c r="AA40" i="11"/>
  <c r="K40" i="11"/>
  <c r="I40" i="11" s="1"/>
  <c r="C40" i="11"/>
  <c r="B40" i="11"/>
  <c r="AA39" i="11"/>
  <c r="K39" i="11"/>
  <c r="L39" i="11" s="1"/>
  <c r="I39" i="11"/>
  <c r="C39" i="11"/>
  <c r="B39" i="11"/>
  <c r="AA38" i="11"/>
  <c r="K38" i="11"/>
  <c r="I38" i="11" s="1"/>
  <c r="C38" i="11"/>
  <c r="B38" i="11"/>
  <c r="AA37" i="11"/>
  <c r="K37" i="11"/>
  <c r="L37" i="11" s="1"/>
  <c r="I37" i="11"/>
  <c r="C37" i="11"/>
  <c r="B37" i="11"/>
  <c r="AA36" i="11"/>
  <c r="K36" i="11"/>
  <c r="I36" i="11" s="1"/>
  <c r="C36" i="11"/>
  <c r="B36" i="11"/>
  <c r="AA35" i="11"/>
  <c r="K35" i="11"/>
  <c r="L35" i="11" s="1"/>
  <c r="I35" i="11"/>
  <c r="C35" i="11"/>
  <c r="B35" i="11"/>
  <c r="AA34" i="11"/>
  <c r="K34" i="11"/>
  <c r="I34" i="11" s="1"/>
  <c r="C34" i="11"/>
  <c r="B34" i="11"/>
  <c r="AA33" i="11"/>
  <c r="K33" i="11"/>
  <c r="L33" i="11" s="1"/>
  <c r="I33" i="11"/>
  <c r="C33" i="11"/>
  <c r="B33" i="11"/>
  <c r="AA32" i="11"/>
  <c r="K32" i="11"/>
  <c r="I32" i="11" s="1"/>
  <c r="C32" i="11"/>
  <c r="B32" i="11"/>
  <c r="AA31" i="11"/>
  <c r="K31" i="11"/>
  <c r="L31" i="11" s="1"/>
  <c r="I31" i="11"/>
  <c r="C31" i="11"/>
  <c r="B31" i="11"/>
  <c r="AA30" i="11"/>
  <c r="K30" i="11"/>
  <c r="I30" i="11" s="1"/>
  <c r="C30" i="11"/>
  <c r="B30" i="11"/>
  <c r="AA29" i="11"/>
  <c r="K29" i="11"/>
  <c r="L29" i="11" s="1"/>
  <c r="I29" i="11"/>
  <c r="C29" i="11"/>
  <c r="B29" i="11"/>
  <c r="AA28" i="11"/>
  <c r="K28" i="11"/>
  <c r="I28" i="11" s="1"/>
  <c r="C28" i="11"/>
  <c r="B28" i="11"/>
  <c r="AA27" i="11"/>
  <c r="K27" i="11"/>
  <c r="I27" i="11"/>
  <c r="C27" i="11"/>
  <c r="B27" i="11"/>
  <c r="AA26" i="11"/>
  <c r="K26" i="11"/>
  <c r="I26" i="11" s="1"/>
  <c r="C26" i="11"/>
  <c r="B26" i="11"/>
  <c r="AA25" i="11"/>
  <c r="K25" i="11"/>
  <c r="I25" i="11" s="1"/>
  <c r="C25" i="11"/>
  <c r="B25" i="11"/>
  <c r="AA24" i="11"/>
  <c r="K24" i="11"/>
  <c r="I24" i="11" s="1"/>
  <c r="C24" i="11"/>
  <c r="B24" i="11"/>
  <c r="AA23" i="11"/>
  <c r="K23" i="11"/>
  <c r="I23" i="11" s="1"/>
  <c r="C23" i="11"/>
  <c r="B23" i="11"/>
  <c r="AA22" i="11"/>
  <c r="K22" i="11"/>
  <c r="I22" i="11" s="1"/>
  <c r="C22" i="11"/>
  <c r="B22" i="11"/>
  <c r="AA21" i="11"/>
  <c r="K21" i="11"/>
  <c r="I21" i="11"/>
  <c r="L21" i="11" s="1"/>
  <c r="C21" i="11"/>
  <c r="B21" i="11"/>
  <c r="AA20" i="11"/>
  <c r="K20" i="11"/>
  <c r="I20" i="11" s="1"/>
  <c r="C20" i="11"/>
  <c r="B20" i="11"/>
  <c r="AA19" i="11"/>
  <c r="K19" i="11"/>
  <c r="I19" i="11"/>
  <c r="L19" i="11" s="1"/>
  <c r="C19" i="11"/>
  <c r="B19" i="11"/>
  <c r="AA18" i="11"/>
  <c r="K18" i="11"/>
  <c r="I18" i="11" s="1"/>
  <c r="C18" i="11"/>
  <c r="B18" i="11"/>
  <c r="AA17" i="11"/>
  <c r="K17" i="11"/>
  <c r="I17" i="11" s="1"/>
  <c r="L17" i="11" s="1"/>
  <c r="C17" i="11"/>
  <c r="B17" i="11"/>
  <c r="AA16" i="11"/>
  <c r="K16" i="11"/>
  <c r="I16" i="11" s="1"/>
  <c r="C16" i="11"/>
  <c r="B16" i="11"/>
  <c r="AA15" i="11"/>
  <c r="K15" i="11"/>
  <c r="I15" i="11"/>
  <c r="L15" i="11" s="1"/>
  <c r="C15" i="11"/>
  <c r="B15" i="11"/>
  <c r="AA14" i="11"/>
  <c r="K14" i="11"/>
  <c r="I14" i="11" s="1"/>
  <c r="C14" i="11"/>
  <c r="B14" i="11"/>
  <c r="AA13" i="11"/>
  <c r="K13" i="11"/>
  <c r="I13" i="11" s="1"/>
  <c r="L13" i="11" s="1"/>
  <c r="C13" i="11"/>
  <c r="B13" i="11"/>
  <c r="AA12" i="11"/>
  <c r="K12" i="11"/>
  <c r="I12" i="11" s="1"/>
  <c r="C12" i="11"/>
  <c r="B12" i="11"/>
  <c r="AA11" i="11"/>
  <c r="K11" i="11"/>
  <c r="I11" i="11" s="1"/>
  <c r="L11" i="11" s="1"/>
  <c r="C11" i="11"/>
  <c r="B11" i="11"/>
  <c r="AA10" i="11"/>
  <c r="K10" i="11"/>
  <c r="I10" i="11" s="1"/>
  <c r="C10" i="11"/>
  <c r="B10" i="11"/>
  <c r="AA9" i="11"/>
  <c r="K9" i="11"/>
  <c r="I9" i="11" s="1"/>
  <c r="L9" i="11" s="1"/>
  <c r="C9" i="11"/>
  <c r="B9" i="11"/>
  <c r="AA8" i="11"/>
  <c r="K8" i="11"/>
  <c r="I8" i="11" s="1"/>
  <c r="C8" i="11"/>
  <c r="B8" i="11"/>
  <c r="AA7" i="11"/>
  <c r="K7" i="11"/>
  <c r="I7" i="11" s="1"/>
  <c r="C7" i="11"/>
  <c r="B7" i="11"/>
  <c r="C5" i="11"/>
  <c r="B5" i="11"/>
  <c r="I47" i="13" l="1"/>
  <c r="L7" i="13"/>
  <c r="L47" i="13" s="1"/>
  <c r="L27" i="11"/>
  <c r="L25" i="11"/>
  <c r="L23" i="11"/>
  <c r="I47" i="11"/>
  <c r="L18" i="11"/>
  <c r="L12" i="11"/>
  <c r="L14" i="11"/>
  <c r="L16" i="11"/>
  <c r="L30" i="11"/>
  <c r="L32" i="11"/>
  <c r="L34" i="11"/>
  <c r="L44" i="11"/>
  <c r="K47" i="11"/>
  <c r="L8" i="11"/>
  <c r="L10" i="11"/>
  <c r="L20" i="11"/>
  <c r="L22" i="11"/>
  <c r="L24" i="11"/>
  <c r="L26" i="11"/>
  <c r="L28" i="11"/>
  <c r="L36" i="11"/>
  <c r="L38" i="11"/>
  <c r="L40" i="11"/>
  <c r="L42" i="11"/>
  <c r="L46" i="11"/>
  <c r="L7" i="11"/>
  <c r="I13" i="6"/>
  <c r="L47" i="11" l="1"/>
  <c r="I51" i="1"/>
  <c r="L51" i="1"/>
  <c r="K51" i="1"/>
  <c r="K25" i="1" l="1"/>
  <c r="K16" i="1" l="1"/>
  <c r="I16" i="1" s="1"/>
  <c r="K15" i="1"/>
  <c r="AA63" i="9" l="1"/>
  <c r="K63" i="9"/>
  <c r="I63" i="9"/>
  <c r="L63" i="9" s="1"/>
  <c r="C63" i="9"/>
  <c r="B63" i="9"/>
  <c r="AA62" i="9"/>
  <c r="L62" i="9"/>
  <c r="K62" i="9"/>
  <c r="I62" i="9"/>
  <c r="C62" i="9"/>
  <c r="B62" i="9"/>
  <c r="AA61" i="9"/>
  <c r="K61" i="9"/>
  <c r="I61" i="9"/>
  <c r="L61" i="9" s="1"/>
  <c r="C61" i="9"/>
  <c r="B61" i="9"/>
  <c r="AA60" i="9"/>
  <c r="L60" i="9"/>
  <c r="K60" i="9"/>
  <c r="I60" i="9"/>
  <c r="C60" i="9"/>
  <c r="B60" i="9"/>
  <c r="AA59" i="9"/>
  <c r="K59" i="9"/>
  <c r="I59" i="9"/>
  <c r="L59" i="9" s="1"/>
  <c r="C59" i="9"/>
  <c r="B59" i="9"/>
  <c r="AA58" i="9"/>
  <c r="L58" i="9"/>
  <c r="K58" i="9"/>
  <c r="I58" i="9"/>
  <c r="C58" i="9"/>
  <c r="B58" i="9"/>
  <c r="AA57" i="9"/>
  <c r="K57" i="9"/>
  <c r="I57" i="9"/>
  <c r="L57" i="9" s="1"/>
  <c r="C57" i="9"/>
  <c r="B57" i="9"/>
  <c r="AA56" i="9"/>
  <c r="L56" i="9"/>
  <c r="K56" i="9"/>
  <c r="I56" i="9"/>
  <c r="C56" i="9"/>
  <c r="B56" i="9"/>
  <c r="AA55" i="9"/>
  <c r="K55" i="9"/>
  <c r="I55" i="9"/>
  <c r="L55" i="9" s="1"/>
  <c r="C55" i="9"/>
  <c r="B55" i="9"/>
  <c r="AA54" i="9"/>
  <c r="K54" i="9"/>
  <c r="I54" i="9"/>
  <c r="L54" i="9" s="1"/>
  <c r="C54" i="9"/>
  <c r="B54" i="9"/>
  <c r="AA53" i="9"/>
  <c r="K53" i="9"/>
  <c r="I53" i="9"/>
  <c r="L53" i="9" s="1"/>
  <c r="C53" i="9"/>
  <c r="B53" i="9"/>
  <c r="AA52" i="9"/>
  <c r="K52" i="9"/>
  <c r="I52" i="9" s="1"/>
  <c r="L52" i="9" s="1"/>
  <c r="C52" i="9"/>
  <c r="B52" i="9"/>
  <c r="AA51" i="9"/>
  <c r="K51" i="9"/>
  <c r="I51" i="9"/>
  <c r="L51" i="9" s="1"/>
  <c r="C51" i="9"/>
  <c r="B51" i="9"/>
  <c r="AA50" i="9"/>
  <c r="L50" i="9"/>
  <c r="K50" i="9"/>
  <c r="I50" i="9"/>
  <c r="C50" i="9"/>
  <c r="B50" i="9"/>
  <c r="AA49" i="9"/>
  <c r="K49" i="9"/>
  <c r="I49" i="9"/>
  <c r="L49" i="9" s="1"/>
  <c r="C49" i="9"/>
  <c r="B49" i="9"/>
  <c r="W47" i="9"/>
  <c r="V47" i="9"/>
  <c r="U47" i="9"/>
  <c r="T47" i="9"/>
  <c r="S47" i="9"/>
  <c r="R47" i="9"/>
  <c r="Q47" i="9"/>
  <c r="P47" i="9"/>
  <c r="O47" i="9"/>
  <c r="N47" i="9"/>
  <c r="M47" i="9"/>
  <c r="J47" i="9"/>
  <c r="AA46" i="9"/>
  <c r="K46" i="9"/>
  <c r="I46" i="9" s="1"/>
  <c r="C46" i="9"/>
  <c r="B46" i="9"/>
  <c r="AA45" i="9"/>
  <c r="K45" i="9"/>
  <c r="C45" i="9"/>
  <c r="B45" i="9"/>
  <c r="AA44" i="9"/>
  <c r="K44" i="9"/>
  <c r="I44" i="9" s="1"/>
  <c r="C44" i="9"/>
  <c r="B44" i="9"/>
  <c r="AA43" i="9"/>
  <c r="K43" i="9"/>
  <c r="C43" i="9"/>
  <c r="B43" i="9"/>
  <c r="AA42" i="9"/>
  <c r="K42" i="9"/>
  <c r="I42" i="9" s="1"/>
  <c r="C42" i="9"/>
  <c r="B42" i="9"/>
  <c r="AA41" i="9"/>
  <c r="K41" i="9"/>
  <c r="C41" i="9"/>
  <c r="B41" i="9"/>
  <c r="AA40" i="9"/>
  <c r="K40" i="9"/>
  <c r="I40" i="9" s="1"/>
  <c r="C40" i="9"/>
  <c r="B40" i="9"/>
  <c r="AA39" i="9"/>
  <c r="K39" i="9"/>
  <c r="C39" i="9"/>
  <c r="B39" i="9"/>
  <c r="AA38" i="9"/>
  <c r="K38" i="9"/>
  <c r="I38" i="9" s="1"/>
  <c r="C38" i="9"/>
  <c r="B38" i="9"/>
  <c r="AA37" i="9"/>
  <c r="K37" i="9"/>
  <c r="C37" i="9"/>
  <c r="B37" i="9"/>
  <c r="AA36" i="9"/>
  <c r="K36" i="9"/>
  <c r="I36" i="9" s="1"/>
  <c r="C36" i="9"/>
  <c r="B36" i="9"/>
  <c r="AA35" i="9"/>
  <c r="K35" i="9"/>
  <c r="C35" i="9"/>
  <c r="B35" i="9"/>
  <c r="AA34" i="9"/>
  <c r="K34" i="9"/>
  <c r="I34" i="9" s="1"/>
  <c r="C34" i="9"/>
  <c r="B34" i="9"/>
  <c r="AA33" i="9"/>
  <c r="K33" i="9"/>
  <c r="C33" i="9"/>
  <c r="B33" i="9"/>
  <c r="AA32" i="9"/>
  <c r="K32" i="9"/>
  <c r="I32" i="9" s="1"/>
  <c r="C32" i="9"/>
  <c r="B32" i="9"/>
  <c r="AA31" i="9"/>
  <c r="K31" i="9"/>
  <c r="C31" i="9"/>
  <c r="B31" i="9"/>
  <c r="AA30" i="9"/>
  <c r="K30" i="9"/>
  <c r="I30" i="9" s="1"/>
  <c r="C30" i="9"/>
  <c r="B30" i="9"/>
  <c r="AA29" i="9"/>
  <c r="K29" i="9"/>
  <c r="C29" i="9"/>
  <c r="B29" i="9"/>
  <c r="AA28" i="9"/>
  <c r="K28" i="9"/>
  <c r="I28" i="9" s="1"/>
  <c r="C28" i="9"/>
  <c r="B28" i="9"/>
  <c r="AA27" i="9"/>
  <c r="K27" i="9"/>
  <c r="C27" i="9"/>
  <c r="B27" i="9"/>
  <c r="AA26" i="9"/>
  <c r="K26" i="9"/>
  <c r="I26" i="9" s="1"/>
  <c r="C26" i="9"/>
  <c r="B26" i="9"/>
  <c r="AA25" i="9"/>
  <c r="K25" i="9"/>
  <c r="C25" i="9"/>
  <c r="B25" i="9"/>
  <c r="AA24" i="9"/>
  <c r="K24" i="9"/>
  <c r="I24" i="9" s="1"/>
  <c r="C24" i="9"/>
  <c r="B24" i="9"/>
  <c r="AA23" i="9"/>
  <c r="K23" i="9"/>
  <c r="C23" i="9"/>
  <c r="B23" i="9"/>
  <c r="AA22" i="9"/>
  <c r="K22" i="9"/>
  <c r="I22" i="9" s="1"/>
  <c r="C22" i="9"/>
  <c r="B22" i="9"/>
  <c r="AA21" i="9"/>
  <c r="K21" i="9"/>
  <c r="C21" i="9"/>
  <c r="B21" i="9"/>
  <c r="AA20" i="9"/>
  <c r="K20" i="9"/>
  <c r="I20" i="9" s="1"/>
  <c r="C20" i="9"/>
  <c r="B20" i="9"/>
  <c r="AA19" i="9"/>
  <c r="K19" i="9"/>
  <c r="C19" i="9"/>
  <c r="B19" i="9"/>
  <c r="AA18" i="9"/>
  <c r="K18" i="9"/>
  <c r="I18" i="9" s="1"/>
  <c r="C18" i="9"/>
  <c r="B18" i="9"/>
  <c r="AA17" i="9"/>
  <c r="K17" i="9"/>
  <c r="C17" i="9"/>
  <c r="B17" i="9"/>
  <c r="AA16" i="9"/>
  <c r="K16" i="9"/>
  <c r="I16" i="9" s="1"/>
  <c r="C16" i="9"/>
  <c r="B16" i="9"/>
  <c r="AA15" i="9"/>
  <c r="K15" i="9"/>
  <c r="C15" i="9"/>
  <c r="B15" i="9"/>
  <c r="AA14" i="9"/>
  <c r="K14" i="9"/>
  <c r="I14" i="9" s="1"/>
  <c r="C14" i="9"/>
  <c r="B14" i="9"/>
  <c r="AA13" i="9"/>
  <c r="K13" i="9"/>
  <c r="C13" i="9"/>
  <c r="B13" i="9"/>
  <c r="AA12" i="9"/>
  <c r="K12" i="9"/>
  <c r="I12" i="9" s="1"/>
  <c r="C12" i="9"/>
  <c r="B12" i="9"/>
  <c r="AA11" i="9"/>
  <c r="K11" i="9"/>
  <c r="C11" i="9"/>
  <c r="B11" i="9"/>
  <c r="AA10" i="9"/>
  <c r="K10" i="9"/>
  <c r="I10" i="9" s="1"/>
  <c r="C10" i="9"/>
  <c r="B10" i="9"/>
  <c r="AA9" i="9"/>
  <c r="K9" i="9"/>
  <c r="C9" i="9"/>
  <c r="B9" i="9"/>
  <c r="AA8" i="9"/>
  <c r="K8" i="9"/>
  <c r="I8" i="9" s="1"/>
  <c r="C8" i="9"/>
  <c r="B8" i="9"/>
  <c r="AA7" i="9"/>
  <c r="K7" i="9"/>
  <c r="C7" i="9"/>
  <c r="B7" i="9"/>
  <c r="C5" i="9"/>
  <c r="B5" i="9"/>
  <c r="AA63" i="7"/>
  <c r="K63" i="7"/>
  <c r="I63" i="7"/>
  <c r="C63" i="7"/>
  <c r="B63" i="7"/>
  <c r="AA62" i="7"/>
  <c r="K62" i="7"/>
  <c r="I62" i="7" s="1"/>
  <c r="L62" i="7" s="1"/>
  <c r="C62" i="7"/>
  <c r="B62" i="7"/>
  <c r="AA61" i="7"/>
  <c r="K61" i="7"/>
  <c r="L61" i="7" s="1"/>
  <c r="I61" i="7"/>
  <c r="C61" i="7"/>
  <c r="B61" i="7"/>
  <c r="AA60" i="7"/>
  <c r="K60" i="7"/>
  <c r="I60" i="7" s="1"/>
  <c r="L60" i="7" s="1"/>
  <c r="C60" i="7"/>
  <c r="B60" i="7"/>
  <c r="AA59" i="7"/>
  <c r="K59" i="7"/>
  <c r="L59" i="7" s="1"/>
  <c r="I59" i="7"/>
  <c r="C59" i="7"/>
  <c r="B59" i="7"/>
  <c r="AA58" i="7"/>
  <c r="K58" i="7"/>
  <c r="I58" i="7" s="1"/>
  <c r="L58" i="7" s="1"/>
  <c r="C58" i="7"/>
  <c r="B58" i="7"/>
  <c r="AA57" i="7"/>
  <c r="K57" i="7"/>
  <c r="L57" i="7" s="1"/>
  <c r="I57" i="7"/>
  <c r="C57" i="7"/>
  <c r="B57" i="7"/>
  <c r="AA56" i="7"/>
  <c r="K56" i="7"/>
  <c r="I56" i="7" s="1"/>
  <c r="L56" i="7" s="1"/>
  <c r="C56" i="7"/>
  <c r="B56" i="7"/>
  <c r="AA55" i="7"/>
  <c r="K55" i="7"/>
  <c r="L55" i="7" s="1"/>
  <c r="I55" i="7"/>
  <c r="C55" i="7"/>
  <c r="B55" i="7"/>
  <c r="AA54" i="7"/>
  <c r="K54" i="7"/>
  <c r="I54" i="7" s="1"/>
  <c r="L54" i="7" s="1"/>
  <c r="C54" i="7"/>
  <c r="B54" i="7"/>
  <c r="AA53" i="7"/>
  <c r="K53" i="7"/>
  <c r="L53" i="7" s="1"/>
  <c r="I53" i="7"/>
  <c r="C53" i="7"/>
  <c r="B53" i="7"/>
  <c r="AA52" i="7"/>
  <c r="K52" i="7"/>
  <c r="I52" i="7" s="1"/>
  <c r="L52" i="7" s="1"/>
  <c r="C52" i="7"/>
  <c r="B52" i="7"/>
  <c r="AA51" i="7"/>
  <c r="K51" i="7"/>
  <c r="L51" i="7" s="1"/>
  <c r="I51" i="7"/>
  <c r="C51" i="7"/>
  <c r="B51" i="7"/>
  <c r="AA50" i="7"/>
  <c r="K50" i="7"/>
  <c r="I50" i="7" s="1"/>
  <c r="L50" i="7" s="1"/>
  <c r="C50" i="7"/>
  <c r="B50" i="7"/>
  <c r="AA49" i="7"/>
  <c r="K49" i="7"/>
  <c r="L49" i="7" s="1"/>
  <c r="I49" i="7"/>
  <c r="C49" i="7"/>
  <c r="B49" i="7"/>
  <c r="W47" i="7"/>
  <c r="V47" i="7"/>
  <c r="U47" i="7"/>
  <c r="T47" i="7"/>
  <c r="S47" i="7"/>
  <c r="R47" i="7"/>
  <c r="Q47" i="7"/>
  <c r="P47" i="7"/>
  <c r="O47" i="7"/>
  <c r="N47" i="7"/>
  <c r="M47" i="7"/>
  <c r="J47" i="7"/>
  <c r="AA46" i="7"/>
  <c r="K46" i="7"/>
  <c r="C46" i="7"/>
  <c r="B46" i="7"/>
  <c r="AA45" i="7"/>
  <c r="K45" i="7"/>
  <c r="I45" i="7"/>
  <c r="L45" i="7" s="1"/>
  <c r="C45" i="7"/>
  <c r="B45" i="7"/>
  <c r="AA44" i="7"/>
  <c r="K44" i="7"/>
  <c r="C44" i="7"/>
  <c r="B44" i="7"/>
  <c r="AA43" i="7"/>
  <c r="K43" i="7"/>
  <c r="I43" i="7"/>
  <c r="L43" i="7" s="1"/>
  <c r="C43" i="7"/>
  <c r="B43" i="7"/>
  <c r="AA42" i="7"/>
  <c r="K42" i="7"/>
  <c r="C42" i="7"/>
  <c r="B42" i="7"/>
  <c r="AA41" i="7"/>
  <c r="K41" i="7"/>
  <c r="I41" i="7"/>
  <c r="L41" i="7" s="1"/>
  <c r="C41" i="7"/>
  <c r="B41" i="7"/>
  <c r="AA40" i="7"/>
  <c r="K40" i="7"/>
  <c r="C40" i="7"/>
  <c r="B40" i="7"/>
  <c r="AA39" i="7"/>
  <c r="K39" i="7"/>
  <c r="I39" i="7"/>
  <c r="L39" i="7" s="1"/>
  <c r="C39" i="7"/>
  <c r="B39" i="7"/>
  <c r="AA38" i="7"/>
  <c r="K38" i="7"/>
  <c r="C38" i="7"/>
  <c r="B38" i="7"/>
  <c r="AA37" i="7"/>
  <c r="K37" i="7"/>
  <c r="I37" i="7"/>
  <c r="L37" i="7" s="1"/>
  <c r="C37" i="7"/>
  <c r="B37" i="7"/>
  <c r="AA36" i="7"/>
  <c r="K36" i="7"/>
  <c r="C36" i="7"/>
  <c r="B36" i="7"/>
  <c r="AA35" i="7"/>
  <c r="K35" i="7"/>
  <c r="I35" i="7"/>
  <c r="L35" i="7" s="1"/>
  <c r="C35" i="7"/>
  <c r="B35" i="7"/>
  <c r="AA34" i="7"/>
  <c r="K34" i="7"/>
  <c r="C34" i="7"/>
  <c r="B34" i="7"/>
  <c r="AA33" i="7"/>
  <c r="K33" i="7"/>
  <c r="I33" i="7"/>
  <c r="L33" i="7" s="1"/>
  <c r="C33" i="7"/>
  <c r="B33" i="7"/>
  <c r="AA32" i="7"/>
  <c r="K32" i="7"/>
  <c r="C32" i="7"/>
  <c r="B32" i="7"/>
  <c r="AA31" i="7"/>
  <c r="K31" i="7"/>
  <c r="I31" i="7"/>
  <c r="L31" i="7" s="1"/>
  <c r="C31" i="7"/>
  <c r="B31" i="7"/>
  <c r="AA30" i="7"/>
  <c r="K30" i="7"/>
  <c r="C30" i="7"/>
  <c r="B30" i="7"/>
  <c r="AA29" i="7"/>
  <c r="K29" i="7"/>
  <c r="I29" i="7"/>
  <c r="L29" i="7" s="1"/>
  <c r="C29" i="7"/>
  <c r="B29" i="7"/>
  <c r="AA28" i="7"/>
  <c r="K28" i="7"/>
  <c r="C28" i="7"/>
  <c r="B28" i="7"/>
  <c r="AA27" i="7"/>
  <c r="K27" i="7"/>
  <c r="I27" i="7"/>
  <c r="L27" i="7" s="1"/>
  <c r="C27" i="7"/>
  <c r="B27" i="7"/>
  <c r="AA26" i="7"/>
  <c r="K26" i="7"/>
  <c r="C26" i="7"/>
  <c r="B26" i="7"/>
  <c r="AA25" i="7"/>
  <c r="K25" i="7"/>
  <c r="I25" i="7" s="1"/>
  <c r="L25" i="7" s="1"/>
  <c r="C25" i="7"/>
  <c r="B25" i="7"/>
  <c r="AA24" i="7"/>
  <c r="K24" i="7"/>
  <c r="C24" i="7"/>
  <c r="B24" i="7"/>
  <c r="AA23" i="7"/>
  <c r="K23" i="7"/>
  <c r="I23" i="7"/>
  <c r="L23" i="7" s="1"/>
  <c r="C23" i="7"/>
  <c r="B23" i="7"/>
  <c r="AA22" i="7"/>
  <c r="K22" i="7"/>
  <c r="C22" i="7"/>
  <c r="B22" i="7"/>
  <c r="AA21" i="7"/>
  <c r="K21" i="7"/>
  <c r="I21" i="7" s="1"/>
  <c r="L21" i="7" s="1"/>
  <c r="C21" i="7"/>
  <c r="B21" i="7"/>
  <c r="AA20" i="7"/>
  <c r="K20" i="7"/>
  <c r="C20" i="7"/>
  <c r="B20" i="7"/>
  <c r="AA19" i="7"/>
  <c r="K19" i="7"/>
  <c r="I19" i="7" s="1"/>
  <c r="L19" i="7" s="1"/>
  <c r="C19" i="7"/>
  <c r="B19" i="7"/>
  <c r="AA18" i="7"/>
  <c r="K18" i="7"/>
  <c r="C18" i="7"/>
  <c r="B18" i="7"/>
  <c r="AA17" i="7"/>
  <c r="K17" i="7"/>
  <c r="I17" i="7"/>
  <c r="L17" i="7" s="1"/>
  <c r="C17" i="7"/>
  <c r="B17" i="7"/>
  <c r="AA16" i="7"/>
  <c r="K16" i="7"/>
  <c r="C16" i="7"/>
  <c r="B16" i="7"/>
  <c r="AA15" i="7"/>
  <c r="K15" i="7"/>
  <c r="I15" i="7"/>
  <c r="L15" i="7" s="1"/>
  <c r="C15" i="7"/>
  <c r="B15" i="7"/>
  <c r="AA14" i="7"/>
  <c r="K14" i="7"/>
  <c r="C14" i="7"/>
  <c r="B14" i="7"/>
  <c r="AA13" i="7"/>
  <c r="K13" i="7"/>
  <c r="I13" i="7" s="1"/>
  <c r="L13" i="7" s="1"/>
  <c r="C13" i="7"/>
  <c r="B13" i="7"/>
  <c r="AA12" i="7"/>
  <c r="K12" i="7"/>
  <c r="C12" i="7"/>
  <c r="B12" i="7"/>
  <c r="AA11" i="7"/>
  <c r="K11" i="7"/>
  <c r="I11" i="7" s="1"/>
  <c r="L11" i="7" s="1"/>
  <c r="C11" i="7"/>
  <c r="B11" i="7"/>
  <c r="AA10" i="7"/>
  <c r="K10" i="7"/>
  <c r="C10" i="7"/>
  <c r="B10" i="7"/>
  <c r="AA9" i="7"/>
  <c r="K9" i="7"/>
  <c r="I9" i="7" s="1"/>
  <c r="L9" i="7"/>
  <c r="C9" i="7"/>
  <c r="B9" i="7"/>
  <c r="AA8" i="7"/>
  <c r="K8" i="7"/>
  <c r="C8" i="7"/>
  <c r="B8" i="7"/>
  <c r="AA7" i="7"/>
  <c r="K7" i="7"/>
  <c r="I7" i="7"/>
  <c r="C7" i="7"/>
  <c r="B7" i="7"/>
  <c r="C5" i="7"/>
  <c r="B5" i="7"/>
  <c r="AA63" i="6"/>
  <c r="K63" i="6"/>
  <c r="I63" i="6"/>
  <c r="L63" i="6" s="1"/>
  <c r="C63" i="6"/>
  <c r="B63" i="6"/>
  <c r="AA62" i="6"/>
  <c r="K62" i="6"/>
  <c r="C62" i="6"/>
  <c r="B62" i="6"/>
  <c r="AA61" i="6"/>
  <c r="K61" i="6"/>
  <c r="I61" i="6"/>
  <c r="L61" i="6" s="1"/>
  <c r="C61" i="6"/>
  <c r="B61" i="6"/>
  <c r="AA60" i="6"/>
  <c r="K60" i="6"/>
  <c r="C60" i="6"/>
  <c r="B60" i="6"/>
  <c r="AA59" i="6"/>
  <c r="K59" i="6"/>
  <c r="I59" i="6"/>
  <c r="L59" i="6" s="1"/>
  <c r="C59" i="6"/>
  <c r="B59" i="6"/>
  <c r="AA58" i="6"/>
  <c r="K58" i="6"/>
  <c r="C58" i="6"/>
  <c r="B58" i="6"/>
  <c r="AA57" i="6"/>
  <c r="K57" i="6"/>
  <c r="I57" i="6"/>
  <c r="L57" i="6" s="1"/>
  <c r="C57" i="6"/>
  <c r="B57" i="6"/>
  <c r="AA56" i="6"/>
  <c r="K56" i="6"/>
  <c r="C56" i="6"/>
  <c r="B56" i="6"/>
  <c r="AA55" i="6"/>
  <c r="K55" i="6"/>
  <c r="I55" i="6"/>
  <c r="L55" i="6" s="1"/>
  <c r="C55" i="6"/>
  <c r="B55" i="6"/>
  <c r="AA54" i="6"/>
  <c r="K54" i="6"/>
  <c r="C54" i="6"/>
  <c r="B54" i="6"/>
  <c r="AA53" i="6"/>
  <c r="K53" i="6"/>
  <c r="I53" i="6"/>
  <c r="L53" i="6" s="1"/>
  <c r="C53" i="6"/>
  <c r="B53" i="6"/>
  <c r="AA52" i="6"/>
  <c r="K52" i="6"/>
  <c r="C52" i="6"/>
  <c r="B52" i="6"/>
  <c r="AA51" i="6"/>
  <c r="K51" i="6"/>
  <c r="I51" i="6"/>
  <c r="L51" i="6" s="1"/>
  <c r="C51" i="6"/>
  <c r="B51" i="6"/>
  <c r="AA50" i="6"/>
  <c r="K50" i="6"/>
  <c r="C50" i="6"/>
  <c r="B50" i="6"/>
  <c r="AA49" i="6"/>
  <c r="K49" i="6"/>
  <c r="I49" i="6"/>
  <c r="L49" i="6" s="1"/>
  <c r="C49" i="6"/>
  <c r="B49" i="6"/>
  <c r="W47" i="6"/>
  <c r="V47" i="6"/>
  <c r="U47" i="6"/>
  <c r="T47" i="6"/>
  <c r="S47" i="6"/>
  <c r="R47" i="6"/>
  <c r="Q47" i="6"/>
  <c r="P47" i="6"/>
  <c r="O47" i="6"/>
  <c r="N47" i="6"/>
  <c r="M47" i="6"/>
  <c r="J47" i="6"/>
  <c r="AA46" i="6"/>
  <c r="K46" i="6"/>
  <c r="C46" i="6"/>
  <c r="B46" i="6"/>
  <c r="AA45" i="6"/>
  <c r="K45" i="6"/>
  <c r="I45" i="6" s="1"/>
  <c r="L45" i="6" s="1"/>
  <c r="C45" i="6"/>
  <c r="B45" i="6"/>
  <c r="AA44" i="6"/>
  <c r="K44" i="6"/>
  <c r="I44" i="6" s="1"/>
  <c r="C44" i="6"/>
  <c r="B44" i="6"/>
  <c r="AA43" i="6"/>
  <c r="K43" i="6"/>
  <c r="I43" i="6" s="1"/>
  <c r="L43" i="6" s="1"/>
  <c r="C43" i="6"/>
  <c r="B43" i="6"/>
  <c r="AA42" i="6"/>
  <c r="K42" i="6"/>
  <c r="C42" i="6"/>
  <c r="B42" i="6"/>
  <c r="AA41" i="6"/>
  <c r="K41" i="6"/>
  <c r="I41" i="6" s="1"/>
  <c r="L41" i="6" s="1"/>
  <c r="C41" i="6"/>
  <c r="B41" i="6"/>
  <c r="AA40" i="6"/>
  <c r="K40" i="6"/>
  <c r="I40" i="6" s="1"/>
  <c r="C40" i="6"/>
  <c r="B40" i="6"/>
  <c r="AA39" i="6"/>
  <c r="K39" i="6"/>
  <c r="I39" i="6" s="1"/>
  <c r="L39" i="6" s="1"/>
  <c r="C39" i="6"/>
  <c r="B39" i="6"/>
  <c r="AA38" i="6"/>
  <c r="K38" i="6"/>
  <c r="C38" i="6"/>
  <c r="B38" i="6"/>
  <c r="AA37" i="6"/>
  <c r="K37" i="6"/>
  <c r="I37" i="6" s="1"/>
  <c r="L37" i="6" s="1"/>
  <c r="C37" i="6"/>
  <c r="B37" i="6"/>
  <c r="AA36" i="6"/>
  <c r="K36" i="6"/>
  <c r="I36" i="6" s="1"/>
  <c r="C36" i="6"/>
  <c r="B36" i="6"/>
  <c r="AA35" i="6"/>
  <c r="K35" i="6"/>
  <c r="I35" i="6" s="1"/>
  <c r="L35" i="6" s="1"/>
  <c r="C35" i="6"/>
  <c r="B35" i="6"/>
  <c r="AA34" i="6"/>
  <c r="K34" i="6"/>
  <c r="C34" i="6"/>
  <c r="B34" i="6"/>
  <c r="AA33" i="6"/>
  <c r="K33" i="6"/>
  <c r="I33" i="6" s="1"/>
  <c r="L33" i="6" s="1"/>
  <c r="C33" i="6"/>
  <c r="B33" i="6"/>
  <c r="AA32" i="6"/>
  <c r="K32" i="6"/>
  <c r="I32" i="6" s="1"/>
  <c r="C32" i="6"/>
  <c r="B32" i="6"/>
  <c r="AA31" i="6"/>
  <c r="K31" i="6"/>
  <c r="I31" i="6" s="1"/>
  <c r="L31" i="6" s="1"/>
  <c r="C31" i="6"/>
  <c r="B31" i="6"/>
  <c r="AA30" i="6"/>
  <c r="K30" i="6"/>
  <c r="C30" i="6"/>
  <c r="B30" i="6"/>
  <c r="AA29" i="6"/>
  <c r="K29" i="6"/>
  <c r="I29" i="6" s="1"/>
  <c r="L29" i="6" s="1"/>
  <c r="C29" i="6"/>
  <c r="B29" i="6"/>
  <c r="AA28" i="6"/>
  <c r="K28" i="6"/>
  <c r="I28" i="6" s="1"/>
  <c r="C28" i="6"/>
  <c r="B28" i="6"/>
  <c r="AA27" i="6"/>
  <c r="K27" i="6"/>
  <c r="C27" i="6"/>
  <c r="B27" i="6"/>
  <c r="AA26" i="6"/>
  <c r="K26" i="6"/>
  <c r="C26" i="6"/>
  <c r="B26" i="6"/>
  <c r="AA25" i="6"/>
  <c r="K25" i="6"/>
  <c r="I25" i="6" s="1"/>
  <c r="L25" i="6" s="1"/>
  <c r="C25" i="6"/>
  <c r="B25" i="6"/>
  <c r="AA24" i="6"/>
  <c r="K24" i="6"/>
  <c r="I24" i="6" s="1"/>
  <c r="C24" i="6"/>
  <c r="B24" i="6"/>
  <c r="AA23" i="6"/>
  <c r="K23" i="6"/>
  <c r="I23" i="6" s="1"/>
  <c r="L23" i="6" s="1"/>
  <c r="C23" i="6"/>
  <c r="B23" i="6"/>
  <c r="AA22" i="6"/>
  <c r="K22" i="6"/>
  <c r="C22" i="6"/>
  <c r="B22" i="6"/>
  <c r="AA21" i="6"/>
  <c r="K21" i="6"/>
  <c r="I21" i="6" s="1"/>
  <c r="L21" i="6" s="1"/>
  <c r="C21" i="6"/>
  <c r="B21" i="6"/>
  <c r="AA20" i="6"/>
  <c r="K20" i="6"/>
  <c r="I20" i="6" s="1"/>
  <c r="C20" i="6"/>
  <c r="B20" i="6"/>
  <c r="AA19" i="6"/>
  <c r="K19" i="6"/>
  <c r="I19" i="6" s="1"/>
  <c r="L19" i="6" s="1"/>
  <c r="C19" i="6"/>
  <c r="B19" i="6"/>
  <c r="AA18" i="6"/>
  <c r="K18" i="6"/>
  <c r="C18" i="6"/>
  <c r="B18" i="6"/>
  <c r="AA17" i="6"/>
  <c r="K17" i="6"/>
  <c r="I17" i="6" s="1"/>
  <c r="L17" i="6" s="1"/>
  <c r="C17" i="6"/>
  <c r="B17" i="6"/>
  <c r="AA16" i="6"/>
  <c r="K16" i="6"/>
  <c r="I16" i="6" s="1"/>
  <c r="C16" i="6"/>
  <c r="B16" i="6"/>
  <c r="AA15" i="6"/>
  <c r="K15" i="6"/>
  <c r="I15" i="6" s="1"/>
  <c r="L15" i="6" s="1"/>
  <c r="C15" i="6"/>
  <c r="B15" i="6"/>
  <c r="AA14" i="6"/>
  <c r="K14" i="6"/>
  <c r="C14" i="6"/>
  <c r="B14" i="6"/>
  <c r="AA13" i="6"/>
  <c r="K13" i="6"/>
  <c r="L13" i="6" s="1"/>
  <c r="C13" i="6"/>
  <c r="B13" i="6"/>
  <c r="AA12" i="6"/>
  <c r="K12" i="6"/>
  <c r="I12" i="6" s="1"/>
  <c r="C12" i="6"/>
  <c r="B12" i="6"/>
  <c r="AA11" i="6"/>
  <c r="K11" i="6"/>
  <c r="I11" i="6" s="1"/>
  <c r="L11" i="6" s="1"/>
  <c r="C11" i="6"/>
  <c r="B11" i="6"/>
  <c r="AA10" i="6"/>
  <c r="K10" i="6"/>
  <c r="C10" i="6"/>
  <c r="B10" i="6"/>
  <c r="AA9" i="6"/>
  <c r="K9" i="6"/>
  <c r="I9" i="6" s="1"/>
  <c r="L9" i="6" s="1"/>
  <c r="C9" i="6"/>
  <c r="B9" i="6"/>
  <c r="AA8" i="6"/>
  <c r="K8" i="6"/>
  <c r="I8" i="6" s="1"/>
  <c r="C8" i="6"/>
  <c r="B8" i="6"/>
  <c r="AA7" i="6"/>
  <c r="K7" i="6"/>
  <c r="C7" i="6"/>
  <c r="B7" i="6"/>
  <c r="C5" i="6"/>
  <c r="B5" i="6"/>
  <c r="AA63" i="5"/>
  <c r="K63" i="5"/>
  <c r="L63" i="5" s="1"/>
  <c r="I63" i="5"/>
  <c r="C63" i="5"/>
  <c r="B63" i="5"/>
  <c r="AA62" i="5"/>
  <c r="K62" i="5"/>
  <c r="I62" i="5" s="1"/>
  <c r="L62" i="5" s="1"/>
  <c r="C62" i="5"/>
  <c r="B62" i="5"/>
  <c r="AA61" i="5"/>
  <c r="K61" i="5"/>
  <c r="L61" i="5" s="1"/>
  <c r="I61" i="5"/>
  <c r="C61" i="5"/>
  <c r="B61" i="5"/>
  <c r="AA60" i="5"/>
  <c r="K60" i="5"/>
  <c r="I60" i="5" s="1"/>
  <c r="L60" i="5" s="1"/>
  <c r="C60" i="5"/>
  <c r="B60" i="5"/>
  <c r="AA59" i="5"/>
  <c r="K59" i="5"/>
  <c r="L59" i="5" s="1"/>
  <c r="I59" i="5"/>
  <c r="C59" i="5"/>
  <c r="B59" i="5"/>
  <c r="AA58" i="5"/>
  <c r="K58" i="5"/>
  <c r="I58" i="5" s="1"/>
  <c r="L58" i="5" s="1"/>
  <c r="C58" i="5"/>
  <c r="B58" i="5"/>
  <c r="AA57" i="5"/>
  <c r="K57" i="5"/>
  <c r="L57" i="5" s="1"/>
  <c r="I57" i="5"/>
  <c r="C57" i="5"/>
  <c r="B57" i="5"/>
  <c r="AA56" i="5"/>
  <c r="K56" i="5"/>
  <c r="I56" i="5" s="1"/>
  <c r="L56" i="5" s="1"/>
  <c r="C56" i="5"/>
  <c r="B56" i="5"/>
  <c r="AA55" i="5"/>
  <c r="K55" i="5"/>
  <c r="L55" i="5" s="1"/>
  <c r="I55" i="5"/>
  <c r="C55" i="5"/>
  <c r="B55" i="5"/>
  <c r="AA54" i="5"/>
  <c r="K54" i="5"/>
  <c r="I54" i="5" s="1"/>
  <c r="L54" i="5" s="1"/>
  <c r="C54" i="5"/>
  <c r="B54" i="5"/>
  <c r="AA53" i="5"/>
  <c r="K53" i="5"/>
  <c r="L53" i="5" s="1"/>
  <c r="I53" i="5"/>
  <c r="C53" i="5"/>
  <c r="B53" i="5"/>
  <c r="AA52" i="5"/>
  <c r="K52" i="5"/>
  <c r="I52" i="5" s="1"/>
  <c r="L52" i="5" s="1"/>
  <c r="C52" i="5"/>
  <c r="B52" i="5"/>
  <c r="AA51" i="5"/>
  <c r="K51" i="5"/>
  <c r="L51" i="5" s="1"/>
  <c r="I51" i="5"/>
  <c r="C51" i="5"/>
  <c r="B51" i="5"/>
  <c r="AA50" i="5"/>
  <c r="K50" i="5"/>
  <c r="I50" i="5" s="1"/>
  <c r="L50" i="5" s="1"/>
  <c r="C50" i="5"/>
  <c r="B50" i="5"/>
  <c r="AA49" i="5"/>
  <c r="K49" i="5"/>
  <c r="I49" i="5"/>
  <c r="C49" i="5"/>
  <c r="B49" i="5"/>
  <c r="W47" i="5"/>
  <c r="V47" i="5"/>
  <c r="U47" i="5"/>
  <c r="T47" i="5"/>
  <c r="S47" i="5"/>
  <c r="R47" i="5"/>
  <c r="Q47" i="5"/>
  <c r="P47" i="5"/>
  <c r="O47" i="5"/>
  <c r="N47" i="5"/>
  <c r="M47" i="5"/>
  <c r="J47" i="5"/>
  <c r="AA46" i="5"/>
  <c r="K46" i="5"/>
  <c r="I46" i="5" s="1"/>
  <c r="C46" i="5"/>
  <c r="B46" i="5"/>
  <c r="AA45" i="5"/>
  <c r="K45" i="5"/>
  <c r="I45" i="5"/>
  <c r="L45" i="5" s="1"/>
  <c r="C45" i="5"/>
  <c r="B45" i="5"/>
  <c r="AA44" i="5"/>
  <c r="K44" i="5"/>
  <c r="I44" i="5" s="1"/>
  <c r="C44" i="5"/>
  <c r="B44" i="5"/>
  <c r="AA43" i="5"/>
  <c r="K43" i="5"/>
  <c r="I43" i="5"/>
  <c r="L43" i="5" s="1"/>
  <c r="C43" i="5"/>
  <c r="B43" i="5"/>
  <c r="AA42" i="5"/>
  <c r="K42" i="5"/>
  <c r="I42" i="5" s="1"/>
  <c r="C42" i="5"/>
  <c r="B42" i="5"/>
  <c r="AA41" i="5"/>
  <c r="K41" i="5"/>
  <c r="I41" i="5"/>
  <c r="L41" i="5" s="1"/>
  <c r="C41" i="5"/>
  <c r="B41" i="5"/>
  <c r="AA40" i="5"/>
  <c r="K40" i="5"/>
  <c r="I40" i="5" s="1"/>
  <c r="C40" i="5"/>
  <c r="B40" i="5"/>
  <c r="AA39" i="5"/>
  <c r="K39" i="5"/>
  <c r="I39" i="5"/>
  <c r="L39" i="5" s="1"/>
  <c r="C39" i="5"/>
  <c r="B39" i="5"/>
  <c r="AA38" i="5"/>
  <c r="K38" i="5"/>
  <c r="I38" i="5" s="1"/>
  <c r="C38" i="5"/>
  <c r="B38" i="5"/>
  <c r="AA37" i="5"/>
  <c r="K37" i="5"/>
  <c r="I37" i="5"/>
  <c r="L37" i="5" s="1"/>
  <c r="C37" i="5"/>
  <c r="B37" i="5"/>
  <c r="AA36" i="5"/>
  <c r="K36" i="5"/>
  <c r="I36" i="5" s="1"/>
  <c r="C36" i="5"/>
  <c r="B36" i="5"/>
  <c r="AA35" i="5"/>
  <c r="K35" i="5"/>
  <c r="I35" i="5"/>
  <c r="L35" i="5" s="1"/>
  <c r="C35" i="5"/>
  <c r="B35" i="5"/>
  <c r="AA34" i="5"/>
  <c r="K34" i="5"/>
  <c r="I34" i="5" s="1"/>
  <c r="C34" i="5"/>
  <c r="B34" i="5"/>
  <c r="AA33" i="5"/>
  <c r="K33" i="5"/>
  <c r="I33" i="5"/>
  <c r="L33" i="5" s="1"/>
  <c r="C33" i="5"/>
  <c r="B33" i="5"/>
  <c r="AA32" i="5"/>
  <c r="K32" i="5"/>
  <c r="I32" i="5" s="1"/>
  <c r="C32" i="5"/>
  <c r="B32" i="5"/>
  <c r="AA31" i="5"/>
  <c r="K31" i="5"/>
  <c r="L31" i="5" s="1"/>
  <c r="I31" i="5"/>
  <c r="C31" i="5"/>
  <c r="B31" i="5"/>
  <c r="AA30" i="5"/>
  <c r="K30" i="5"/>
  <c r="I30" i="5" s="1"/>
  <c r="C30" i="5"/>
  <c r="B30" i="5"/>
  <c r="AA29" i="5"/>
  <c r="K29" i="5"/>
  <c r="L29" i="5" s="1"/>
  <c r="I29" i="5"/>
  <c r="C29" i="5"/>
  <c r="B29" i="5"/>
  <c r="AA28" i="5"/>
  <c r="K28" i="5"/>
  <c r="I28" i="5" s="1"/>
  <c r="C28" i="5"/>
  <c r="B28" i="5"/>
  <c r="AA27" i="5"/>
  <c r="K27" i="5"/>
  <c r="C27" i="5"/>
  <c r="B27" i="5"/>
  <c r="AA26" i="5"/>
  <c r="K26" i="5"/>
  <c r="I26" i="5" s="1"/>
  <c r="C26" i="5"/>
  <c r="B26" i="5"/>
  <c r="AA25" i="5"/>
  <c r="K25" i="5"/>
  <c r="C25" i="5"/>
  <c r="B25" i="5"/>
  <c r="AA24" i="5"/>
  <c r="K24" i="5"/>
  <c r="I24" i="5" s="1"/>
  <c r="C24" i="5"/>
  <c r="B24" i="5"/>
  <c r="AA23" i="5"/>
  <c r="K23" i="5"/>
  <c r="C23" i="5"/>
  <c r="B23" i="5"/>
  <c r="AA22" i="5"/>
  <c r="K22" i="5"/>
  <c r="I22" i="5" s="1"/>
  <c r="C22" i="5"/>
  <c r="B22" i="5"/>
  <c r="AA21" i="5"/>
  <c r="K21" i="5"/>
  <c r="C21" i="5"/>
  <c r="B21" i="5"/>
  <c r="AA20" i="5"/>
  <c r="K20" i="5"/>
  <c r="I20" i="5" s="1"/>
  <c r="C20" i="5"/>
  <c r="B20" i="5"/>
  <c r="AA19" i="5"/>
  <c r="K19" i="5"/>
  <c r="C19" i="5"/>
  <c r="B19" i="5"/>
  <c r="AA18" i="5"/>
  <c r="K18" i="5"/>
  <c r="I18" i="5" s="1"/>
  <c r="C18" i="5"/>
  <c r="B18" i="5"/>
  <c r="AA17" i="5"/>
  <c r="K17" i="5"/>
  <c r="C17" i="5"/>
  <c r="B17" i="5"/>
  <c r="AA16" i="5"/>
  <c r="K16" i="5"/>
  <c r="I16" i="5" s="1"/>
  <c r="C16" i="5"/>
  <c r="B16" i="5"/>
  <c r="AA15" i="5"/>
  <c r="K15" i="5"/>
  <c r="C15" i="5"/>
  <c r="B15" i="5"/>
  <c r="AA14" i="5"/>
  <c r="K14" i="5"/>
  <c r="I14" i="5" s="1"/>
  <c r="C14" i="5"/>
  <c r="B14" i="5"/>
  <c r="AA13" i="5"/>
  <c r="K13" i="5"/>
  <c r="C13" i="5"/>
  <c r="B13" i="5"/>
  <c r="AA12" i="5"/>
  <c r="K12" i="5"/>
  <c r="I12" i="5" s="1"/>
  <c r="C12" i="5"/>
  <c r="B12" i="5"/>
  <c r="AA11" i="5"/>
  <c r="K11" i="5"/>
  <c r="C11" i="5"/>
  <c r="B11" i="5"/>
  <c r="AA10" i="5"/>
  <c r="K10" i="5"/>
  <c r="I10" i="5" s="1"/>
  <c r="C10" i="5"/>
  <c r="B10" i="5"/>
  <c r="AA9" i="5"/>
  <c r="K9" i="5"/>
  <c r="C9" i="5"/>
  <c r="B9" i="5"/>
  <c r="AA8" i="5"/>
  <c r="K8" i="5"/>
  <c r="I8" i="5" s="1"/>
  <c r="C8" i="5"/>
  <c r="B8" i="5"/>
  <c r="AA7" i="5"/>
  <c r="K7" i="5"/>
  <c r="C7" i="5"/>
  <c r="B7" i="5"/>
  <c r="C5" i="5"/>
  <c r="B5" i="5"/>
  <c r="I27" i="6" l="1"/>
  <c r="L27" i="6" s="1"/>
  <c r="K47" i="6"/>
  <c r="L49" i="5"/>
  <c r="L33" i="9"/>
  <c r="I7" i="9"/>
  <c r="L8" i="9"/>
  <c r="I9" i="9"/>
  <c r="L9" i="9" s="1"/>
  <c r="L10" i="9"/>
  <c r="I11" i="9"/>
  <c r="L11" i="9" s="1"/>
  <c r="L12" i="9"/>
  <c r="I13" i="9"/>
  <c r="L13" i="9" s="1"/>
  <c r="L14" i="9"/>
  <c r="I15" i="9"/>
  <c r="L15" i="9" s="1"/>
  <c r="L16" i="9"/>
  <c r="I17" i="9"/>
  <c r="L17" i="9" s="1"/>
  <c r="L18" i="9"/>
  <c r="I19" i="9"/>
  <c r="L19" i="9" s="1"/>
  <c r="L20" i="9"/>
  <c r="I21" i="9"/>
  <c r="L21" i="9" s="1"/>
  <c r="L22" i="9"/>
  <c r="I23" i="9"/>
  <c r="L23" i="9" s="1"/>
  <c r="L24" i="9"/>
  <c r="I25" i="9"/>
  <c r="L25" i="9" s="1"/>
  <c r="L26" i="9"/>
  <c r="I27" i="9"/>
  <c r="L27" i="9" s="1"/>
  <c r="L28" i="9"/>
  <c r="I29" i="9"/>
  <c r="L29" i="9" s="1"/>
  <c r="L30" i="9"/>
  <c r="I31" i="9"/>
  <c r="L31" i="9" s="1"/>
  <c r="L32" i="9"/>
  <c r="I33" i="9"/>
  <c r="L34" i="9"/>
  <c r="I35" i="9"/>
  <c r="L35" i="9" s="1"/>
  <c r="L36" i="9"/>
  <c r="I37" i="9"/>
  <c r="L37" i="9" s="1"/>
  <c r="L38" i="9"/>
  <c r="I39" i="9"/>
  <c r="L39" i="9" s="1"/>
  <c r="L40" i="9"/>
  <c r="I41" i="9"/>
  <c r="L41" i="9" s="1"/>
  <c r="L42" i="9"/>
  <c r="I43" i="9"/>
  <c r="L43" i="9" s="1"/>
  <c r="L44" i="9"/>
  <c r="I45" i="9"/>
  <c r="L45" i="9" s="1"/>
  <c r="L46" i="9"/>
  <c r="K47" i="9"/>
  <c r="I62" i="6"/>
  <c r="L62" i="6"/>
  <c r="I8" i="7"/>
  <c r="L8" i="7" s="1"/>
  <c r="K47" i="7"/>
  <c r="I16" i="7"/>
  <c r="L16" i="7" s="1"/>
  <c r="I24" i="7"/>
  <c r="L24" i="7" s="1"/>
  <c r="I32" i="7"/>
  <c r="L32" i="7" s="1"/>
  <c r="I40" i="7"/>
  <c r="L40" i="7"/>
  <c r="I56" i="6"/>
  <c r="L56" i="6" s="1"/>
  <c r="I10" i="7"/>
  <c r="L10" i="7" s="1"/>
  <c r="I18" i="7"/>
  <c r="L18" i="7" s="1"/>
  <c r="I26" i="7"/>
  <c r="L26" i="7" s="1"/>
  <c r="I34" i="7"/>
  <c r="L34" i="7" s="1"/>
  <c r="I42" i="7"/>
  <c r="L42" i="7"/>
  <c r="L12" i="6"/>
  <c r="L20" i="6"/>
  <c r="L24" i="6"/>
  <c r="L28" i="6"/>
  <c r="L32" i="6"/>
  <c r="L36" i="6"/>
  <c r="L40" i="6"/>
  <c r="L44" i="6"/>
  <c r="I50" i="6"/>
  <c r="L50" i="6" s="1"/>
  <c r="I58" i="6"/>
  <c r="L58" i="6" s="1"/>
  <c r="I12" i="7"/>
  <c r="L12" i="7"/>
  <c r="I20" i="7"/>
  <c r="L20" i="7" s="1"/>
  <c r="I28" i="7"/>
  <c r="L28" i="7"/>
  <c r="I36" i="7"/>
  <c r="L36" i="7" s="1"/>
  <c r="I44" i="7"/>
  <c r="L44" i="7"/>
  <c r="L63" i="7"/>
  <c r="I54" i="6"/>
  <c r="L54" i="6"/>
  <c r="L8" i="6"/>
  <c r="L16" i="6"/>
  <c r="I10" i="6"/>
  <c r="L10" i="6" s="1"/>
  <c r="I14" i="6"/>
  <c r="L14" i="6" s="1"/>
  <c r="I18" i="6"/>
  <c r="L18" i="6" s="1"/>
  <c r="I22" i="6"/>
  <c r="L22" i="6" s="1"/>
  <c r="I26" i="6"/>
  <c r="L26" i="6" s="1"/>
  <c r="I30" i="6"/>
  <c r="L30" i="6" s="1"/>
  <c r="I34" i="6"/>
  <c r="L34" i="6" s="1"/>
  <c r="I38" i="6"/>
  <c r="L38" i="6" s="1"/>
  <c r="I42" i="6"/>
  <c r="L42" i="6" s="1"/>
  <c r="I46" i="6"/>
  <c r="L46" i="6" s="1"/>
  <c r="I52" i="6"/>
  <c r="L52" i="6"/>
  <c r="I60" i="6"/>
  <c r="L60" i="6"/>
  <c r="I14" i="7"/>
  <c r="L14" i="7" s="1"/>
  <c r="I22" i="7"/>
  <c r="L22" i="7" s="1"/>
  <c r="I30" i="7"/>
  <c r="L30" i="7"/>
  <c r="I38" i="7"/>
  <c r="L38" i="7" s="1"/>
  <c r="I46" i="7"/>
  <c r="L46" i="7"/>
  <c r="I7" i="6"/>
  <c r="L7" i="7"/>
  <c r="L21" i="5"/>
  <c r="I7" i="5"/>
  <c r="L8" i="5"/>
  <c r="I9" i="5"/>
  <c r="L9" i="5" s="1"/>
  <c r="L10" i="5"/>
  <c r="I11" i="5"/>
  <c r="L11" i="5" s="1"/>
  <c r="L12" i="5"/>
  <c r="I13" i="5"/>
  <c r="L13" i="5" s="1"/>
  <c r="L14" i="5"/>
  <c r="I15" i="5"/>
  <c r="L15" i="5" s="1"/>
  <c r="L16" i="5"/>
  <c r="I17" i="5"/>
  <c r="L17" i="5" s="1"/>
  <c r="L18" i="5"/>
  <c r="I19" i="5"/>
  <c r="L19" i="5" s="1"/>
  <c r="L20" i="5"/>
  <c r="I21" i="5"/>
  <c r="L22" i="5"/>
  <c r="I23" i="5"/>
  <c r="L23" i="5" s="1"/>
  <c r="L24" i="5"/>
  <c r="I25" i="5"/>
  <c r="L25" i="5" s="1"/>
  <c r="L26" i="5"/>
  <c r="I27" i="5"/>
  <c r="L27" i="5" s="1"/>
  <c r="L28" i="5"/>
  <c r="L30" i="5"/>
  <c r="L32" i="5"/>
  <c r="L34" i="5"/>
  <c r="L36" i="5"/>
  <c r="L38" i="5"/>
  <c r="L40" i="5"/>
  <c r="L42" i="5"/>
  <c r="L44" i="5"/>
  <c r="L46" i="5"/>
  <c r="K47" i="5"/>
  <c r="B62" i="1"/>
  <c r="C62" i="1"/>
  <c r="K62" i="1"/>
  <c r="I62" i="1" s="1"/>
  <c r="L62" i="1" s="1"/>
  <c r="AA62" i="1"/>
  <c r="B63" i="1"/>
  <c r="C63" i="1"/>
  <c r="K63" i="1"/>
  <c r="AA63" i="1"/>
  <c r="B44" i="1"/>
  <c r="C44" i="1"/>
  <c r="K44" i="1"/>
  <c r="I44" i="1" s="1"/>
  <c r="L44" i="1" s="1"/>
  <c r="AA44" i="1"/>
  <c r="B45" i="1"/>
  <c r="C45" i="1"/>
  <c r="I45" i="1"/>
  <c r="K45" i="1"/>
  <c r="L45" i="1" s="1"/>
  <c r="AA45" i="1"/>
  <c r="B46" i="1"/>
  <c r="C46" i="1"/>
  <c r="K46" i="1"/>
  <c r="I46" i="1" s="1"/>
  <c r="L46" i="1" s="1"/>
  <c r="AA46" i="1"/>
  <c r="I47" i="7" l="1"/>
  <c r="L47" i="7"/>
  <c r="I47" i="9"/>
  <c r="L7" i="9"/>
  <c r="L47" i="9" s="1"/>
  <c r="I47" i="6"/>
  <c r="L7" i="6"/>
  <c r="L47" i="6" s="1"/>
  <c r="I47" i="5"/>
  <c r="L7" i="5"/>
  <c r="L47" i="5" s="1"/>
  <c r="I63" i="1"/>
  <c r="L63" i="1" s="1"/>
  <c r="AA61" i="1"/>
  <c r="K61" i="1"/>
  <c r="I61" i="1"/>
  <c r="L61" i="1" s="1"/>
  <c r="C61" i="1"/>
  <c r="B61" i="1"/>
  <c r="AA60" i="1"/>
  <c r="L60" i="1"/>
  <c r="K60" i="1"/>
  <c r="I60" i="1"/>
  <c r="C60" i="1"/>
  <c r="B60" i="1"/>
  <c r="AA59" i="1"/>
  <c r="K59" i="1"/>
  <c r="I59" i="1"/>
  <c r="L59" i="1" s="1"/>
  <c r="C59" i="1"/>
  <c r="B59" i="1"/>
  <c r="AA58" i="1"/>
  <c r="L58" i="1"/>
  <c r="K58" i="1"/>
  <c r="I58" i="1"/>
  <c r="C58" i="1"/>
  <c r="B58" i="1"/>
  <c r="AA57" i="1"/>
  <c r="K57" i="1"/>
  <c r="I57" i="1"/>
  <c r="L57" i="1" s="1"/>
  <c r="C57" i="1"/>
  <c r="B57" i="1"/>
  <c r="AA56" i="1"/>
  <c r="L56" i="1"/>
  <c r="K56" i="1"/>
  <c r="I56" i="1"/>
  <c r="C56" i="1"/>
  <c r="B56" i="1"/>
  <c r="AA55" i="1"/>
  <c r="K55" i="1"/>
  <c r="I55" i="1" s="1"/>
  <c r="L55" i="1" s="1"/>
  <c r="C55" i="1"/>
  <c r="B55" i="1"/>
  <c r="AA54" i="1"/>
  <c r="K54" i="1"/>
  <c r="I54" i="1"/>
  <c r="L54" i="1" s="1"/>
  <c r="C54" i="1"/>
  <c r="B54" i="1"/>
  <c r="AA53" i="1"/>
  <c r="K53" i="1"/>
  <c r="I53" i="1" s="1"/>
  <c r="L53" i="1" s="1"/>
  <c r="C53" i="1"/>
  <c r="B53" i="1"/>
  <c r="L52" i="1"/>
  <c r="K52" i="1"/>
  <c r="I52" i="1"/>
  <c r="C52" i="1"/>
  <c r="B52" i="1"/>
  <c r="AA51" i="1"/>
  <c r="C51" i="1"/>
  <c r="B51" i="1"/>
  <c r="AA50" i="1"/>
  <c r="K50" i="1"/>
  <c r="I50" i="1"/>
  <c r="L50" i="1" s="1"/>
  <c r="C50" i="1"/>
  <c r="B50" i="1"/>
  <c r="AA49" i="1"/>
  <c r="K49" i="1"/>
  <c r="I49" i="1"/>
  <c r="L49" i="1" s="1"/>
  <c r="C49" i="1"/>
  <c r="B49" i="1"/>
  <c r="W47" i="1" l="1"/>
  <c r="V47" i="1"/>
  <c r="U47" i="1"/>
  <c r="T47" i="1"/>
  <c r="S47" i="1"/>
  <c r="R47" i="1"/>
  <c r="Q47" i="1"/>
  <c r="O47" i="1"/>
  <c r="N47" i="1"/>
  <c r="M47" i="1"/>
  <c r="C7" i="1" l="1"/>
  <c r="B5" i="1"/>
  <c r="C5" i="1"/>
  <c r="B7" i="1"/>
  <c r="AA43" i="1"/>
  <c r="K43" i="1"/>
  <c r="I43" i="1" s="1"/>
  <c r="C43" i="1"/>
  <c r="B43" i="1"/>
  <c r="AA42" i="1"/>
  <c r="K42" i="1"/>
  <c r="C42" i="1"/>
  <c r="B42" i="1"/>
  <c r="AA41" i="1"/>
  <c r="K41" i="1"/>
  <c r="I41" i="1" s="1"/>
  <c r="C41" i="1"/>
  <c r="B41" i="1"/>
  <c r="AA40" i="1"/>
  <c r="K40" i="1"/>
  <c r="C40" i="1"/>
  <c r="B40" i="1"/>
  <c r="AA39" i="1"/>
  <c r="K39" i="1"/>
  <c r="I39" i="1" s="1"/>
  <c r="C39" i="1"/>
  <c r="B39" i="1"/>
  <c r="AA38" i="1"/>
  <c r="K38" i="1"/>
  <c r="C38" i="1"/>
  <c r="B38" i="1"/>
  <c r="AA37" i="1"/>
  <c r="K37" i="1"/>
  <c r="I37" i="1" s="1"/>
  <c r="C37" i="1"/>
  <c r="B37" i="1"/>
  <c r="AA36" i="1"/>
  <c r="K36" i="1"/>
  <c r="C36" i="1"/>
  <c r="B36" i="1"/>
  <c r="AA35" i="1"/>
  <c r="K35" i="1"/>
  <c r="I35" i="1" s="1"/>
  <c r="C35" i="1"/>
  <c r="B35" i="1"/>
  <c r="AA34" i="1"/>
  <c r="K34" i="1"/>
  <c r="C34" i="1"/>
  <c r="B34" i="1"/>
  <c r="AA33" i="1"/>
  <c r="K33" i="1"/>
  <c r="I33" i="1" s="1"/>
  <c r="C33" i="1"/>
  <c r="B33" i="1"/>
  <c r="AA32" i="1"/>
  <c r="K32" i="1"/>
  <c r="C32" i="1"/>
  <c r="B32" i="1"/>
  <c r="AA31" i="1"/>
  <c r="K31" i="1"/>
  <c r="I31" i="1" s="1"/>
  <c r="C31" i="1"/>
  <c r="B31" i="1"/>
  <c r="AA30" i="1"/>
  <c r="K30" i="1"/>
  <c r="C30" i="1"/>
  <c r="B30" i="1"/>
  <c r="AA29" i="1"/>
  <c r="K29" i="1"/>
  <c r="I29" i="1" s="1"/>
  <c r="C29" i="1"/>
  <c r="B29" i="1"/>
  <c r="AA28" i="1"/>
  <c r="K28" i="1"/>
  <c r="C28" i="1"/>
  <c r="B28" i="1"/>
  <c r="AA27" i="1"/>
  <c r="K27" i="1"/>
  <c r="I27" i="1" s="1"/>
  <c r="C27" i="1"/>
  <c r="B27" i="1"/>
  <c r="AA26" i="1"/>
  <c r="K26" i="1"/>
  <c r="C26" i="1"/>
  <c r="B26" i="1"/>
  <c r="AA25" i="1"/>
  <c r="I25" i="1"/>
  <c r="C25" i="1"/>
  <c r="B25" i="1"/>
  <c r="AA24" i="1"/>
  <c r="K24" i="1"/>
  <c r="C24" i="1"/>
  <c r="B24" i="1"/>
  <c r="AA23" i="1"/>
  <c r="K23" i="1"/>
  <c r="I23" i="1" s="1"/>
  <c r="C23" i="1"/>
  <c r="B23" i="1"/>
  <c r="AA22" i="1"/>
  <c r="K22" i="1"/>
  <c r="C22" i="1"/>
  <c r="B22" i="1"/>
  <c r="AA21" i="1"/>
  <c r="K21" i="1"/>
  <c r="I21" i="1" s="1"/>
  <c r="C21" i="1"/>
  <c r="B21" i="1"/>
  <c r="AA20" i="1"/>
  <c r="K20" i="1"/>
  <c r="C20" i="1"/>
  <c r="B20" i="1"/>
  <c r="AA19" i="1"/>
  <c r="K19" i="1"/>
  <c r="I19" i="1" s="1"/>
  <c r="C19" i="1"/>
  <c r="B19" i="1"/>
  <c r="AA18" i="1"/>
  <c r="K18" i="1"/>
  <c r="C18" i="1"/>
  <c r="B18" i="1"/>
  <c r="AA17" i="1"/>
  <c r="K17" i="1"/>
  <c r="I17" i="1" s="1"/>
  <c r="C17" i="1"/>
  <c r="B17" i="1"/>
  <c r="AA16" i="1"/>
  <c r="C16" i="1"/>
  <c r="B16" i="1"/>
  <c r="AA15" i="1"/>
  <c r="I15" i="1"/>
  <c r="C15" i="1"/>
  <c r="B15" i="1"/>
  <c r="AA14" i="1"/>
  <c r="K14" i="1"/>
  <c r="C14" i="1"/>
  <c r="B14" i="1"/>
  <c r="AA13" i="1"/>
  <c r="C13" i="1"/>
  <c r="B13" i="1"/>
  <c r="AA12" i="1"/>
  <c r="K12" i="1"/>
  <c r="C12" i="1"/>
  <c r="B12" i="1"/>
  <c r="AA11" i="1"/>
  <c r="K11" i="1"/>
  <c r="I11" i="1" s="1"/>
  <c r="C11" i="1"/>
  <c r="B11" i="1"/>
  <c r="AA10" i="1"/>
  <c r="K10" i="1"/>
  <c r="C10" i="1"/>
  <c r="B10" i="1"/>
  <c r="AA9" i="1"/>
  <c r="K9" i="1"/>
  <c r="I9" i="1" s="1"/>
  <c r="C9" i="1"/>
  <c r="B9" i="1"/>
  <c r="AA8" i="1"/>
  <c r="K8" i="1"/>
  <c r="C8" i="1"/>
  <c r="B8" i="1"/>
  <c r="K7" i="1"/>
  <c r="I8" i="1" l="1"/>
  <c r="L8" i="1" s="1"/>
  <c r="L9" i="1"/>
  <c r="L10" i="1"/>
  <c r="L11" i="1"/>
  <c r="I12" i="1"/>
  <c r="L12" i="1" s="1"/>
  <c r="I14" i="1"/>
  <c r="L14" i="1" s="1"/>
  <c r="L15" i="1"/>
  <c r="L17" i="1"/>
  <c r="I18" i="1"/>
  <c r="L18" i="1" s="1"/>
  <c r="L19" i="1"/>
  <c r="I20" i="1"/>
  <c r="L20" i="1" s="1"/>
  <c r="L21" i="1"/>
  <c r="I22" i="1"/>
  <c r="L22" i="1" s="1"/>
  <c r="L23" i="1"/>
  <c r="I24" i="1"/>
  <c r="L24" i="1" s="1"/>
  <c r="L25" i="1"/>
  <c r="I26" i="1"/>
  <c r="L26" i="1" s="1"/>
  <c r="L27" i="1"/>
  <c r="I28" i="1"/>
  <c r="L28" i="1" s="1"/>
  <c r="L29" i="1"/>
  <c r="I30" i="1"/>
  <c r="L30" i="1" s="1"/>
  <c r="L31" i="1"/>
  <c r="I32" i="1"/>
  <c r="L32" i="1" s="1"/>
  <c r="L33" i="1"/>
  <c r="I34" i="1"/>
  <c r="L34" i="1" s="1"/>
  <c r="L35" i="1"/>
  <c r="I36" i="1"/>
  <c r="L36" i="1" s="1"/>
  <c r="L37" i="1"/>
  <c r="I38" i="1"/>
  <c r="L38" i="1" s="1"/>
  <c r="L39" i="1"/>
  <c r="I40" i="1"/>
  <c r="L40" i="1" s="1"/>
  <c r="L41" i="1"/>
  <c r="I42" i="1"/>
  <c r="L42" i="1" s="1"/>
  <c r="L43" i="1"/>
  <c r="I7" i="1"/>
  <c r="L7" i="1" s="1"/>
  <c r="P47" i="1" l="1"/>
  <c r="K13" i="1"/>
  <c r="K47" i="1"/>
  <c r="I13" i="1" l="1"/>
  <c r="L13" i="1" l="1"/>
  <c r="I47" i="1"/>
  <c r="J47" i="1"/>
  <c r="L16" i="1" l="1"/>
  <c r="L47" i="1" s="1"/>
</calcChain>
</file>

<file path=xl/sharedStrings.xml><?xml version="1.0" encoding="utf-8"?>
<sst xmlns="http://schemas.openxmlformats.org/spreadsheetml/2006/main" count="1315" uniqueCount="295">
  <si>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</si>
  <si>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</si>
  <si>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</si>
  <si>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</si>
  <si>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</si>
  <si>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</si>
  <si>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</si>
  <si>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</si>
  <si>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</si>
  <si>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</si>
  <si>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</si>
  <si>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</si>
  <si>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</si>
  <si>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</si>
  <si>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</si>
  <si>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</si>
  <si>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</si>
  <si>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</si>
  <si>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</si>
  <si>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</si>
  <si>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</si>
  <si>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</si>
  <si>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</si>
  <si>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</si>
  <si>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</si>
  <si>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</si>
  <si>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</si>
  <si>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</si>
  <si>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</si>
  <si>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</si>
  <si>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</si>
  <si>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</si>
  <si>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</si>
  <si>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</si>
  <si>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</si>
  <si>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</si>
  <si>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</si>
  <si>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</si>
  <si>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</si>
  <si>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</si>
  <si>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</si>
  <si>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</si>
  <si>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</si>
  <si>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</si>
  <si>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</si>
  <si>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</si>
  <si>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</si>
  <si>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</si>
  <si>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</si>
  <si>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KI</t>
    <phoneticPr fontId="4" type="noConversion"/>
  </si>
  <si>
    <t>8월 31일</t>
    <phoneticPr fontId="4" type="noConversion"/>
  </si>
  <si>
    <t>9월 01일</t>
    <phoneticPr fontId="4" type="noConversion"/>
  </si>
  <si>
    <t>9월 02일</t>
    <phoneticPr fontId="4" type="noConversion"/>
  </si>
  <si>
    <t>STOPPER</t>
    <phoneticPr fontId="4" type="noConversion"/>
  </si>
  <si>
    <t>김선화</t>
    <phoneticPr fontId="4" type="noConversion"/>
  </si>
  <si>
    <t>ADAPTER</t>
    <phoneticPr fontId="4" type="noConversion"/>
  </si>
  <si>
    <t>KR6152-GE130AB</t>
    <phoneticPr fontId="4" type="noConversion"/>
  </si>
  <si>
    <t>A</t>
    <phoneticPr fontId="4" type="noConversion"/>
  </si>
  <si>
    <t>하선동</t>
    <phoneticPr fontId="4" type="noConversion"/>
  </si>
  <si>
    <t>샘플</t>
    <phoneticPr fontId="4" type="noConversion"/>
  </si>
  <si>
    <t>SST</t>
    <phoneticPr fontId="4" type="noConversion"/>
  </si>
  <si>
    <t>BASE</t>
    <phoneticPr fontId="4" type="noConversion"/>
  </si>
  <si>
    <t>K-AR3534-2B</t>
    <phoneticPr fontId="4" type="noConversion"/>
  </si>
  <si>
    <t>재고재검</t>
    <phoneticPr fontId="4" type="noConversion"/>
  </si>
  <si>
    <t>22P</t>
    <phoneticPr fontId="4" type="noConversion"/>
  </si>
  <si>
    <t>BP22-127A1</t>
    <phoneticPr fontId="4" type="noConversion"/>
  </si>
  <si>
    <t>포장</t>
    <phoneticPr fontId="4" type="noConversion"/>
  </si>
  <si>
    <t>지아</t>
    <phoneticPr fontId="4" type="noConversion"/>
  </si>
  <si>
    <t>KR6458BB456CA</t>
    <phoneticPr fontId="4" type="noConversion"/>
  </si>
  <si>
    <t>B</t>
    <phoneticPr fontId="4" type="noConversion"/>
  </si>
  <si>
    <t>HDB08NL-78T4</t>
    <phoneticPr fontId="4" type="noConversion"/>
  </si>
  <si>
    <t>HIC</t>
    <phoneticPr fontId="4" type="noConversion"/>
  </si>
  <si>
    <t>K-AR3562-2B</t>
    <phoneticPr fontId="4" type="noConversion"/>
  </si>
  <si>
    <t>NP595-352-012#IN</t>
    <phoneticPr fontId="4" type="noConversion"/>
  </si>
  <si>
    <t>수연</t>
    <phoneticPr fontId="4" type="noConversion"/>
  </si>
  <si>
    <t>HDBF05-M01B1</t>
    <phoneticPr fontId="4" type="noConversion"/>
  </si>
  <si>
    <t>NP595-352-012#LB</t>
    <phoneticPr fontId="4" type="noConversion"/>
  </si>
  <si>
    <t>COVER</t>
    <phoneticPr fontId="4" type="noConversion"/>
  </si>
  <si>
    <t>K-JR01920-CO1AWA</t>
    <phoneticPr fontId="4" type="noConversion"/>
  </si>
  <si>
    <t>버사상</t>
    <phoneticPr fontId="4" type="noConversion"/>
  </si>
  <si>
    <t>HDB08NL-78B1(2차)</t>
    <phoneticPr fontId="4" type="noConversion"/>
  </si>
  <si>
    <t>박소연</t>
    <phoneticPr fontId="4" type="noConversion"/>
  </si>
  <si>
    <t>K-JR01920-B414AZB</t>
    <phoneticPr fontId="4" type="noConversion"/>
  </si>
  <si>
    <t>AYE</t>
    <phoneticPr fontId="4" type="noConversion"/>
  </si>
  <si>
    <t>기타=색상상이</t>
    <phoneticPr fontId="4" type="noConversion"/>
  </si>
  <si>
    <t>김춘화</t>
    <phoneticPr fontId="4" type="noConversion"/>
  </si>
  <si>
    <t>이은실</t>
    <phoneticPr fontId="4" type="noConversion"/>
  </si>
  <si>
    <t>DI</t>
    <phoneticPr fontId="4" type="noConversion"/>
  </si>
  <si>
    <t>SGP2020R</t>
    <phoneticPr fontId="4" type="noConversion"/>
  </si>
  <si>
    <t>B/K</t>
    <phoneticPr fontId="4" type="noConversion"/>
  </si>
  <si>
    <t>SGF2033</t>
    <phoneticPr fontId="4" type="noConversion"/>
  </si>
  <si>
    <t>SGF2041</t>
  </si>
  <si>
    <t>SGF2030</t>
    <phoneticPr fontId="4" type="noConversion"/>
  </si>
  <si>
    <t>SGP2030R</t>
    <phoneticPr fontId="4" type="noConversion"/>
  </si>
  <si>
    <t>N/P</t>
    <phoneticPr fontId="4" type="noConversion"/>
  </si>
  <si>
    <t>SGF2041</t>
    <phoneticPr fontId="4" type="noConversion"/>
  </si>
  <si>
    <t>LH-01D2</t>
    <phoneticPr fontId="4" type="noConversion"/>
  </si>
  <si>
    <t>SGF2050</t>
    <phoneticPr fontId="4" type="noConversion"/>
  </si>
  <si>
    <t>K-JR01903-D1802A</t>
    <phoneticPr fontId="4" type="noConversion"/>
  </si>
  <si>
    <t>SGP2020R</t>
    <phoneticPr fontId="4" type="noConversion"/>
  </si>
  <si>
    <t>LATCH</t>
    <phoneticPr fontId="4" type="noConversion"/>
  </si>
  <si>
    <t>SST</t>
    <phoneticPr fontId="4" type="noConversion"/>
  </si>
  <si>
    <t>KR6166CB299UA</t>
    <phoneticPr fontId="4" type="noConversion"/>
  </si>
  <si>
    <t>BASE</t>
    <phoneticPr fontId="4" type="noConversion"/>
  </si>
  <si>
    <t>지아</t>
    <phoneticPr fontId="4" type="noConversion"/>
  </si>
  <si>
    <t>B</t>
    <phoneticPr fontId="4" type="noConversion"/>
  </si>
  <si>
    <t>MCS</t>
    <phoneticPr fontId="4" type="noConversion"/>
  </si>
  <si>
    <t>AMC0821A-KAA-R1</t>
    <phoneticPr fontId="4" type="noConversion"/>
  </si>
  <si>
    <t>수연</t>
    <phoneticPr fontId="4" type="noConversion"/>
  </si>
  <si>
    <t>ADAPTER</t>
    <phoneticPr fontId="4" type="noConversion"/>
  </si>
  <si>
    <t>KR6166-GG200QC</t>
    <phoneticPr fontId="4" type="noConversion"/>
  </si>
  <si>
    <t>BURR사상</t>
    <phoneticPr fontId="4" type="noConversion"/>
  </si>
  <si>
    <t>HIC</t>
    <phoneticPr fontId="4" type="noConversion"/>
  </si>
  <si>
    <t>HDBF05-MO1B1</t>
    <phoneticPr fontId="4" type="noConversion"/>
  </si>
  <si>
    <t>COVER</t>
    <phoneticPr fontId="4" type="noConversion"/>
  </si>
  <si>
    <t>K-JR01920-C01AWA</t>
    <phoneticPr fontId="4" type="noConversion"/>
  </si>
  <si>
    <t>박소연</t>
    <phoneticPr fontId="4" type="noConversion"/>
  </si>
  <si>
    <t>A</t>
    <phoneticPr fontId="4" type="noConversion"/>
  </si>
  <si>
    <t>K-JR01920-B414AZB</t>
    <phoneticPr fontId="4" type="noConversion"/>
  </si>
  <si>
    <t>STOPPER</t>
    <phoneticPr fontId="4" type="noConversion"/>
  </si>
  <si>
    <t>KR6197-D475PA</t>
    <phoneticPr fontId="4" type="noConversion"/>
  </si>
  <si>
    <t>김춘화</t>
    <phoneticPr fontId="4" type="noConversion"/>
  </si>
  <si>
    <t>HDB08NL-78B1(2차)</t>
    <phoneticPr fontId="4" type="noConversion"/>
  </si>
  <si>
    <t>DI</t>
    <phoneticPr fontId="4" type="noConversion"/>
  </si>
  <si>
    <t>LATCH</t>
    <phoneticPr fontId="4" type="noConversion"/>
  </si>
  <si>
    <t>LH-01D2</t>
    <phoneticPr fontId="4" type="noConversion"/>
  </si>
  <si>
    <t>이은실</t>
    <phoneticPr fontId="4" type="noConversion"/>
  </si>
  <si>
    <t>K-AR3462-2B</t>
    <phoneticPr fontId="4" type="noConversion"/>
  </si>
  <si>
    <t>현미경재검사</t>
    <phoneticPr fontId="4" type="noConversion"/>
  </si>
  <si>
    <t xml:space="preserve">SF2255 </t>
    <phoneticPr fontId="4" type="noConversion"/>
  </si>
  <si>
    <t>I/V</t>
    <phoneticPr fontId="4" type="noConversion"/>
  </si>
  <si>
    <t>B/K</t>
    <phoneticPr fontId="4" type="noConversion"/>
  </si>
  <si>
    <t>G1300H</t>
    <phoneticPr fontId="4" type="noConversion"/>
  </si>
  <si>
    <t>SGF2041</t>
    <phoneticPr fontId="4" type="noConversion"/>
  </si>
  <si>
    <t>SGF2030</t>
    <phoneticPr fontId="4" type="noConversion"/>
  </si>
  <si>
    <t>BK</t>
    <phoneticPr fontId="4" type="noConversion"/>
  </si>
  <si>
    <t>SGP2020R</t>
    <phoneticPr fontId="4" type="noConversion"/>
  </si>
  <si>
    <t>PA46</t>
    <phoneticPr fontId="4" type="noConversion"/>
  </si>
  <si>
    <t>BASE</t>
    <phoneticPr fontId="4" type="noConversion"/>
  </si>
  <si>
    <t>AMC0821A-KAA.R1</t>
    <phoneticPr fontId="4" type="noConversion"/>
  </si>
  <si>
    <t>B</t>
    <phoneticPr fontId="4" type="noConversion"/>
  </si>
  <si>
    <t>김선화</t>
    <phoneticPr fontId="4" type="noConversion"/>
  </si>
  <si>
    <t>100% 각인옆 버 사상</t>
  </si>
  <si>
    <t>100% 각인옆 버 사상</t>
    <phoneticPr fontId="4" type="noConversion"/>
  </si>
  <si>
    <t>K-JR01920-B414AZB</t>
    <phoneticPr fontId="4" type="noConversion"/>
  </si>
  <si>
    <t>MASH 파손</t>
  </si>
  <si>
    <t>MASH 파손</t>
    <phoneticPr fontId="4" type="noConversion"/>
  </si>
  <si>
    <t>MCS</t>
    <phoneticPr fontId="4" type="noConversion"/>
  </si>
  <si>
    <t>SST</t>
    <phoneticPr fontId="4" type="noConversion"/>
  </si>
  <si>
    <t>ADATPER</t>
    <phoneticPr fontId="4" type="noConversion"/>
  </si>
  <si>
    <t>KR6166GG200QC</t>
    <phoneticPr fontId="4" type="noConversion"/>
  </si>
  <si>
    <t>A</t>
    <phoneticPr fontId="4" type="noConversion"/>
  </si>
  <si>
    <t>SF2255</t>
    <phoneticPr fontId="4" type="noConversion"/>
  </si>
  <si>
    <t>I/V</t>
    <phoneticPr fontId="4" type="noConversion"/>
  </si>
  <si>
    <t>SGP2020R</t>
    <phoneticPr fontId="4" type="noConversion"/>
  </si>
  <si>
    <t>B/K</t>
    <phoneticPr fontId="4" type="noConversion"/>
  </si>
  <si>
    <t>HIC</t>
    <phoneticPr fontId="4" type="noConversion"/>
  </si>
  <si>
    <t>HDBF05-M02B1</t>
  </si>
  <si>
    <t>SLIDER</t>
    <phoneticPr fontId="4" type="noConversion"/>
  </si>
  <si>
    <t>샘플</t>
    <phoneticPr fontId="4" type="noConversion"/>
  </si>
  <si>
    <t>SGF2041</t>
    <phoneticPr fontId="4" type="noConversion"/>
  </si>
  <si>
    <t>N/P</t>
    <phoneticPr fontId="4" type="noConversion"/>
  </si>
  <si>
    <t>HDBF05-M02BI</t>
    <phoneticPr fontId="4" type="noConversion"/>
  </si>
  <si>
    <t>지아</t>
    <phoneticPr fontId="4" type="noConversion"/>
  </si>
  <si>
    <t>후크파손</t>
    <phoneticPr fontId="4" type="noConversion"/>
  </si>
  <si>
    <t>N/V</t>
    <phoneticPr fontId="4" type="noConversion"/>
  </si>
  <si>
    <t>포스트 파손</t>
    <phoneticPr fontId="4" type="noConversion"/>
  </si>
  <si>
    <t>AMB0156A-KAA-R4</t>
    <phoneticPr fontId="4" type="noConversion"/>
  </si>
  <si>
    <t>TIM재검사 포스트 길이 불량</t>
    <phoneticPr fontId="4" type="noConversion"/>
  </si>
  <si>
    <t>KR6166CB299UA</t>
    <phoneticPr fontId="4" type="noConversion"/>
  </si>
  <si>
    <t>수연</t>
    <phoneticPr fontId="4" type="noConversion"/>
  </si>
  <si>
    <t>COVER</t>
    <phoneticPr fontId="4" type="noConversion"/>
  </si>
  <si>
    <t>HDBF05-M01B1</t>
    <phoneticPr fontId="4" type="noConversion"/>
  </si>
  <si>
    <t>박소연</t>
    <phoneticPr fontId="4" type="noConversion"/>
  </si>
  <si>
    <t>김춘화</t>
    <phoneticPr fontId="4" type="noConversion"/>
  </si>
  <si>
    <t>이은실</t>
    <phoneticPr fontId="4" type="noConversion"/>
  </si>
  <si>
    <t>G1300H</t>
  </si>
  <si>
    <t>K-JR01920-C01WAW</t>
    <phoneticPr fontId="4" type="noConversion"/>
  </si>
  <si>
    <t>K-JR01920-C01AWA</t>
    <phoneticPr fontId="4" type="noConversion"/>
  </si>
  <si>
    <t>HDB08NL-78B1</t>
    <phoneticPr fontId="4" type="noConversion"/>
  </si>
  <si>
    <t>8월 28일</t>
    <phoneticPr fontId="4" type="noConversion"/>
  </si>
  <si>
    <t>9월 03일</t>
    <phoneticPr fontId="4" type="noConversion"/>
  </si>
  <si>
    <t>9월 04일</t>
    <phoneticPr fontId="4" type="noConversion"/>
  </si>
  <si>
    <t>지아</t>
    <phoneticPr fontId="4" type="noConversion"/>
  </si>
  <si>
    <t>수연</t>
    <phoneticPr fontId="4" type="noConversion"/>
  </si>
  <si>
    <t>박소연</t>
    <phoneticPr fontId="4" type="noConversion"/>
  </si>
  <si>
    <t>김춘화</t>
    <phoneticPr fontId="4" type="noConversion"/>
  </si>
  <si>
    <t>이은실</t>
    <phoneticPr fontId="4" type="noConversion"/>
  </si>
  <si>
    <t>HIC</t>
    <phoneticPr fontId="4" type="noConversion"/>
  </si>
  <si>
    <t>A</t>
    <phoneticPr fontId="4" type="noConversion"/>
  </si>
  <si>
    <t>MCS</t>
    <phoneticPr fontId="4" type="noConversion"/>
  </si>
  <si>
    <t>BASE</t>
    <phoneticPr fontId="4" type="noConversion"/>
  </si>
  <si>
    <t>AMB0172A-KAA-R2</t>
    <phoneticPr fontId="4" type="noConversion"/>
  </si>
  <si>
    <t>SGF2033</t>
    <phoneticPr fontId="4" type="noConversion"/>
  </si>
  <si>
    <t>B/K</t>
    <phoneticPr fontId="4" type="noConversion"/>
  </si>
  <si>
    <t>B</t>
    <phoneticPr fontId="4" type="noConversion"/>
  </si>
  <si>
    <t>SST</t>
    <phoneticPr fontId="4" type="noConversion"/>
  </si>
  <si>
    <t>포스트파손</t>
    <phoneticPr fontId="4" type="noConversion"/>
  </si>
  <si>
    <t>포스트파손1EA/MASH코아파손85EA</t>
    <phoneticPr fontId="4" type="noConversion"/>
  </si>
  <si>
    <t>MASH 코아파손</t>
    <phoneticPr fontId="4" type="noConversion"/>
  </si>
  <si>
    <t>STOPPER</t>
    <phoneticPr fontId="4" type="noConversion"/>
  </si>
  <si>
    <t>KR6197-D475PA</t>
    <phoneticPr fontId="4" type="noConversion"/>
  </si>
  <si>
    <t>SF2255</t>
    <phoneticPr fontId="4" type="noConversion"/>
  </si>
  <si>
    <t>AMB07U9A-KAA-R3</t>
    <phoneticPr fontId="4" type="noConversion"/>
  </si>
  <si>
    <t>I/V</t>
    <phoneticPr fontId="4" type="noConversion"/>
  </si>
  <si>
    <t>COVER</t>
    <phoneticPr fontId="4" type="noConversion"/>
  </si>
  <si>
    <t>K-JR01920-CO1AWA</t>
    <phoneticPr fontId="4" type="noConversion"/>
  </si>
  <si>
    <t>SGF2030</t>
    <phoneticPr fontId="4" type="noConversion"/>
  </si>
  <si>
    <t>K-JK01920-B414AZB</t>
    <phoneticPr fontId="4" type="noConversion"/>
  </si>
  <si>
    <t>A</t>
    <phoneticPr fontId="4" type="noConversion"/>
  </si>
  <si>
    <t>ADAPTER</t>
    <phoneticPr fontId="4" type="noConversion"/>
  </si>
  <si>
    <t>K-JR01921A-784AWA</t>
    <phoneticPr fontId="4" type="noConversion"/>
  </si>
  <si>
    <t>SGF2030</t>
    <phoneticPr fontId="4" type="noConversion"/>
  </si>
  <si>
    <t>HDB08NL-78B1(1차)</t>
    <phoneticPr fontId="4" type="noConversion"/>
  </si>
  <si>
    <t>B</t>
    <phoneticPr fontId="4" type="noConversion"/>
  </si>
  <si>
    <t>게이트파손 인한 미성형 181EA</t>
    <phoneticPr fontId="4" type="noConversion"/>
  </si>
  <si>
    <t>9월 05일</t>
    <phoneticPr fontId="4" type="noConversion"/>
  </si>
  <si>
    <t>지아</t>
  </si>
  <si>
    <t>수연</t>
  </si>
  <si>
    <t>박소연</t>
  </si>
  <si>
    <t>김춘화</t>
  </si>
  <si>
    <t>이은실</t>
  </si>
  <si>
    <t>ACTUATOR</t>
    <phoneticPr fontId="4" type="noConversion"/>
  </si>
  <si>
    <t>AMB1901D-JAA-R2</t>
    <phoneticPr fontId="4" type="noConversion"/>
  </si>
  <si>
    <t>AMB20E3B-KAA-R1</t>
    <phoneticPr fontId="4" type="noConversion"/>
  </si>
  <si>
    <t>SF2255</t>
  </si>
  <si>
    <t>AMB0129A-KAA-R5</t>
  </si>
  <si>
    <t>SGF2050</t>
  </si>
  <si>
    <t>AMB0222A-KAA-R2</t>
  </si>
  <si>
    <t xml:space="preserve">게이트 파손 </t>
    <phoneticPr fontId="4" type="noConversion"/>
  </si>
  <si>
    <t>MCS</t>
    <phoneticPr fontId="4" type="noConversion"/>
  </si>
  <si>
    <t>BASE</t>
    <phoneticPr fontId="4" type="noConversion"/>
  </si>
  <si>
    <t>AMM0818D-KAB-B3</t>
    <phoneticPr fontId="4" type="noConversion"/>
  </si>
  <si>
    <t>A</t>
    <phoneticPr fontId="4" type="noConversion"/>
  </si>
  <si>
    <t>김선화</t>
    <phoneticPr fontId="4" type="noConversion"/>
  </si>
  <si>
    <t>SST</t>
    <phoneticPr fontId="4" type="noConversion"/>
  </si>
  <si>
    <t>ADAPTER</t>
    <phoneticPr fontId="4" type="noConversion"/>
  </si>
  <si>
    <t>K-AR3543-1A</t>
    <phoneticPr fontId="4" type="noConversion"/>
  </si>
  <si>
    <t>LEADGUIDE</t>
    <phoneticPr fontId="4" type="noConversion"/>
  </si>
  <si>
    <t>K-AR3542-1A</t>
    <phoneticPr fontId="4" type="noConversion"/>
  </si>
  <si>
    <t>SGF2030</t>
    <phoneticPr fontId="4" type="noConversion"/>
  </si>
  <si>
    <t>B/K</t>
    <phoneticPr fontId="4" type="noConversion"/>
  </si>
  <si>
    <t>지아</t>
    <phoneticPr fontId="4" type="noConversion"/>
  </si>
  <si>
    <t>수연</t>
    <phoneticPr fontId="4" type="noConversion"/>
  </si>
  <si>
    <t>박소연</t>
    <phoneticPr fontId="4" type="noConversion"/>
  </si>
  <si>
    <t>김춘화</t>
    <phoneticPr fontId="4" type="noConversion"/>
  </si>
  <si>
    <t>이은실</t>
    <phoneticPr fontId="4" type="noConversion"/>
  </si>
  <si>
    <t>AMB1901D-JAA-R2</t>
    <phoneticPr fontId="4" type="noConversion"/>
  </si>
  <si>
    <t>ACTUATOR</t>
    <phoneticPr fontId="4" type="noConversion"/>
  </si>
  <si>
    <t>B</t>
    <phoneticPr fontId="4" type="noConversion"/>
  </si>
  <si>
    <t>K-JR01920-B414AZB</t>
    <phoneticPr fontId="4" type="noConversion"/>
  </si>
  <si>
    <t>STOPPER</t>
    <phoneticPr fontId="4" type="noConversion"/>
  </si>
  <si>
    <t>K-JR01920-D180ZA</t>
    <phoneticPr fontId="4" type="noConversion"/>
  </si>
  <si>
    <t>SGP2020R</t>
  </si>
  <si>
    <t>메시파손</t>
    <phoneticPr fontId="4" type="noConversion"/>
  </si>
  <si>
    <t>KR6197-D475PA</t>
    <phoneticPr fontId="4" type="noConversion"/>
  </si>
  <si>
    <t>AMB07U9A-KAA-R3</t>
    <phoneticPr fontId="4" type="noConversion"/>
  </si>
  <si>
    <t>SF2255</t>
    <phoneticPr fontId="4" type="noConversion"/>
  </si>
  <si>
    <t>I/V</t>
    <phoneticPr fontId="4" type="noConversion"/>
  </si>
  <si>
    <t>KR6166-GG200QC</t>
    <phoneticPr fontId="4" type="noConversion"/>
  </si>
  <si>
    <t>SGP2020R</t>
    <phoneticPr fontId="4" type="noConversion"/>
  </si>
  <si>
    <t>COVER</t>
    <phoneticPr fontId="4" type="noConversion"/>
  </si>
  <si>
    <t>K-A3462-2B</t>
    <phoneticPr fontId="4" type="noConversion"/>
  </si>
  <si>
    <t xml:space="preserve"> 재검 / 하층메시 버</t>
    <phoneticPr fontId="4" type="noConversion"/>
  </si>
  <si>
    <t>SGF2033</t>
    <phoneticPr fontId="4" type="noConversion"/>
  </si>
  <si>
    <t>E6007LHF</t>
  </si>
  <si>
    <t>HIC</t>
    <phoneticPr fontId="4" type="noConversion"/>
  </si>
  <si>
    <t>HDBF05-M01B1</t>
    <phoneticPr fontId="4" type="noConversion"/>
  </si>
  <si>
    <t>AMB0182A-KAA-R1</t>
    <phoneticPr fontId="4" type="noConversion"/>
  </si>
  <si>
    <t>LEAD-IN</t>
    <phoneticPr fontId="4" type="noConversion"/>
  </si>
  <si>
    <t>KR6421-M01ABA</t>
    <phoneticPr fontId="4" type="noConversion"/>
  </si>
  <si>
    <t>F/A</t>
    <phoneticPr fontId="4" type="noConversion"/>
  </si>
  <si>
    <t>AMB20D7A-KAA-R4</t>
    <phoneticPr fontId="4" type="noConversion"/>
  </si>
  <si>
    <t>샘플</t>
    <phoneticPr fontId="4" type="noConversion"/>
  </si>
  <si>
    <t>BASE</t>
    <phoneticPr fontId="4" type="noConversion"/>
  </si>
  <si>
    <t>K-JR01920-B414AZB</t>
  </si>
  <si>
    <t>SST</t>
    <phoneticPr fontId="4" type="noConversion"/>
  </si>
  <si>
    <t>박소연</t>
    <phoneticPr fontId="4" type="noConversion"/>
  </si>
  <si>
    <t>A</t>
    <phoneticPr fontId="4" type="noConversion"/>
  </si>
  <si>
    <t>B</t>
    <phoneticPr fontId="4" type="noConversion"/>
  </si>
  <si>
    <t>MCS</t>
    <phoneticPr fontId="4" type="noConversion"/>
  </si>
  <si>
    <t>ACTUATOR</t>
    <phoneticPr fontId="4" type="noConversion"/>
  </si>
  <si>
    <t>AMB1901D-JAA-R2</t>
    <phoneticPr fontId="4" type="noConversion"/>
  </si>
  <si>
    <t>김춘화</t>
    <phoneticPr fontId="4" type="noConversion"/>
  </si>
  <si>
    <t>HIC</t>
    <phoneticPr fontId="4" type="noConversion"/>
  </si>
  <si>
    <t>SLIDER</t>
    <phoneticPr fontId="4" type="noConversion"/>
  </si>
  <si>
    <t>재검</t>
    <phoneticPr fontId="4" type="noConversion"/>
  </si>
  <si>
    <t>HDBF05M02B1</t>
    <phoneticPr fontId="4" type="noConversion"/>
  </si>
  <si>
    <t>샘플 A</t>
    <phoneticPr fontId="4" type="noConversion"/>
  </si>
  <si>
    <t>샘플 B</t>
    <phoneticPr fontId="4" type="noConversion"/>
  </si>
  <si>
    <t>이은실</t>
    <phoneticPr fontId="4" type="noConversion"/>
  </si>
  <si>
    <t>SGF2041</t>
    <phoneticPr fontId="4" type="noConversion"/>
  </si>
  <si>
    <t>N/P</t>
    <phoneticPr fontId="4" type="noConversion"/>
  </si>
  <si>
    <t>게이트파손</t>
    <phoneticPr fontId="4" type="noConversion"/>
  </si>
  <si>
    <t>HDBF05-M02B1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</si>
</sst>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Alignment="1">
      <alignment horizontal="center" vertical="center"/>
    </xf>
    <xf numFmtId="0" fontId="13" fillId="0" borderId="16" xfId="0" applyFont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0" fontId="10" fillId="4" borderId="12" xfId="3" applyFont="1" applyFill="1" applyBorder="1" applyAlignment="1" applyProtection="1">
      <alignment horizontal="center" vertical="center" shrinkToFit="1"/>
      <protection locked="0"/>
    </xf>
    <xf numFmtId="0" fontId="10" fillId="4" borderId="14" xfId="3" applyFont="1" applyFill="1" applyBorder="1" applyAlignment="1" applyProtection="1">
      <alignment horizontal="center" vertical="center" shrinkToFit="1"/>
      <protection locked="0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226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23"/>
  </cols>
  <sheetData>
    <row r="3" spans="2:3" ht="15" customHeight="1" x14ac:dyDescent="0.3">
      <c r="B3" s="22" t="s">
        <v>28</v>
      </c>
      <c r="C3" s="22" t="s">
        <v>29</v>
      </c>
    </row>
    <row r="4" spans="2:3" ht="15" customHeight="1" x14ac:dyDescent="0.3">
      <c r="B4" s="24"/>
      <c r="C4" s="24" t="s">
        <v>35</v>
      </c>
    </row>
    <row r="5" spans="2:3" ht="15" customHeight="1" x14ac:dyDescent="0.3">
      <c r="B5" s="24" t="s">
        <v>30</v>
      </c>
      <c r="C5" s="24" t="s">
        <v>31</v>
      </c>
    </row>
    <row r="6" spans="2:3" ht="15" customHeight="1" x14ac:dyDescent="0.3">
      <c r="B6" s="24" t="s">
        <v>32</v>
      </c>
      <c r="C6" s="24" t="s">
        <v>33</v>
      </c>
    </row>
    <row r="7" spans="2:3" ht="15" customHeight="1" x14ac:dyDescent="0.3">
      <c r="B7" s="24" t="s">
        <v>34</v>
      </c>
      <c r="C7" s="24" t="s">
        <v>37</v>
      </c>
    </row>
    <row r="8" spans="2:3" ht="15" customHeight="1" x14ac:dyDescent="0.3">
      <c r="B8" s="24" t="s">
        <v>36</v>
      </c>
      <c r="C8" s="24" t="s">
        <v>39</v>
      </c>
    </row>
    <row r="9" spans="2:3" ht="15" customHeight="1" x14ac:dyDescent="0.3">
      <c r="B9" s="24" t="s">
        <v>38</v>
      </c>
      <c r="C9" s="24" t="s">
        <v>41</v>
      </c>
    </row>
    <row r="10" spans="2:3" ht="15" customHeight="1" x14ac:dyDescent="0.3">
      <c r="B10" s="24" t="s">
        <v>40</v>
      </c>
      <c r="C10" s="24"/>
    </row>
    <row r="11" spans="2:3" ht="15" customHeight="1" x14ac:dyDescent="0.3">
      <c r="B11" s="24" t="s">
        <v>42</v>
      </c>
      <c r="C11" s="24"/>
    </row>
    <row r="12" spans="2:3" ht="15" customHeight="1" x14ac:dyDescent="0.3">
      <c r="B12" s="24" t="s">
        <v>43</v>
      </c>
      <c r="C12" s="24"/>
    </row>
    <row r="13" spans="2:3" ht="15" customHeight="1" x14ac:dyDescent="0.3">
      <c r="B13" s="24" t="s">
        <v>44</v>
      </c>
      <c r="C13" s="24"/>
    </row>
    <row r="14" spans="2:3" ht="15" customHeight="1" x14ac:dyDescent="0.3">
      <c r="B14" s="24" t="s">
        <v>45</v>
      </c>
      <c r="C14" s="24"/>
    </row>
    <row r="15" spans="2:3" ht="15" customHeight="1" x14ac:dyDescent="0.3">
      <c r="B15" s="24" t="s">
        <v>48</v>
      </c>
      <c r="C15" s="24"/>
    </row>
    <row r="16" spans="2:3" ht="15" customHeight="1" x14ac:dyDescent="0.3">
      <c r="B16" s="24" t="s">
        <v>49</v>
      </c>
      <c r="C16" s="24"/>
    </row>
    <row r="17" spans="2:3" ht="15" customHeight="1" x14ac:dyDescent="0.3">
      <c r="B17" s="24"/>
      <c r="C17" s="24"/>
    </row>
    <row r="18" spans="2:3" ht="15" customHeight="1" x14ac:dyDescent="0.3">
      <c r="B18" s="24"/>
      <c r="C18" s="24"/>
    </row>
    <row r="19" spans="2:3" ht="15" customHeight="1" x14ac:dyDescent="0.3">
      <c r="B19" s="24"/>
      <c r="C19" s="24"/>
    </row>
    <row r="20" spans="2:3" ht="15" customHeight="1" x14ac:dyDescent="0.3">
      <c r="B20" s="24"/>
      <c r="C20" s="24"/>
    </row>
    <row r="21" spans="2:3" ht="15" customHeight="1" x14ac:dyDescent="0.3">
      <c r="B21" s="24"/>
      <c r="C21" s="24"/>
    </row>
    <row r="22" spans="2:3" ht="15" customHeight="1" x14ac:dyDescent="0.3">
      <c r="B22" s="24"/>
      <c r="C22" s="24"/>
    </row>
    <row r="23" spans="2:3" ht="15" customHeight="1" x14ac:dyDescent="0.3">
      <c r="B23" s="24"/>
      <c r="C23" s="24"/>
    </row>
    <row r="24" spans="2:3" ht="15" customHeight="1" x14ac:dyDescent="0.3">
      <c r="B24" s="24"/>
      <c r="C24" s="24"/>
    </row>
    <row r="25" spans="2:3" ht="15" customHeight="1" x14ac:dyDescent="0.3">
      <c r="B25" s="24"/>
      <c r="C25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AB48-D243-4B01-A32C-BF8FF5211AAC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F22" sqref="F22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41" t="s">
        <v>216</v>
      </c>
      <c r="B1" s="42"/>
      <c r="C1" s="42"/>
      <c r="D1" s="42"/>
      <c r="E1" s="47" t="s">
        <v>0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8"/>
    </row>
    <row r="2" spans="1:29" s="1" customFormat="1" ht="13.5" customHeight="1" x14ac:dyDescent="0.3">
      <c r="A2" s="43"/>
      <c r="B2" s="44"/>
      <c r="C2" s="44"/>
      <c r="D2" s="44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50"/>
    </row>
    <row r="3" spans="1:29" s="1" customFormat="1" ht="13.5" customHeight="1" x14ac:dyDescent="0.3">
      <c r="A3" s="45"/>
      <c r="B3" s="46"/>
      <c r="C3" s="46"/>
      <c r="D3" s="46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2"/>
    </row>
    <row r="4" spans="1:29" s="1" customFormat="1" ht="9.9499999999999993" customHeight="1" thickBot="1" x14ac:dyDescent="0.35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5"/>
    </row>
    <row r="5" spans="1:29" s="2" customFormat="1" ht="17.25" thickTop="1" x14ac:dyDescent="0.3">
      <c r="A5" s="35" t="s">
        <v>1</v>
      </c>
      <c r="B5" s="56" t="str">
        <f>MID($A$1,2,1)</f>
        <v>월</v>
      </c>
      <c r="C5" s="56" t="str">
        <f>RIGHT($A$1,1)</f>
        <v>일</v>
      </c>
      <c r="D5" s="35" t="s">
        <v>2</v>
      </c>
      <c r="E5" s="35" t="s">
        <v>3</v>
      </c>
      <c r="F5" s="35" t="s">
        <v>4</v>
      </c>
      <c r="G5" s="35" t="s">
        <v>5</v>
      </c>
      <c r="H5" s="33" t="s">
        <v>6</v>
      </c>
      <c r="I5" s="35" t="s">
        <v>7</v>
      </c>
      <c r="J5" s="35" t="s">
        <v>8</v>
      </c>
      <c r="K5" s="35" t="s">
        <v>9</v>
      </c>
      <c r="L5" s="36" t="s">
        <v>10</v>
      </c>
      <c r="M5" s="38" t="s">
        <v>11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 t="s">
        <v>12</v>
      </c>
      <c r="Y5" s="38"/>
      <c r="Z5" s="38"/>
      <c r="AA5" s="38" t="s">
        <v>13</v>
      </c>
      <c r="AB5" s="38" t="s">
        <v>14</v>
      </c>
      <c r="AC5" s="59" t="s">
        <v>15</v>
      </c>
    </row>
    <row r="6" spans="1:29" s="2" customFormat="1" ht="17.25" thickBot="1" x14ac:dyDescent="0.35">
      <c r="A6" s="34"/>
      <c r="B6" s="57"/>
      <c r="C6" s="57"/>
      <c r="D6" s="34"/>
      <c r="E6" s="34"/>
      <c r="F6" s="34"/>
      <c r="G6" s="34"/>
      <c r="H6" s="34"/>
      <c r="I6" s="34"/>
      <c r="J6" s="34"/>
      <c r="K6" s="34"/>
      <c r="L6" s="37"/>
      <c r="M6" s="29" t="s">
        <v>16</v>
      </c>
      <c r="N6" s="29" t="s">
        <v>17</v>
      </c>
      <c r="O6" s="29" t="s">
        <v>18</v>
      </c>
      <c r="P6" s="29" t="s">
        <v>19</v>
      </c>
      <c r="Q6" s="29" t="s">
        <v>20</v>
      </c>
      <c r="R6" s="4" t="s">
        <v>21</v>
      </c>
      <c r="S6" s="29" t="s">
        <v>22</v>
      </c>
      <c r="T6" s="4" t="s">
        <v>23</v>
      </c>
      <c r="U6" s="4" t="s">
        <v>46</v>
      </c>
      <c r="V6" s="4" t="s">
        <v>47</v>
      </c>
      <c r="W6" s="29" t="s">
        <v>24</v>
      </c>
      <c r="X6" s="29" t="s">
        <v>25</v>
      </c>
      <c r="Y6" s="29" t="s">
        <v>26</v>
      </c>
      <c r="Z6" s="29" t="s">
        <v>27</v>
      </c>
      <c r="AA6" s="58"/>
      <c r="AB6" s="58"/>
      <c r="AC6" s="58"/>
    </row>
    <row r="7" spans="1:29" s="14" customFormat="1" ht="20.100000000000001" customHeight="1" thickTop="1" x14ac:dyDescent="0.3">
      <c r="A7" s="5">
        <v>1</v>
      </c>
      <c r="B7" s="6" t="str">
        <f>LEFT($A$1,1)</f>
        <v>9</v>
      </c>
      <c r="C7" s="6" t="str">
        <f>MID($A$1,4,2)</f>
        <v>05</v>
      </c>
      <c r="D7" s="7"/>
      <c r="E7" s="7"/>
      <c r="F7" s="7"/>
      <c r="G7" s="5"/>
      <c r="H7" s="5"/>
      <c r="I7" s="8">
        <f t="shared" ref="I7:I46" si="0">J7+K7</f>
        <v>0</v>
      </c>
      <c r="J7" s="9"/>
      <c r="K7" s="8">
        <f t="shared" ref="K7:K29" si="1">SUM(M7:W7)</f>
        <v>0</v>
      </c>
      <c r="L7" s="10" t="e">
        <f t="shared" ref="L7:L46" si="2">K7/I7</f>
        <v>#DIV/0!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2"/>
      <c r="Z7" s="6"/>
      <c r="AA7" s="12" t="str">
        <f>IF($Z7="A","하선동",IF($Z7="B","이형준",""))</f>
        <v/>
      </c>
      <c r="AB7" s="5"/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9</v>
      </c>
      <c r="C8" s="6" t="str">
        <f t="shared" ref="C8:C46" si="4">MID($A$1,4,2)</f>
        <v>05</v>
      </c>
      <c r="D8" s="7"/>
      <c r="E8" s="7"/>
      <c r="F8" s="7"/>
      <c r="G8" s="5"/>
      <c r="H8" s="5"/>
      <c r="I8" s="8">
        <f t="shared" si="0"/>
        <v>0</v>
      </c>
      <c r="J8" s="9"/>
      <c r="K8" s="8">
        <f t="shared" si="1"/>
        <v>0</v>
      </c>
      <c r="L8" s="10" t="e">
        <f t="shared" si="2"/>
        <v>#DIV/0!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2"/>
      <c r="Z8" s="6"/>
      <c r="AA8" s="12" t="str">
        <f t="shared" ref="AA8:AA46" si="5">IF($Z8="A","하선동",IF($Z8="B","이형준",""))</f>
        <v/>
      </c>
      <c r="AB8" s="5"/>
      <c r="AC8" s="13"/>
    </row>
    <row r="9" spans="1:29" s="14" customFormat="1" ht="20.100000000000001" customHeight="1" x14ac:dyDescent="0.3">
      <c r="A9" s="5">
        <v>3</v>
      </c>
      <c r="B9" s="6" t="str">
        <f t="shared" si="3"/>
        <v>9</v>
      </c>
      <c r="C9" s="6" t="str">
        <f t="shared" si="4"/>
        <v>05</v>
      </c>
      <c r="D9" s="7"/>
      <c r="E9" s="7"/>
      <c r="F9" s="7"/>
      <c r="G9" s="5"/>
      <c r="H9" s="5"/>
      <c r="I9" s="8">
        <f t="shared" si="0"/>
        <v>0</v>
      </c>
      <c r="J9" s="9"/>
      <c r="K9" s="8">
        <f t="shared" si="1"/>
        <v>0</v>
      </c>
      <c r="L9" s="10" t="e">
        <f t="shared" si="2"/>
        <v>#DIV/0!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/>
      <c r="Y9" s="6"/>
      <c r="Z9" s="6"/>
      <c r="AA9" s="12" t="str">
        <f t="shared" si="5"/>
        <v/>
      </c>
      <c r="AB9" s="5"/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9</v>
      </c>
      <c r="C10" s="6" t="str">
        <f t="shared" si="4"/>
        <v>05</v>
      </c>
      <c r="D10" s="7"/>
      <c r="E10" s="7"/>
      <c r="F10" s="7"/>
      <c r="G10" s="5"/>
      <c r="H10" s="5"/>
      <c r="I10" s="8">
        <f t="shared" si="0"/>
        <v>0</v>
      </c>
      <c r="J10" s="9"/>
      <c r="K10" s="8">
        <f t="shared" si="1"/>
        <v>0</v>
      </c>
      <c r="L10" s="10" t="e">
        <f t="shared" si="2"/>
        <v>#DIV/0!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/>
      <c r="Y10" s="12"/>
      <c r="Z10" s="6"/>
      <c r="AA10" s="12" t="str">
        <f t="shared" si="5"/>
        <v/>
      </c>
      <c r="AB10" s="5"/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9</v>
      </c>
      <c r="C11" s="6" t="str">
        <f t="shared" si="4"/>
        <v>05</v>
      </c>
      <c r="D11" s="7"/>
      <c r="E11" s="7"/>
      <c r="F11" s="7"/>
      <c r="G11" s="5"/>
      <c r="H11" s="5"/>
      <c r="I11" s="8">
        <f t="shared" si="0"/>
        <v>0</v>
      </c>
      <c r="J11" s="9"/>
      <c r="K11" s="8">
        <f t="shared" si="1"/>
        <v>0</v>
      </c>
      <c r="L11" s="10" t="e">
        <f t="shared" si="2"/>
        <v>#DIV/0!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/>
      <c r="Y11" s="12"/>
      <c r="Z11" s="6"/>
      <c r="AA11" s="12" t="str">
        <f t="shared" si="5"/>
        <v/>
      </c>
      <c r="AB11" s="5"/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9</v>
      </c>
      <c r="C12" s="6" t="str">
        <f t="shared" si="4"/>
        <v>05</v>
      </c>
      <c r="D12" s="7"/>
      <c r="E12" s="7"/>
      <c r="F12" s="7"/>
      <c r="G12" s="5"/>
      <c r="H12" s="5"/>
      <c r="I12" s="8">
        <f t="shared" si="0"/>
        <v>0</v>
      </c>
      <c r="J12" s="9"/>
      <c r="K12" s="8">
        <f t="shared" si="1"/>
        <v>0</v>
      </c>
      <c r="L12" s="10" t="e">
        <f t="shared" si="2"/>
        <v>#DIV/0!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/>
      <c r="Y12" s="12"/>
      <c r="Z12" s="6"/>
      <c r="AA12" s="12" t="str">
        <f t="shared" si="5"/>
        <v/>
      </c>
      <c r="AB12" s="5"/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9</v>
      </c>
      <c r="C13" s="6" t="str">
        <f t="shared" si="4"/>
        <v>05</v>
      </c>
      <c r="D13" s="7"/>
      <c r="E13" s="7"/>
      <c r="F13" s="7"/>
      <c r="G13" s="5"/>
      <c r="H13" s="5"/>
      <c r="I13" s="8">
        <f t="shared" si="0"/>
        <v>0</v>
      </c>
      <c r="J13" s="15"/>
      <c r="K13" s="8">
        <f t="shared" si="1"/>
        <v>0</v>
      </c>
      <c r="L13" s="10" t="e">
        <f t="shared" si="2"/>
        <v>#DIV/0!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/>
      <c r="Y13" s="12"/>
      <c r="Z13" s="6"/>
      <c r="AA13" s="12" t="str">
        <f t="shared" si="5"/>
        <v/>
      </c>
      <c r="AB13" s="5"/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9</v>
      </c>
      <c r="C14" s="6" t="str">
        <f t="shared" si="4"/>
        <v>05</v>
      </c>
      <c r="D14" s="7"/>
      <c r="E14" s="7"/>
      <c r="F14" s="7"/>
      <c r="G14" s="5"/>
      <c r="H14" s="5"/>
      <c r="I14" s="8">
        <f t="shared" si="0"/>
        <v>0</v>
      </c>
      <c r="J14" s="9"/>
      <c r="K14" s="8">
        <f t="shared" si="1"/>
        <v>0</v>
      </c>
      <c r="L14" s="10" t="e">
        <f t="shared" si="2"/>
        <v>#DIV/0!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/>
      <c r="Y14" s="12"/>
      <c r="Z14" s="6"/>
      <c r="AA14" s="12" t="str">
        <f t="shared" si="5"/>
        <v/>
      </c>
      <c r="AB14" s="5"/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9</v>
      </c>
      <c r="C15" s="6" t="str">
        <f t="shared" si="4"/>
        <v>05</v>
      </c>
      <c r="D15" s="7"/>
      <c r="E15" s="7"/>
      <c r="F15" s="7"/>
      <c r="G15" s="5"/>
      <c r="H15" s="5"/>
      <c r="I15" s="8">
        <f t="shared" si="0"/>
        <v>0</v>
      </c>
      <c r="J15" s="9"/>
      <c r="K15" s="8">
        <f t="shared" si="1"/>
        <v>0</v>
      </c>
      <c r="L15" s="10" t="e">
        <f t="shared" si="2"/>
        <v>#DIV/0!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/>
      <c r="Y15" s="12"/>
      <c r="Z15" s="6"/>
      <c r="AA15" s="12" t="str">
        <f t="shared" si="5"/>
        <v/>
      </c>
      <c r="AB15" s="5"/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9</v>
      </c>
      <c r="C16" s="6" t="str">
        <f t="shared" si="4"/>
        <v>05</v>
      </c>
      <c r="D16" s="7"/>
      <c r="E16" s="7"/>
      <c r="F16" s="7"/>
      <c r="G16" s="5"/>
      <c r="H16" s="5"/>
      <c r="I16" s="8">
        <f t="shared" si="0"/>
        <v>0</v>
      </c>
      <c r="J16" s="9"/>
      <c r="K16" s="8">
        <f t="shared" si="1"/>
        <v>0</v>
      </c>
      <c r="L16" s="10" t="e">
        <f t="shared" si="2"/>
        <v>#DIV/0!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/>
      <c r="Y16" s="12"/>
      <c r="Z16" s="6"/>
      <c r="AA16" s="12" t="str">
        <f t="shared" si="5"/>
        <v/>
      </c>
      <c r="AB16" s="5"/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9</v>
      </c>
      <c r="C17" s="6" t="str">
        <f t="shared" si="4"/>
        <v>05</v>
      </c>
      <c r="D17" s="7"/>
      <c r="E17" s="7"/>
      <c r="F17" s="7"/>
      <c r="G17" s="5"/>
      <c r="H17" s="5"/>
      <c r="I17" s="8">
        <f t="shared" si="0"/>
        <v>0</v>
      </c>
      <c r="J17" s="9"/>
      <c r="K17" s="8">
        <f t="shared" si="1"/>
        <v>0</v>
      </c>
      <c r="L17" s="10" t="e">
        <f t="shared" si="2"/>
        <v>#DIV/0!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/>
      <c r="Y17" s="12"/>
      <c r="Z17" s="6"/>
      <c r="AA17" s="12" t="str">
        <f t="shared" si="5"/>
        <v/>
      </c>
      <c r="AB17" s="5"/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9</v>
      </c>
      <c r="C18" s="6" t="str">
        <f t="shared" si="4"/>
        <v>05</v>
      </c>
      <c r="D18" s="7"/>
      <c r="E18" s="7"/>
      <c r="F18" s="7"/>
      <c r="G18" s="5"/>
      <c r="H18" s="5"/>
      <c r="I18" s="8">
        <f t="shared" si="0"/>
        <v>0</v>
      </c>
      <c r="J18" s="9"/>
      <c r="K18" s="8">
        <f t="shared" si="1"/>
        <v>0</v>
      </c>
      <c r="L18" s="10" t="e">
        <f t="shared" si="2"/>
        <v>#DIV/0!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/>
      <c r="Y18" s="12"/>
      <c r="Z18" s="6"/>
      <c r="AA18" s="12" t="str">
        <f t="shared" si="5"/>
        <v/>
      </c>
      <c r="AB18" s="5"/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9</v>
      </c>
      <c r="C19" s="6" t="str">
        <f t="shared" si="4"/>
        <v>05</v>
      </c>
      <c r="D19" s="7"/>
      <c r="E19" s="7"/>
      <c r="F19" s="7"/>
      <c r="G19" s="5"/>
      <c r="H19" s="5"/>
      <c r="I19" s="8">
        <f t="shared" si="0"/>
        <v>0</v>
      </c>
      <c r="J19" s="9"/>
      <c r="K19" s="8">
        <f t="shared" si="1"/>
        <v>0</v>
      </c>
      <c r="L19" s="10" t="e">
        <f t="shared" si="2"/>
        <v>#DIV/0!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/>
      <c r="Y19" s="12"/>
      <c r="Z19" s="6"/>
      <c r="AA19" s="12" t="str">
        <f t="shared" si="5"/>
        <v/>
      </c>
      <c r="AB19" s="5"/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9</v>
      </c>
      <c r="C20" s="6" t="str">
        <f t="shared" si="4"/>
        <v>05</v>
      </c>
      <c r="D20" s="7"/>
      <c r="E20" s="7"/>
      <c r="F20" s="7"/>
      <c r="G20" s="5"/>
      <c r="H20" s="5"/>
      <c r="I20" s="8">
        <f t="shared" si="0"/>
        <v>0</v>
      </c>
      <c r="J20" s="9"/>
      <c r="K20" s="8">
        <f t="shared" si="1"/>
        <v>0</v>
      </c>
      <c r="L20" s="10" t="e">
        <f t="shared" si="2"/>
        <v>#DIV/0!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/>
      <c r="Y20" s="12"/>
      <c r="Z20" s="6"/>
      <c r="AA20" s="12" t="str">
        <f t="shared" si="5"/>
        <v/>
      </c>
      <c r="AB20" s="5"/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9</v>
      </c>
      <c r="C21" s="6" t="str">
        <f t="shared" si="4"/>
        <v>05</v>
      </c>
      <c r="D21" s="7"/>
      <c r="E21" s="7"/>
      <c r="F21" s="7"/>
      <c r="G21" s="5"/>
      <c r="H21" s="5"/>
      <c r="I21" s="8">
        <f t="shared" si="0"/>
        <v>0</v>
      </c>
      <c r="J21" s="9"/>
      <c r="K21" s="8">
        <f t="shared" si="1"/>
        <v>0</v>
      </c>
      <c r="L21" s="10" t="e">
        <f t="shared" si="2"/>
        <v>#DIV/0!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/>
      <c r="Y21" s="12"/>
      <c r="Z21" s="6"/>
      <c r="AA21" s="12" t="str">
        <f t="shared" si="5"/>
        <v/>
      </c>
      <c r="AB21" s="5"/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9</v>
      </c>
      <c r="C22" s="6" t="str">
        <f t="shared" si="4"/>
        <v>05</v>
      </c>
      <c r="D22" s="7"/>
      <c r="E22" s="7"/>
      <c r="F22" s="7"/>
      <c r="G22" s="5"/>
      <c r="H22" s="5"/>
      <c r="I22" s="8">
        <f t="shared" si="0"/>
        <v>0</v>
      </c>
      <c r="J22" s="9"/>
      <c r="K22" s="8">
        <f t="shared" si="1"/>
        <v>0</v>
      </c>
      <c r="L22" s="10" t="e">
        <f t="shared" si="2"/>
        <v>#DIV/0!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/>
      <c r="Y22" s="12"/>
      <c r="Z22" s="6"/>
      <c r="AA22" s="12" t="str">
        <f t="shared" si="5"/>
        <v/>
      </c>
      <c r="AB22" s="5"/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9</v>
      </c>
      <c r="C23" s="6" t="str">
        <f t="shared" si="4"/>
        <v>05</v>
      </c>
      <c r="D23" s="7"/>
      <c r="E23" s="7"/>
      <c r="F23" s="7"/>
      <c r="G23" s="5"/>
      <c r="H23" s="5"/>
      <c r="I23" s="8">
        <f t="shared" si="0"/>
        <v>0</v>
      </c>
      <c r="J23" s="9"/>
      <c r="K23" s="8">
        <f t="shared" si="1"/>
        <v>0</v>
      </c>
      <c r="L23" s="10" t="e">
        <f t="shared" si="2"/>
        <v>#DIV/0!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/>
      <c r="Y23" s="12"/>
      <c r="Z23" s="6"/>
      <c r="AA23" s="12" t="str">
        <f t="shared" si="5"/>
        <v/>
      </c>
      <c r="AB23" s="5"/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9</v>
      </c>
      <c r="C24" s="6" t="str">
        <f t="shared" si="4"/>
        <v>05</v>
      </c>
      <c r="D24" s="7"/>
      <c r="E24" s="7"/>
      <c r="F24" s="7"/>
      <c r="G24" s="5"/>
      <c r="H24" s="5"/>
      <c r="I24" s="8">
        <f t="shared" si="0"/>
        <v>0</v>
      </c>
      <c r="J24" s="9"/>
      <c r="K24" s="8">
        <f t="shared" si="1"/>
        <v>0</v>
      </c>
      <c r="L24" s="10" t="e">
        <f t="shared" si="2"/>
        <v>#DIV/0!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/>
      <c r="Y24" s="12"/>
      <c r="Z24" s="6"/>
      <c r="AA24" s="12" t="str">
        <f t="shared" si="5"/>
        <v/>
      </c>
      <c r="AB24" s="5"/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9</v>
      </c>
      <c r="C25" s="6" t="str">
        <f t="shared" si="4"/>
        <v>05</v>
      </c>
      <c r="D25" s="7"/>
      <c r="E25" s="7"/>
      <c r="F25" s="7"/>
      <c r="G25" s="5"/>
      <c r="H25" s="5"/>
      <c r="I25" s="8">
        <f t="shared" si="0"/>
        <v>0</v>
      </c>
      <c r="J25" s="11"/>
      <c r="K25" s="8">
        <f t="shared" si="1"/>
        <v>0</v>
      </c>
      <c r="L25" s="10" t="e">
        <f t="shared" si="2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  <c r="Y25" s="12"/>
      <c r="Z25" s="6"/>
      <c r="AA25" s="12" t="str">
        <f t="shared" si="5"/>
        <v/>
      </c>
      <c r="AB25" s="5"/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9</v>
      </c>
      <c r="C26" s="6" t="str">
        <f t="shared" si="4"/>
        <v>05</v>
      </c>
      <c r="D26" s="7"/>
      <c r="E26" s="7"/>
      <c r="F26" s="7"/>
      <c r="G26" s="5"/>
      <c r="H26" s="5"/>
      <c r="I26" s="8">
        <f t="shared" si="0"/>
        <v>0</v>
      </c>
      <c r="J26" s="11"/>
      <c r="K26" s="8">
        <f t="shared" si="1"/>
        <v>0</v>
      </c>
      <c r="L26" s="10" t="e">
        <f t="shared" si="2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/>
      <c r="Y26" s="12"/>
      <c r="Z26" s="6"/>
      <c r="AA26" s="12" t="str">
        <f t="shared" si="5"/>
        <v/>
      </c>
      <c r="AB26" s="5"/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9</v>
      </c>
      <c r="C27" s="6" t="str">
        <f t="shared" si="4"/>
        <v>05</v>
      </c>
      <c r="D27" s="7"/>
      <c r="E27" s="5"/>
      <c r="F27" s="7"/>
      <c r="G27" s="5"/>
      <c r="H27" s="5"/>
      <c r="I27" s="8">
        <f t="shared" si="0"/>
        <v>0</v>
      </c>
      <c r="J27" s="11"/>
      <c r="K27" s="8">
        <f t="shared" si="1"/>
        <v>0</v>
      </c>
      <c r="L27" s="10" t="e">
        <f t="shared" si="2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/>
      <c r="Y27" s="12"/>
      <c r="Z27" s="6"/>
      <c r="AA27" s="12" t="str">
        <f t="shared" si="5"/>
        <v/>
      </c>
      <c r="AB27" s="5"/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9</v>
      </c>
      <c r="C28" s="6" t="str">
        <f t="shared" si="4"/>
        <v>05</v>
      </c>
      <c r="D28" s="7"/>
      <c r="E28" s="7"/>
      <c r="F28" s="7"/>
      <c r="G28" s="5"/>
      <c r="H28" s="5"/>
      <c r="I28" s="8">
        <f t="shared" si="0"/>
        <v>0</v>
      </c>
      <c r="J28" s="16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5"/>
        <v/>
      </c>
      <c r="AB28" s="5"/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9</v>
      </c>
      <c r="C29" s="6" t="str">
        <f t="shared" si="4"/>
        <v>05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9</v>
      </c>
      <c r="C30" s="6" t="str">
        <f t="shared" si="4"/>
        <v>05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3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9</v>
      </c>
      <c r="C31" s="6" t="str">
        <f t="shared" si="4"/>
        <v>05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customHeight="1" x14ac:dyDescent="0.3">
      <c r="A32" s="5">
        <v>26</v>
      </c>
      <c r="B32" s="6" t="str">
        <f t="shared" si="3"/>
        <v>9</v>
      </c>
      <c r="C32" s="6" t="str">
        <f t="shared" si="4"/>
        <v>05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customHeight="1" x14ac:dyDescent="0.3">
      <c r="A33" s="5">
        <v>27</v>
      </c>
      <c r="B33" s="6" t="str">
        <f t="shared" si="3"/>
        <v>9</v>
      </c>
      <c r="C33" s="6" t="str">
        <f t="shared" si="4"/>
        <v>05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customHeight="1" x14ac:dyDescent="0.3">
      <c r="A34" s="5">
        <v>28</v>
      </c>
      <c r="B34" s="6" t="str">
        <f t="shared" si="3"/>
        <v>9</v>
      </c>
      <c r="C34" s="6" t="str">
        <f t="shared" si="4"/>
        <v>05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customHeight="1" x14ac:dyDescent="0.3">
      <c r="A35" s="5">
        <v>29</v>
      </c>
      <c r="B35" s="6" t="str">
        <f t="shared" si="3"/>
        <v>9</v>
      </c>
      <c r="C35" s="6" t="str">
        <f t="shared" si="4"/>
        <v>05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customHeight="1" x14ac:dyDescent="0.3">
      <c r="A36" s="5">
        <v>30</v>
      </c>
      <c r="B36" s="6" t="str">
        <f t="shared" si="3"/>
        <v>9</v>
      </c>
      <c r="C36" s="6" t="str">
        <f t="shared" si="4"/>
        <v>05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customHeight="1" x14ac:dyDescent="0.3">
      <c r="A37" s="5">
        <v>31</v>
      </c>
      <c r="B37" s="6" t="str">
        <f t="shared" si="3"/>
        <v>9</v>
      </c>
      <c r="C37" s="6" t="str">
        <f t="shared" si="4"/>
        <v>05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customHeight="1" x14ac:dyDescent="0.3">
      <c r="A38" s="5">
        <v>32</v>
      </c>
      <c r="B38" s="6" t="str">
        <f t="shared" si="3"/>
        <v>9</v>
      </c>
      <c r="C38" s="6" t="str">
        <f t="shared" si="4"/>
        <v>05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customHeight="1" x14ac:dyDescent="0.3">
      <c r="A39" s="5">
        <v>33</v>
      </c>
      <c r="B39" s="6" t="str">
        <f t="shared" si="3"/>
        <v>9</v>
      </c>
      <c r="C39" s="6" t="str">
        <f t="shared" si="4"/>
        <v>05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customHeight="1" x14ac:dyDescent="0.3">
      <c r="A40" s="5">
        <v>34</v>
      </c>
      <c r="B40" s="6" t="str">
        <f t="shared" si="3"/>
        <v>9</v>
      </c>
      <c r="C40" s="6" t="str">
        <f t="shared" si="4"/>
        <v>05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customHeight="1" x14ac:dyDescent="0.3">
      <c r="A41" s="5">
        <v>35</v>
      </c>
      <c r="B41" s="6" t="str">
        <f t="shared" si="3"/>
        <v>9</v>
      </c>
      <c r="C41" s="6" t="str">
        <f t="shared" si="4"/>
        <v>05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customHeight="1" x14ac:dyDescent="0.3">
      <c r="A42" s="5">
        <v>36</v>
      </c>
      <c r="B42" s="6" t="str">
        <f t="shared" si="3"/>
        <v>9</v>
      </c>
      <c r="C42" s="6" t="str">
        <f t="shared" si="4"/>
        <v>05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customHeight="1" x14ac:dyDescent="0.3">
      <c r="A43" s="5">
        <v>37</v>
      </c>
      <c r="B43" s="6" t="str">
        <f t="shared" si="3"/>
        <v>9</v>
      </c>
      <c r="C43" s="6" t="str">
        <f t="shared" si="4"/>
        <v>05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customHeight="1" x14ac:dyDescent="0.3">
      <c r="A44" s="5">
        <v>38</v>
      </c>
      <c r="B44" s="6" t="str">
        <f t="shared" si="3"/>
        <v>9</v>
      </c>
      <c r="C44" s="6" t="str">
        <f t="shared" si="4"/>
        <v>05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customHeight="1" x14ac:dyDescent="0.3">
      <c r="A45" s="5">
        <v>39</v>
      </c>
      <c r="B45" s="6" t="str">
        <f t="shared" si="3"/>
        <v>9</v>
      </c>
      <c r="C45" s="6" t="str">
        <f t="shared" si="4"/>
        <v>05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customHeight="1" x14ac:dyDescent="0.3">
      <c r="A46" s="5">
        <v>40</v>
      </c>
      <c r="B46" s="6" t="str">
        <f t="shared" si="3"/>
        <v>9</v>
      </c>
      <c r="C46" s="6" t="str">
        <f t="shared" si="4"/>
        <v>05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9"/>
      <c r="B47" s="40"/>
      <c r="C47" s="40"/>
      <c r="D47" s="40"/>
      <c r="E47" s="40"/>
      <c r="F47" s="40"/>
      <c r="G47" s="40"/>
      <c r="H47" s="40"/>
      <c r="I47" s="30">
        <f t="shared" ref="I47:W47" si="8">SUM(I7:I46)</f>
        <v>0</v>
      </c>
      <c r="J47" s="30">
        <f t="shared" si="8"/>
        <v>0</v>
      </c>
      <c r="K47" s="30">
        <f t="shared" si="8"/>
        <v>0</v>
      </c>
      <c r="L47" s="30" t="e">
        <f t="shared" si="8"/>
        <v>#DIV/0!</v>
      </c>
      <c r="M47" s="30">
        <f t="shared" si="8"/>
        <v>0</v>
      </c>
      <c r="N47" s="30">
        <f t="shared" si="8"/>
        <v>0</v>
      </c>
      <c r="O47" s="30">
        <f t="shared" si="8"/>
        <v>0</v>
      </c>
      <c r="P47" s="30">
        <f t="shared" si="8"/>
        <v>0</v>
      </c>
      <c r="Q47" s="30">
        <f t="shared" si="8"/>
        <v>0</v>
      </c>
      <c r="R47" s="30">
        <f t="shared" si="8"/>
        <v>0</v>
      </c>
      <c r="S47" s="30">
        <f t="shared" si="8"/>
        <v>0</v>
      </c>
      <c r="T47" s="30">
        <f t="shared" si="8"/>
        <v>0</v>
      </c>
      <c r="U47" s="30">
        <f t="shared" si="8"/>
        <v>0</v>
      </c>
      <c r="V47" s="30">
        <f t="shared" si="8"/>
        <v>0</v>
      </c>
      <c r="W47" s="30">
        <f t="shared" si="8"/>
        <v>0</v>
      </c>
      <c r="X47" s="31"/>
      <c r="Y47" s="32"/>
      <c r="Z47" s="32"/>
      <c r="AA47" s="32"/>
      <c r="AB47" s="32"/>
      <c r="AC47" s="32"/>
    </row>
    <row r="48" spans="1:29" s="19" customFormat="1" ht="13.5" x14ac:dyDescent="0.3">
      <c r="A48" s="39"/>
      <c r="B48" s="40"/>
      <c r="C48" s="40"/>
      <c r="D48" s="40"/>
      <c r="E48" s="40"/>
      <c r="F48" s="40"/>
      <c r="G48" s="40"/>
      <c r="H48" s="4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2"/>
      <c r="Y48" s="32"/>
      <c r="Z48" s="32"/>
      <c r="AA48" s="32"/>
      <c r="AB48" s="32"/>
      <c r="AC48" s="32"/>
    </row>
    <row r="49" spans="1:29" ht="20.100000000000001" customHeight="1" x14ac:dyDescent="0.3">
      <c r="A49" s="5">
        <v>1</v>
      </c>
      <c r="B49" s="6" t="str">
        <f>LEFT($A$1,1)</f>
        <v>9</v>
      </c>
      <c r="C49" s="6" t="str">
        <f>MID($A$1,4,2)</f>
        <v>05</v>
      </c>
      <c r="D49" s="7"/>
      <c r="E49" s="7"/>
      <c r="F49" s="7"/>
      <c r="G49" s="5"/>
      <c r="H49" s="5"/>
      <c r="I49" s="8">
        <f t="shared" ref="I49:I63" si="9">J49+K49</f>
        <v>0</v>
      </c>
      <c r="J49" s="9"/>
      <c r="K49" s="8">
        <f t="shared" ref="K49:K63" si="10">SUM(M49:W49)</f>
        <v>0</v>
      </c>
      <c r="L49" s="10" t="e">
        <f t="shared" ref="L49:L63" si="11">K49/I49</f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ht="20.100000000000001" customHeight="1" x14ac:dyDescent="0.3">
      <c r="A50" s="5">
        <v>2</v>
      </c>
      <c r="B50" s="6" t="str">
        <f t="shared" ref="B50:B63" si="12">LEFT($A$1,1)</f>
        <v>9</v>
      </c>
      <c r="C50" s="6" t="str">
        <f t="shared" ref="C50:C63" si="13">MID($A$1,4,2)</f>
        <v>05</v>
      </c>
      <c r="D50" s="7"/>
      <c r="E50" s="7"/>
      <c r="F50" s="7"/>
      <c r="G50" s="5"/>
      <c r="H50" s="5"/>
      <c r="I50" s="8">
        <f t="shared" si="9"/>
        <v>0</v>
      </c>
      <c r="J50" s="9"/>
      <c r="K50" s="8">
        <f t="shared" si="10"/>
        <v>0</v>
      </c>
      <c r="L50" s="10" t="e">
        <f t="shared" si="11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ref="AA50:AA63" si="14">IF($Z50="A","하선동",IF($Z50="B","이형준",""))</f>
        <v/>
      </c>
      <c r="AB50" s="5"/>
      <c r="AC50" s="13"/>
    </row>
    <row r="51" spans="1:29" ht="20.100000000000001" customHeight="1" x14ac:dyDescent="0.3">
      <c r="A51" s="5">
        <v>3</v>
      </c>
      <c r="B51" s="6" t="str">
        <f t="shared" si="12"/>
        <v>9</v>
      </c>
      <c r="C51" s="6" t="str">
        <f t="shared" si="13"/>
        <v>05</v>
      </c>
      <c r="D51" s="7"/>
      <c r="E51" s="7"/>
      <c r="F51" s="7"/>
      <c r="G51" s="5"/>
      <c r="H51" s="5"/>
      <c r="I51" s="8">
        <f t="shared" si="9"/>
        <v>0</v>
      </c>
      <c r="J51" s="9"/>
      <c r="K51" s="8">
        <f t="shared" si="10"/>
        <v>0</v>
      </c>
      <c r="L51" s="10" t="e">
        <f t="shared" si="11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4"/>
        <v/>
      </c>
      <c r="AB51" s="5"/>
      <c r="AC51" s="13"/>
    </row>
    <row r="52" spans="1:29" ht="20.100000000000001" customHeight="1" x14ac:dyDescent="0.3">
      <c r="A52" s="5">
        <v>4</v>
      </c>
      <c r="B52" s="6" t="str">
        <f t="shared" si="12"/>
        <v>9</v>
      </c>
      <c r="C52" s="6" t="str">
        <f t="shared" si="13"/>
        <v>05</v>
      </c>
      <c r="D52" s="7"/>
      <c r="E52" s="7"/>
      <c r="F52" s="7"/>
      <c r="G52" s="5"/>
      <c r="H52" s="5"/>
      <c r="I52" s="8">
        <f t="shared" si="9"/>
        <v>0</v>
      </c>
      <c r="J52" s="9"/>
      <c r="K52" s="8">
        <f t="shared" si="10"/>
        <v>0</v>
      </c>
      <c r="L52" s="10" t="e">
        <f t="shared" si="1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4"/>
        <v/>
      </c>
      <c r="AB52" s="5"/>
      <c r="AC52" s="13"/>
    </row>
    <row r="53" spans="1:29" ht="20.100000000000001" customHeight="1" x14ac:dyDescent="0.3">
      <c r="A53" s="5">
        <v>5</v>
      </c>
      <c r="B53" s="6" t="str">
        <f t="shared" si="12"/>
        <v>9</v>
      </c>
      <c r="C53" s="6" t="str">
        <f t="shared" si="13"/>
        <v>05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4"/>
        <v/>
      </c>
      <c r="AB53" s="5"/>
      <c r="AC53" s="13"/>
    </row>
    <row r="54" spans="1:29" ht="20.100000000000001" customHeight="1" x14ac:dyDescent="0.3">
      <c r="A54" s="5">
        <v>6</v>
      </c>
      <c r="B54" s="6" t="str">
        <f t="shared" si="12"/>
        <v>9</v>
      </c>
      <c r="C54" s="6" t="str">
        <f t="shared" si="13"/>
        <v>05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customHeight="1" x14ac:dyDescent="0.3">
      <c r="A55" s="5">
        <v>7</v>
      </c>
      <c r="B55" s="6" t="str">
        <f t="shared" si="12"/>
        <v>9</v>
      </c>
      <c r="C55" s="6" t="str">
        <f t="shared" si="13"/>
        <v>05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customHeight="1" x14ac:dyDescent="0.3">
      <c r="A56" s="5">
        <v>8</v>
      </c>
      <c r="B56" s="6" t="str">
        <f t="shared" si="12"/>
        <v>9</v>
      </c>
      <c r="C56" s="6" t="str">
        <f t="shared" si="13"/>
        <v>05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customHeight="1" x14ac:dyDescent="0.3">
      <c r="A57" s="5">
        <v>9</v>
      </c>
      <c r="B57" s="6" t="str">
        <f t="shared" si="12"/>
        <v>9</v>
      </c>
      <c r="C57" s="6" t="str">
        <f t="shared" si="13"/>
        <v>05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customHeight="1" x14ac:dyDescent="0.3">
      <c r="A58" s="5">
        <v>10</v>
      </c>
      <c r="B58" s="6" t="str">
        <f t="shared" si="12"/>
        <v>9</v>
      </c>
      <c r="C58" s="6" t="str">
        <f t="shared" si="13"/>
        <v>05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customHeight="1" x14ac:dyDescent="0.3">
      <c r="A59" s="5">
        <v>11</v>
      </c>
      <c r="B59" s="6" t="str">
        <f t="shared" si="12"/>
        <v>9</v>
      </c>
      <c r="C59" s="6" t="str">
        <f t="shared" si="13"/>
        <v>05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customHeight="1" x14ac:dyDescent="0.3">
      <c r="A60" s="5">
        <v>12</v>
      </c>
      <c r="B60" s="6" t="str">
        <f t="shared" si="12"/>
        <v>9</v>
      </c>
      <c r="C60" s="6" t="str">
        <f t="shared" si="13"/>
        <v>05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customHeight="1" x14ac:dyDescent="0.3">
      <c r="A61" s="5">
        <v>13</v>
      </c>
      <c r="B61" s="6" t="str">
        <f t="shared" si="12"/>
        <v>9</v>
      </c>
      <c r="C61" s="6" t="str">
        <f t="shared" si="13"/>
        <v>05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customHeight="1" x14ac:dyDescent="0.3">
      <c r="A62" s="5">
        <v>14</v>
      </c>
      <c r="B62" s="6" t="str">
        <f t="shared" si="12"/>
        <v>9</v>
      </c>
      <c r="C62" s="6" t="str">
        <f t="shared" si="13"/>
        <v>05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customHeight="1" x14ac:dyDescent="0.3">
      <c r="A63" s="5">
        <v>15</v>
      </c>
      <c r="B63" s="6" t="str">
        <f t="shared" si="12"/>
        <v>9</v>
      </c>
      <c r="C63" s="6" t="str">
        <f t="shared" si="13"/>
        <v>05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AC46">
    <cfRule type="expression" dxfId="225" priority="3">
      <formula>$L7&gt;0.15</formula>
    </cfRule>
    <cfRule type="expression" dxfId="224" priority="4">
      <formula>AND($L7&gt;0.08,$L7&lt;0.15)</formula>
    </cfRule>
  </conditionalFormatting>
  <conditionalFormatting sqref="A49:AC63">
    <cfRule type="expression" dxfId="223" priority="1">
      <formula>$L49&gt;0.15</formula>
    </cfRule>
    <cfRule type="expression" dxfId="222" priority="2">
      <formula>AND($L49&gt;0.08,$L49&lt;0.15)</formula>
    </cfRule>
  </conditionalFormatting>
  <dataValidations count="3">
    <dataValidation type="list" allowBlank="1" showInputMessage="1" showErrorMessage="1" sqref="Z49:Z63 Z7:Z46" xr:uid="{1B1E490A-CB94-405F-B5CC-0AAE3D7F546C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BCC291D6-C2BB-4DCA-B427-2E2D17F6EE94}">
      <formula1>0</formula1>
      <formula2>20000</formula2>
    </dataValidation>
    <dataValidation allowBlank="1" showInputMessage="1" showErrorMessage="1" prompt="수식 계산_x000a_수치 입력 금지" sqref="K49:K63 K7:K46" xr:uid="{CA4FD07B-F739-4898-A377-C348684C076E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6CC480-883E-4329-99B0-E38C0CBDB65E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0D86EDDA-318F-4129-9368-CB50E25BD1BC}">
          <x14:formula1>
            <xm:f>데이터!$B$4:$B$17</xm:f>
          </x14:formula1>
          <xm:sqref>D49:D63 D7:D46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1941-6059-4372-BA9D-15D9ACA18F27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N10" sqref="N10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41" t="s">
        <v>180</v>
      </c>
      <c r="B1" s="42"/>
      <c r="C1" s="42"/>
      <c r="D1" s="42"/>
      <c r="E1" s="47" t="s">
        <v>0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8"/>
    </row>
    <row r="2" spans="1:29" s="1" customFormat="1" ht="13.5" customHeight="1" x14ac:dyDescent="0.3">
      <c r="A2" s="43"/>
      <c r="B2" s="44"/>
      <c r="C2" s="44"/>
      <c r="D2" s="44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50"/>
    </row>
    <row r="3" spans="1:29" s="1" customFormat="1" ht="13.5" customHeight="1" x14ac:dyDescent="0.3">
      <c r="A3" s="45"/>
      <c r="B3" s="46"/>
      <c r="C3" s="46"/>
      <c r="D3" s="46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2"/>
    </row>
    <row r="4" spans="1:29" s="1" customFormat="1" ht="9.9499999999999993" customHeight="1" thickBot="1" x14ac:dyDescent="0.35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5"/>
    </row>
    <row r="5" spans="1:29" s="2" customFormat="1" ht="17.25" thickTop="1" x14ac:dyDescent="0.3">
      <c r="A5" s="35" t="s">
        <v>1</v>
      </c>
      <c r="B5" s="56" t="str">
        <f>MID($A$1,2,1)</f>
        <v>월</v>
      </c>
      <c r="C5" s="56" t="str">
        <f>RIGHT($A$1,1)</f>
        <v>일</v>
      </c>
      <c r="D5" s="35" t="s">
        <v>2</v>
      </c>
      <c r="E5" s="35" t="s">
        <v>3</v>
      </c>
      <c r="F5" s="35" t="s">
        <v>4</v>
      </c>
      <c r="G5" s="35" t="s">
        <v>5</v>
      </c>
      <c r="H5" s="33" t="s">
        <v>6</v>
      </c>
      <c r="I5" s="35" t="s">
        <v>7</v>
      </c>
      <c r="J5" s="35" t="s">
        <v>8</v>
      </c>
      <c r="K5" s="35" t="s">
        <v>9</v>
      </c>
      <c r="L5" s="36" t="s">
        <v>10</v>
      </c>
      <c r="M5" s="38" t="s">
        <v>11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 t="s">
        <v>12</v>
      </c>
      <c r="Y5" s="38"/>
      <c r="Z5" s="38"/>
      <c r="AA5" s="38" t="s">
        <v>13</v>
      </c>
      <c r="AB5" s="38" t="s">
        <v>14</v>
      </c>
      <c r="AC5" s="59" t="s">
        <v>15</v>
      </c>
    </row>
    <row r="6" spans="1:29" s="2" customFormat="1" ht="17.25" thickBot="1" x14ac:dyDescent="0.35">
      <c r="A6" s="34"/>
      <c r="B6" s="57"/>
      <c r="C6" s="57"/>
      <c r="D6" s="34"/>
      <c r="E6" s="34"/>
      <c r="F6" s="34"/>
      <c r="G6" s="34"/>
      <c r="H6" s="34"/>
      <c r="I6" s="34"/>
      <c r="J6" s="34"/>
      <c r="K6" s="34"/>
      <c r="L6" s="37"/>
      <c r="M6" s="3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4" t="s">
        <v>21</v>
      </c>
      <c r="S6" s="3" t="s">
        <v>22</v>
      </c>
      <c r="T6" s="4" t="s">
        <v>23</v>
      </c>
      <c r="U6" s="4" t="s">
        <v>46</v>
      </c>
      <c r="V6" s="4" t="s">
        <v>47</v>
      </c>
      <c r="W6" s="3" t="s">
        <v>24</v>
      </c>
      <c r="X6" s="3" t="s">
        <v>25</v>
      </c>
      <c r="Y6" s="3" t="s">
        <v>26</v>
      </c>
      <c r="Z6" s="3" t="s">
        <v>27</v>
      </c>
      <c r="AA6" s="58"/>
      <c r="AB6" s="58"/>
      <c r="AC6" s="58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28</v>
      </c>
      <c r="D7" s="7" t="s">
        <v>60</v>
      </c>
      <c r="E7" s="7" t="s">
        <v>53</v>
      </c>
      <c r="F7" s="7" t="s">
        <v>98</v>
      </c>
      <c r="G7" s="5" t="s">
        <v>99</v>
      </c>
      <c r="H7" s="5" t="s">
        <v>89</v>
      </c>
      <c r="I7" s="8">
        <f t="shared" ref="I7:I43" si="0">J7+K7</f>
        <v>151</v>
      </c>
      <c r="J7" s="9">
        <v>119</v>
      </c>
      <c r="K7" s="8">
        <f t="shared" ref="K7:K29" si="1">SUM(M7:W7)</f>
        <v>32</v>
      </c>
      <c r="L7" s="10">
        <f t="shared" ref="L7:L43" si="2">K7/I7</f>
        <v>0.2119205298013245</v>
      </c>
      <c r="M7" s="11"/>
      <c r="N7" s="11"/>
      <c r="O7" s="11"/>
      <c r="P7" s="11"/>
      <c r="Q7" s="11"/>
      <c r="R7" s="11"/>
      <c r="S7" s="11"/>
      <c r="T7" s="11">
        <v>32</v>
      </c>
      <c r="U7" s="11"/>
      <c r="V7" s="11"/>
      <c r="W7" s="11"/>
      <c r="X7" s="12">
        <v>20200828</v>
      </c>
      <c r="Y7" s="12">
        <v>7</v>
      </c>
      <c r="Z7" s="6" t="s">
        <v>57</v>
      </c>
      <c r="AA7" s="12" t="s">
        <v>58</v>
      </c>
      <c r="AB7" s="5" t="s">
        <v>54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8</v>
      </c>
      <c r="C8" s="6" t="str">
        <f t="shared" ref="C8:C46" si="4">MID($A$1,4,2)</f>
        <v>28</v>
      </c>
      <c r="D8" s="7" t="s">
        <v>60</v>
      </c>
      <c r="E8" s="7" t="s">
        <v>61</v>
      </c>
      <c r="F8" s="7" t="s">
        <v>68</v>
      </c>
      <c r="G8" s="5" t="s">
        <v>90</v>
      </c>
      <c r="H8" s="5" t="s">
        <v>89</v>
      </c>
      <c r="I8" s="8">
        <f t="shared" si="0"/>
        <v>725</v>
      </c>
      <c r="J8" s="9">
        <v>720</v>
      </c>
      <c r="K8" s="8">
        <f t="shared" si="1"/>
        <v>5</v>
      </c>
      <c r="L8" s="10">
        <f t="shared" si="2"/>
        <v>6.8965517241379309E-3</v>
      </c>
      <c r="M8" s="11"/>
      <c r="N8" s="11"/>
      <c r="O8" s="11"/>
      <c r="P8" s="11">
        <v>5</v>
      </c>
      <c r="Q8" s="11"/>
      <c r="R8" s="11"/>
      <c r="S8" s="11"/>
      <c r="T8" s="11"/>
      <c r="U8" s="11"/>
      <c r="V8" s="11"/>
      <c r="W8" s="11"/>
      <c r="X8" s="12">
        <v>20200828</v>
      </c>
      <c r="Y8" s="12">
        <v>4</v>
      </c>
      <c r="Z8" s="6" t="s">
        <v>57</v>
      </c>
      <c r="AA8" s="12" t="str">
        <f t="shared" ref="AA8:AA46" si="5">IF($Z8="A","하선동",IF($Z8="B","이형준",""))</f>
        <v>하선동</v>
      </c>
      <c r="AB8" s="5" t="s">
        <v>67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8</v>
      </c>
      <c r="C9" s="6" t="str">
        <f t="shared" si="4"/>
        <v>28</v>
      </c>
      <c r="D9" s="7" t="s">
        <v>60</v>
      </c>
      <c r="E9" s="7" t="s">
        <v>61</v>
      </c>
      <c r="F9" s="7" t="s">
        <v>82</v>
      </c>
      <c r="G9" s="5" t="s">
        <v>88</v>
      </c>
      <c r="H9" s="5" t="s">
        <v>89</v>
      </c>
      <c r="I9" s="8">
        <f t="shared" si="0"/>
        <v>3430</v>
      </c>
      <c r="J9" s="9">
        <v>3420</v>
      </c>
      <c r="K9" s="8">
        <f t="shared" si="1"/>
        <v>10</v>
      </c>
      <c r="L9" s="10">
        <f t="shared" si="2"/>
        <v>2.9154518950437317E-3</v>
      </c>
      <c r="M9" s="11">
        <v>8</v>
      </c>
      <c r="N9" s="11"/>
      <c r="O9" s="11"/>
      <c r="P9" s="11"/>
      <c r="Q9" s="11"/>
      <c r="R9" s="11"/>
      <c r="S9" s="11"/>
      <c r="T9" s="11">
        <v>2</v>
      </c>
      <c r="U9" s="11"/>
      <c r="V9" s="11"/>
      <c r="W9" s="11"/>
      <c r="X9" s="12">
        <v>20200828</v>
      </c>
      <c r="Y9" s="6">
        <v>14</v>
      </c>
      <c r="Z9" s="6" t="s">
        <v>69</v>
      </c>
      <c r="AA9" s="12" t="str">
        <f t="shared" si="5"/>
        <v>이형준</v>
      </c>
      <c r="AB9" s="5" t="s">
        <v>67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8</v>
      </c>
      <c r="C10" s="6" t="str">
        <f t="shared" si="4"/>
        <v>28</v>
      </c>
      <c r="D10" s="7" t="s">
        <v>60</v>
      </c>
      <c r="E10" s="7" t="s">
        <v>61</v>
      </c>
      <c r="F10" s="7" t="s">
        <v>82</v>
      </c>
      <c r="G10" s="5" t="s">
        <v>88</v>
      </c>
      <c r="H10" s="5" t="s">
        <v>89</v>
      </c>
      <c r="I10" s="8">
        <v>293</v>
      </c>
      <c r="J10" s="9">
        <v>290</v>
      </c>
      <c r="K10" s="8">
        <f t="shared" si="1"/>
        <v>3</v>
      </c>
      <c r="L10" s="10">
        <f t="shared" si="2"/>
        <v>1.0238907849829351E-2</v>
      </c>
      <c r="M10" s="11">
        <v>2</v>
      </c>
      <c r="N10" s="11"/>
      <c r="O10" s="11"/>
      <c r="P10" s="11"/>
      <c r="Q10" s="11"/>
      <c r="R10" s="11"/>
      <c r="S10" s="11"/>
      <c r="T10" s="11">
        <v>1</v>
      </c>
      <c r="U10" s="11"/>
      <c r="V10" s="11"/>
      <c r="W10" s="11"/>
      <c r="X10" s="12">
        <v>20200828</v>
      </c>
      <c r="Y10" s="12">
        <v>14</v>
      </c>
      <c r="Z10" s="6" t="s">
        <v>57</v>
      </c>
      <c r="AA10" s="12" t="str">
        <f t="shared" si="5"/>
        <v>하선동</v>
      </c>
      <c r="AB10" s="5" t="s">
        <v>67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8</v>
      </c>
      <c r="C11" s="6" t="str">
        <f t="shared" si="4"/>
        <v>28</v>
      </c>
      <c r="D11" s="7" t="s">
        <v>71</v>
      </c>
      <c r="E11" s="7" t="s">
        <v>53</v>
      </c>
      <c r="F11" s="7" t="s">
        <v>70</v>
      </c>
      <c r="G11" s="5" t="s">
        <v>91</v>
      </c>
      <c r="H11" s="5" t="s">
        <v>89</v>
      </c>
      <c r="I11" s="8">
        <f t="shared" si="0"/>
        <v>13580</v>
      </c>
      <c r="J11" s="9">
        <v>13580</v>
      </c>
      <c r="K11" s="8">
        <f t="shared" si="1"/>
        <v>0</v>
      </c>
      <c r="L11" s="10">
        <f t="shared" si="2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20200828</v>
      </c>
      <c r="Y11" s="12">
        <v>5</v>
      </c>
      <c r="Z11" s="6" t="s">
        <v>69</v>
      </c>
      <c r="AA11" s="12" t="str">
        <f t="shared" si="5"/>
        <v>이형준</v>
      </c>
      <c r="AB11" s="5" t="s">
        <v>67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8</v>
      </c>
      <c r="C12" s="6" t="str">
        <f t="shared" si="4"/>
        <v>28</v>
      </c>
      <c r="D12" s="7" t="s">
        <v>71</v>
      </c>
      <c r="E12" s="7" t="s">
        <v>100</v>
      </c>
      <c r="F12" s="7" t="s">
        <v>96</v>
      </c>
      <c r="G12" s="5" t="s">
        <v>97</v>
      </c>
      <c r="H12" s="5" t="s">
        <v>89</v>
      </c>
      <c r="I12" s="8">
        <f t="shared" si="0"/>
        <v>3110</v>
      </c>
      <c r="J12" s="9">
        <v>3110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20200828</v>
      </c>
      <c r="Y12" s="12">
        <v>8</v>
      </c>
      <c r="Z12" s="6" t="s">
        <v>69</v>
      </c>
      <c r="AA12" s="12" t="str">
        <f t="shared" si="5"/>
        <v>이형준</v>
      </c>
      <c r="AB12" s="5" t="s">
        <v>67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8</v>
      </c>
      <c r="C13" s="6" t="str">
        <f t="shared" si="4"/>
        <v>28</v>
      </c>
      <c r="D13" s="7" t="s">
        <v>83</v>
      </c>
      <c r="E13" s="7" t="s">
        <v>55</v>
      </c>
      <c r="F13" s="7" t="s">
        <v>76</v>
      </c>
      <c r="G13" s="5" t="s">
        <v>93</v>
      </c>
      <c r="H13" s="5" t="s">
        <v>94</v>
      </c>
      <c r="I13" s="8">
        <f t="shared" si="0"/>
        <v>2440</v>
      </c>
      <c r="J13" s="15">
        <v>2408</v>
      </c>
      <c r="K13" s="8">
        <f t="shared" si="1"/>
        <v>32</v>
      </c>
      <c r="L13" s="10">
        <f t="shared" si="2"/>
        <v>1.3114754098360656E-2</v>
      </c>
      <c r="M13" s="11"/>
      <c r="N13" s="11"/>
      <c r="O13" s="11"/>
      <c r="P13" s="11">
        <v>10</v>
      </c>
      <c r="Q13" s="11"/>
      <c r="R13" s="11"/>
      <c r="S13" s="11">
        <v>22</v>
      </c>
      <c r="T13" s="11"/>
      <c r="U13" s="11"/>
      <c r="V13" s="11"/>
      <c r="W13" s="11"/>
      <c r="X13" s="12">
        <v>20200828</v>
      </c>
      <c r="Y13" s="12">
        <v>10</v>
      </c>
      <c r="Z13" s="6" t="s">
        <v>69</v>
      </c>
      <c r="AA13" s="12" t="str">
        <f t="shared" si="5"/>
        <v>이형준</v>
      </c>
      <c r="AB13" s="5" t="s">
        <v>74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8</v>
      </c>
      <c r="C14" s="6" t="str">
        <f t="shared" si="4"/>
        <v>28</v>
      </c>
      <c r="D14" s="7" t="s">
        <v>60</v>
      </c>
      <c r="E14" s="7" t="s">
        <v>77</v>
      </c>
      <c r="F14" s="7" t="s">
        <v>78</v>
      </c>
      <c r="G14" s="5" t="s">
        <v>92</v>
      </c>
      <c r="H14" s="5" t="s">
        <v>89</v>
      </c>
      <c r="I14" s="8">
        <f t="shared" si="0"/>
        <v>2278</v>
      </c>
      <c r="J14" s="9">
        <v>2272</v>
      </c>
      <c r="K14" s="8">
        <f t="shared" si="1"/>
        <v>6</v>
      </c>
      <c r="L14" s="10">
        <f t="shared" si="2"/>
        <v>2.6338893766461808E-3</v>
      </c>
      <c r="M14" s="11">
        <v>6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20200828</v>
      </c>
      <c r="Y14" s="12">
        <v>3</v>
      </c>
      <c r="Z14" s="6" t="s">
        <v>69</v>
      </c>
      <c r="AA14" s="12" t="str">
        <f t="shared" si="5"/>
        <v>이형준</v>
      </c>
      <c r="AB14" s="5" t="s">
        <v>74</v>
      </c>
      <c r="AC14" s="13" t="s">
        <v>79</v>
      </c>
    </row>
    <row r="15" spans="1:29" s="14" customFormat="1" ht="20.100000000000001" customHeight="1" x14ac:dyDescent="0.3">
      <c r="A15" s="5">
        <v>9</v>
      </c>
      <c r="B15" s="6" t="str">
        <f t="shared" si="3"/>
        <v>8</v>
      </c>
      <c r="C15" s="6" t="str">
        <f t="shared" si="4"/>
        <v>28</v>
      </c>
      <c r="D15" s="7" t="s">
        <v>71</v>
      </c>
      <c r="E15" s="7" t="s">
        <v>61</v>
      </c>
      <c r="F15" s="7" t="s">
        <v>80</v>
      </c>
      <c r="G15" s="5" t="s">
        <v>95</v>
      </c>
      <c r="H15" s="5" t="s">
        <v>89</v>
      </c>
      <c r="I15" s="8">
        <f t="shared" si="0"/>
        <v>12003</v>
      </c>
      <c r="J15" s="9">
        <v>11950</v>
      </c>
      <c r="K15" s="8">
        <f>SUM(M15:W15)</f>
        <v>53</v>
      </c>
      <c r="L15" s="10">
        <f t="shared" si="2"/>
        <v>4.4155627759726737E-3</v>
      </c>
      <c r="M15" s="11">
        <v>39</v>
      </c>
      <c r="N15" s="11">
        <v>8</v>
      </c>
      <c r="O15" s="11"/>
      <c r="P15" s="11">
        <v>6</v>
      </c>
      <c r="Q15" s="11"/>
      <c r="R15" s="11"/>
      <c r="S15" s="11"/>
      <c r="T15" s="11"/>
      <c r="U15" s="11"/>
      <c r="V15" s="11"/>
      <c r="W15" s="11"/>
      <c r="X15" s="12">
        <v>20200828</v>
      </c>
      <c r="Y15" s="12">
        <v>15</v>
      </c>
      <c r="Z15" s="6" t="s">
        <v>69</v>
      </c>
      <c r="AA15" s="12" t="str">
        <f t="shared" si="5"/>
        <v>이형준</v>
      </c>
      <c r="AB15" s="5" t="s">
        <v>74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8</v>
      </c>
      <c r="C16" s="6" t="str">
        <f t="shared" si="4"/>
        <v>28</v>
      </c>
      <c r="D16" s="7" t="s">
        <v>60</v>
      </c>
      <c r="E16" s="7" t="s">
        <v>61</v>
      </c>
      <c r="F16" s="7" t="s">
        <v>82</v>
      </c>
      <c r="G16" s="5" t="s">
        <v>88</v>
      </c>
      <c r="H16" s="5" t="s">
        <v>89</v>
      </c>
      <c r="I16" s="8">
        <f t="shared" si="0"/>
        <v>1987</v>
      </c>
      <c r="J16" s="9">
        <v>1975</v>
      </c>
      <c r="K16" s="8">
        <f t="shared" ref="K16" si="6">SUM(M16:W16)</f>
        <v>12</v>
      </c>
      <c r="L16" s="10">
        <f t="shared" si="2"/>
        <v>6.0392551585304478E-3</v>
      </c>
      <c r="M16" s="11">
        <v>2</v>
      </c>
      <c r="N16" s="11"/>
      <c r="O16" s="11"/>
      <c r="P16" s="11"/>
      <c r="Q16" s="11">
        <v>2</v>
      </c>
      <c r="R16" s="11"/>
      <c r="S16" s="11"/>
      <c r="T16" s="11">
        <v>8</v>
      </c>
      <c r="U16" s="11"/>
      <c r="V16" s="11"/>
      <c r="W16" s="11"/>
      <c r="X16" s="12">
        <v>20200828</v>
      </c>
      <c r="Y16" s="12">
        <v>14</v>
      </c>
      <c r="Z16" s="6" t="s">
        <v>57</v>
      </c>
      <c r="AA16" s="12" t="str">
        <f t="shared" si="5"/>
        <v>하선동</v>
      </c>
      <c r="AB16" s="5" t="s">
        <v>81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8</v>
      </c>
      <c r="C17" s="6" t="str">
        <f t="shared" si="4"/>
        <v>28</v>
      </c>
      <c r="D17" s="7" t="s">
        <v>71</v>
      </c>
      <c r="E17" s="7" t="s">
        <v>53</v>
      </c>
      <c r="F17" s="7" t="s">
        <v>70</v>
      </c>
      <c r="G17" s="5" t="s">
        <v>91</v>
      </c>
      <c r="H17" s="5" t="s">
        <v>89</v>
      </c>
      <c r="I17" s="8">
        <f t="shared" si="0"/>
        <v>2012</v>
      </c>
      <c r="J17" s="9">
        <v>2012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20200827</v>
      </c>
      <c r="Y17" s="12">
        <v>5</v>
      </c>
      <c r="Z17" s="6" t="s">
        <v>57</v>
      </c>
      <c r="AA17" s="12" t="str">
        <f t="shared" si="5"/>
        <v>하선동</v>
      </c>
      <c r="AB17" s="5" t="s">
        <v>81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8</v>
      </c>
      <c r="C18" s="6" t="str">
        <f t="shared" si="4"/>
        <v>28</v>
      </c>
      <c r="D18" s="7" t="s">
        <v>71</v>
      </c>
      <c r="E18" s="7" t="s">
        <v>53</v>
      </c>
      <c r="F18" s="7" t="s">
        <v>70</v>
      </c>
      <c r="G18" s="5" t="s">
        <v>91</v>
      </c>
      <c r="H18" s="5" t="s">
        <v>89</v>
      </c>
      <c r="I18" s="8">
        <f t="shared" si="0"/>
        <v>10060</v>
      </c>
      <c r="J18" s="9">
        <v>10060</v>
      </c>
      <c r="K18" s="8">
        <f t="shared" si="1"/>
        <v>0</v>
      </c>
      <c r="L18" s="10">
        <f t="shared" si="2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20200828</v>
      </c>
      <c r="Y18" s="12">
        <v>5</v>
      </c>
      <c r="Z18" s="6" t="s">
        <v>57</v>
      </c>
      <c r="AA18" s="12" t="str">
        <f t="shared" si="5"/>
        <v>하선동</v>
      </c>
      <c r="AB18" s="5" t="s">
        <v>81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8</v>
      </c>
      <c r="C19" s="6" t="str">
        <f t="shared" si="4"/>
        <v>28</v>
      </c>
      <c r="D19" s="7" t="s">
        <v>83</v>
      </c>
      <c r="E19" s="7" t="s">
        <v>55</v>
      </c>
      <c r="F19" s="7" t="s">
        <v>76</v>
      </c>
      <c r="G19" s="5" t="s">
        <v>93</v>
      </c>
      <c r="H19" s="5" t="s">
        <v>94</v>
      </c>
      <c r="I19" s="8">
        <f t="shared" si="0"/>
        <v>1852</v>
      </c>
      <c r="J19" s="9">
        <v>1750</v>
      </c>
      <c r="K19" s="8">
        <f t="shared" si="1"/>
        <v>102</v>
      </c>
      <c r="L19" s="10">
        <f t="shared" si="2"/>
        <v>5.5075593952483799E-2</v>
      </c>
      <c r="M19" s="11">
        <v>9</v>
      </c>
      <c r="N19" s="11">
        <v>5</v>
      </c>
      <c r="O19" s="11"/>
      <c r="P19" s="11">
        <v>20</v>
      </c>
      <c r="Q19" s="11"/>
      <c r="R19" s="11"/>
      <c r="S19" s="11">
        <v>53</v>
      </c>
      <c r="T19" s="11"/>
      <c r="U19" s="11"/>
      <c r="V19" s="11"/>
      <c r="W19" s="11">
        <v>15</v>
      </c>
      <c r="X19" s="12">
        <v>20200828</v>
      </c>
      <c r="Y19" s="12">
        <v>10</v>
      </c>
      <c r="Z19" s="6" t="s">
        <v>57</v>
      </c>
      <c r="AA19" s="12" t="str">
        <f t="shared" si="5"/>
        <v>하선동</v>
      </c>
      <c r="AB19" s="5" t="s">
        <v>81</v>
      </c>
      <c r="AC19" s="13" t="s">
        <v>84</v>
      </c>
    </row>
    <row r="20" spans="1:29" s="14" customFormat="1" ht="20.100000000000001" customHeight="1" x14ac:dyDescent="0.3">
      <c r="A20" s="5">
        <v>14</v>
      </c>
      <c r="B20" s="6" t="str">
        <f t="shared" si="3"/>
        <v>8</v>
      </c>
      <c r="C20" s="6" t="str">
        <f t="shared" si="4"/>
        <v>28</v>
      </c>
      <c r="D20" s="7" t="s">
        <v>71</v>
      </c>
      <c r="E20" s="7" t="s">
        <v>61</v>
      </c>
      <c r="F20" s="7" t="s">
        <v>80</v>
      </c>
      <c r="G20" s="5" t="s">
        <v>95</v>
      </c>
      <c r="H20" s="5" t="s">
        <v>89</v>
      </c>
      <c r="I20" s="8">
        <f t="shared" si="0"/>
        <v>4665</v>
      </c>
      <c r="J20" s="9">
        <v>4650</v>
      </c>
      <c r="K20" s="8">
        <f t="shared" si="1"/>
        <v>15</v>
      </c>
      <c r="L20" s="10">
        <f t="shared" si="2"/>
        <v>3.2154340836012861E-3</v>
      </c>
      <c r="M20" s="11">
        <v>1</v>
      </c>
      <c r="N20" s="11">
        <v>2</v>
      </c>
      <c r="O20" s="11"/>
      <c r="P20" s="11">
        <v>12</v>
      </c>
      <c r="Q20" s="11"/>
      <c r="R20" s="11"/>
      <c r="S20" s="11"/>
      <c r="T20" s="11"/>
      <c r="U20" s="11"/>
      <c r="V20" s="11"/>
      <c r="W20" s="11"/>
      <c r="X20" s="12">
        <v>20200827</v>
      </c>
      <c r="Y20" s="12">
        <v>15</v>
      </c>
      <c r="Z20" s="6" t="s">
        <v>57</v>
      </c>
      <c r="AA20" s="12" t="str">
        <f t="shared" si="5"/>
        <v>하선동</v>
      </c>
      <c r="AB20" s="5" t="s">
        <v>85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8</v>
      </c>
      <c r="C21" s="6" t="str">
        <f t="shared" si="4"/>
        <v>28</v>
      </c>
      <c r="D21" s="7" t="s">
        <v>71</v>
      </c>
      <c r="E21" s="7" t="s">
        <v>61</v>
      </c>
      <c r="F21" s="7" t="s">
        <v>80</v>
      </c>
      <c r="G21" s="5" t="s">
        <v>95</v>
      </c>
      <c r="H21" s="5" t="s">
        <v>89</v>
      </c>
      <c r="I21" s="8">
        <f t="shared" si="0"/>
        <v>16342</v>
      </c>
      <c r="J21" s="9">
        <v>16270</v>
      </c>
      <c r="K21" s="8">
        <f t="shared" si="1"/>
        <v>72</v>
      </c>
      <c r="L21" s="10">
        <f t="shared" si="2"/>
        <v>4.405825480357361E-3</v>
      </c>
      <c r="M21" s="11"/>
      <c r="N21" s="11">
        <v>22</v>
      </c>
      <c r="O21" s="11"/>
      <c r="P21" s="11">
        <v>50</v>
      </c>
      <c r="Q21" s="11"/>
      <c r="R21" s="11"/>
      <c r="S21" s="11"/>
      <c r="T21" s="11"/>
      <c r="U21" s="11"/>
      <c r="V21" s="11"/>
      <c r="W21" s="11"/>
      <c r="X21" s="12">
        <v>20200828</v>
      </c>
      <c r="Y21" s="12">
        <v>15</v>
      </c>
      <c r="Z21" s="6" t="s">
        <v>57</v>
      </c>
      <c r="AA21" s="12" t="str">
        <f t="shared" si="5"/>
        <v>하선동</v>
      </c>
      <c r="AB21" s="5" t="s">
        <v>85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8</v>
      </c>
      <c r="C22" s="6" t="str">
        <f t="shared" si="4"/>
        <v>28</v>
      </c>
      <c r="D22" s="7" t="s">
        <v>83</v>
      </c>
      <c r="E22" s="7" t="s">
        <v>55</v>
      </c>
      <c r="F22" s="7" t="s">
        <v>76</v>
      </c>
      <c r="G22" s="5" t="s">
        <v>93</v>
      </c>
      <c r="H22" s="5" t="s">
        <v>94</v>
      </c>
      <c r="I22" s="8">
        <f t="shared" si="0"/>
        <v>721</v>
      </c>
      <c r="J22" s="9">
        <v>670</v>
      </c>
      <c r="K22" s="8">
        <f t="shared" si="1"/>
        <v>51</v>
      </c>
      <c r="L22" s="10">
        <f t="shared" si="2"/>
        <v>7.0735090152565877E-2</v>
      </c>
      <c r="M22" s="11"/>
      <c r="N22" s="11">
        <v>23</v>
      </c>
      <c r="O22" s="11"/>
      <c r="P22" s="11">
        <v>18</v>
      </c>
      <c r="Q22" s="11"/>
      <c r="R22" s="11"/>
      <c r="S22" s="11">
        <v>10</v>
      </c>
      <c r="T22" s="11"/>
      <c r="U22" s="11"/>
      <c r="V22" s="11"/>
      <c r="W22" s="11"/>
      <c r="X22" s="12">
        <v>20200828</v>
      </c>
      <c r="Y22" s="12">
        <v>10</v>
      </c>
      <c r="Z22" s="6" t="s">
        <v>57</v>
      </c>
      <c r="AA22" s="12" t="str">
        <f t="shared" si="5"/>
        <v>하선동</v>
      </c>
      <c r="AB22" s="5" t="s">
        <v>85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8</v>
      </c>
      <c r="C23" s="6" t="str">
        <f t="shared" si="4"/>
        <v>28</v>
      </c>
      <c r="D23" s="7" t="s">
        <v>83</v>
      </c>
      <c r="E23" s="7" t="s">
        <v>61</v>
      </c>
      <c r="F23" s="7" t="s">
        <v>73</v>
      </c>
      <c r="G23" s="5" t="s">
        <v>93</v>
      </c>
      <c r="H23" s="5" t="s">
        <v>89</v>
      </c>
      <c r="I23" s="8">
        <f t="shared" si="0"/>
        <v>420</v>
      </c>
      <c r="J23" s="9">
        <v>420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20200827</v>
      </c>
      <c r="Y23" s="12">
        <v>7</v>
      </c>
      <c r="Z23" s="6" t="s">
        <v>69</v>
      </c>
      <c r="AA23" s="12" t="str">
        <f t="shared" si="5"/>
        <v>이형준</v>
      </c>
      <c r="AB23" s="5" t="s">
        <v>86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8</v>
      </c>
      <c r="C24" s="6" t="str">
        <f t="shared" si="4"/>
        <v>28</v>
      </c>
      <c r="D24" s="7" t="s">
        <v>71</v>
      </c>
      <c r="E24" s="7" t="s">
        <v>61</v>
      </c>
      <c r="F24" s="7" t="s">
        <v>75</v>
      </c>
      <c r="G24" s="5" t="s">
        <v>95</v>
      </c>
      <c r="H24" s="5" t="s">
        <v>89</v>
      </c>
      <c r="I24" s="8">
        <f t="shared" si="0"/>
        <v>471</v>
      </c>
      <c r="J24" s="9">
        <v>440</v>
      </c>
      <c r="K24" s="8">
        <f t="shared" si="1"/>
        <v>31</v>
      </c>
      <c r="L24" s="10">
        <f t="shared" si="2"/>
        <v>6.5817409766454352E-2</v>
      </c>
      <c r="M24" s="11">
        <v>5</v>
      </c>
      <c r="N24" s="11">
        <v>9</v>
      </c>
      <c r="O24" s="11"/>
      <c r="P24" s="11">
        <v>10</v>
      </c>
      <c r="Q24" s="11">
        <v>5</v>
      </c>
      <c r="R24" s="11"/>
      <c r="S24" s="11"/>
      <c r="T24" s="11"/>
      <c r="U24" s="11">
        <v>2</v>
      </c>
      <c r="V24" s="11"/>
      <c r="W24" s="11"/>
      <c r="X24" s="12">
        <v>20200827</v>
      </c>
      <c r="Y24" s="12">
        <v>13</v>
      </c>
      <c r="Z24" s="6" t="s">
        <v>69</v>
      </c>
      <c r="AA24" s="12" t="str">
        <f t="shared" si="5"/>
        <v>이형준</v>
      </c>
      <c r="AB24" s="5" t="s">
        <v>86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8</v>
      </c>
      <c r="C25" s="6" t="str">
        <f t="shared" si="4"/>
        <v>28</v>
      </c>
      <c r="D25" s="7" t="s">
        <v>60</v>
      </c>
      <c r="E25" s="7" t="s">
        <v>77</v>
      </c>
      <c r="F25" s="7" t="s">
        <v>78</v>
      </c>
      <c r="G25" s="5" t="s">
        <v>92</v>
      </c>
      <c r="H25" s="5" t="s">
        <v>89</v>
      </c>
      <c r="I25" s="8">
        <f t="shared" si="0"/>
        <v>1425</v>
      </c>
      <c r="J25" s="11">
        <v>1405</v>
      </c>
      <c r="K25" s="8">
        <f t="shared" si="1"/>
        <v>20</v>
      </c>
      <c r="L25" s="10">
        <f t="shared" si="2"/>
        <v>1.4035087719298246E-2</v>
      </c>
      <c r="M25" s="11">
        <v>5</v>
      </c>
      <c r="N25" s="11">
        <v>15</v>
      </c>
      <c r="O25" s="11"/>
      <c r="P25" s="11"/>
      <c r="Q25" s="11"/>
      <c r="R25" s="11"/>
      <c r="S25" s="11"/>
      <c r="T25" s="11"/>
      <c r="U25" s="11"/>
      <c r="V25" s="11"/>
      <c r="W25" s="11"/>
      <c r="X25" s="12">
        <v>20200828</v>
      </c>
      <c r="Y25" s="12">
        <v>3</v>
      </c>
      <c r="Z25" s="6" t="s">
        <v>57</v>
      </c>
      <c r="AA25" s="12" t="str">
        <f t="shared" si="5"/>
        <v>하선동</v>
      </c>
      <c r="AB25" s="5" t="s">
        <v>86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8</v>
      </c>
      <c r="C26" s="6" t="str">
        <f t="shared" si="4"/>
        <v>28</v>
      </c>
      <c r="D26" s="7" t="s">
        <v>71</v>
      </c>
      <c r="E26" s="7" t="s">
        <v>100</v>
      </c>
      <c r="F26" s="7" t="s">
        <v>96</v>
      </c>
      <c r="G26" s="5" t="s">
        <v>97</v>
      </c>
      <c r="H26" s="5" t="s">
        <v>89</v>
      </c>
      <c r="I26" s="8">
        <f t="shared" si="0"/>
        <v>1675</v>
      </c>
      <c r="J26" s="11">
        <v>1670</v>
      </c>
      <c r="K26" s="8">
        <f t="shared" si="1"/>
        <v>5</v>
      </c>
      <c r="L26" s="10">
        <f t="shared" si="2"/>
        <v>2.9850746268656717E-3</v>
      </c>
      <c r="M26" s="11">
        <v>3</v>
      </c>
      <c r="N26" s="11"/>
      <c r="O26" s="11"/>
      <c r="P26" s="11"/>
      <c r="Q26" s="11"/>
      <c r="R26" s="11"/>
      <c r="S26" s="11"/>
      <c r="T26" s="11"/>
      <c r="U26" s="11"/>
      <c r="V26" s="11">
        <v>2</v>
      </c>
      <c r="W26" s="11"/>
      <c r="X26" s="12">
        <v>20200828</v>
      </c>
      <c r="Y26" s="12">
        <v>8</v>
      </c>
      <c r="Z26" s="6" t="s">
        <v>57</v>
      </c>
      <c r="AA26" s="12" t="str">
        <f t="shared" si="5"/>
        <v>하선동</v>
      </c>
      <c r="AB26" s="5" t="s">
        <v>86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8</v>
      </c>
      <c r="C27" s="6" t="str">
        <f t="shared" si="4"/>
        <v>28</v>
      </c>
      <c r="D27" s="7"/>
      <c r="E27" s="5"/>
      <c r="F27" s="7"/>
      <c r="G27" s="5"/>
      <c r="H27" s="5"/>
      <c r="I27" s="8">
        <f t="shared" si="0"/>
        <v>0</v>
      </c>
      <c r="J27" s="11"/>
      <c r="K27" s="8">
        <f t="shared" si="1"/>
        <v>0</v>
      </c>
      <c r="L27" s="10" t="e">
        <f t="shared" si="2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/>
      <c r="Y27" s="12"/>
      <c r="Z27" s="6"/>
      <c r="AA27" s="12" t="str">
        <f t="shared" si="5"/>
        <v/>
      </c>
      <c r="AB27" s="5"/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8</v>
      </c>
      <c r="C28" s="6" t="str">
        <f t="shared" si="4"/>
        <v>28</v>
      </c>
      <c r="D28" s="7"/>
      <c r="E28" s="7"/>
      <c r="F28" s="7"/>
      <c r="G28" s="5"/>
      <c r="H28" s="5"/>
      <c r="I28" s="8">
        <f t="shared" si="0"/>
        <v>0</v>
      </c>
      <c r="J28" s="16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5"/>
        <v/>
      </c>
      <c r="AB28" s="5"/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8</v>
      </c>
      <c r="C29" s="6" t="str">
        <f t="shared" si="4"/>
        <v>28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8</v>
      </c>
      <c r="C30" s="6" t="str">
        <f t="shared" si="4"/>
        <v>28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3" si="7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8</v>
      </c>
      <c r="C31" s="6" t="str">
        <f t="shared" si="4"/>
        <v>28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7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customHeight="1" x14ac:dyDescent="0.3">
      <c r="A32" s="5">
        <v>26</v>
      </c>
      <c r="B32" s="6" t="str">
        <f t="shared" si="3"/>
        <v>8</v>
      </c>
      <c r="C32" s="6" t="str">
        <f t="shared" si="4"/>
        <v>28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7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customHeight="1" x14ac:dyDescent="0.3">
      <c r="A33" s="5">
        <v>27</v>
      </c>
      <c r="B33" s="6" t="str">
        <f t="shared" si="3"/>
        <v>8</v>
      </c>
      <c r="C33" s="6" t="str">
        <f t="shared" si="4"/>
        <v>28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7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customHeight="1" x14ac:dyDescent="0.3">
      <c r="A34" s="5">
        <v>28</v>
      </c>
      <c r="B34" s="6" t="str">
        <f t="shared" si="3"/>
        <v>8</v>
      </c>
      <c r="C34" s="6" t="str">
        <f t="shared" si="4"/>
        <v>28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7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customHeight="1" x14ac:dyDescent="0.3">
      <c r="A35" s="5">
        <v>29</v>
      </c>
      <c r="B35" s="6" t="str">
        <f t="shared" si="3"/>
        <v>8</v>
      </c>
      <c r="C35" s="6" t="str">
        <f t="shared" si="4"/>
        <v>28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7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customHeight="1" x14ac:dyDescent="0.3">
      <c r="A36" s="5">
        <v>30</v>
      </c>
      <c r="B36" s="6" t="str">
        <f t="shared" si="3"/>
        <v>8</v>
      </c>
      <c r="C36" s="6" t="str">
        <f t="shared" si="4"/>
        <v>28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7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customHeight="1" x14ac:dyDescent="0.3">
      <c r="A37" s="5">
        <v>31</v>
      </c>
      <c r="B37" s="6" t="str">
        <f t="shared" si="3"/>
        <v>8</v>
      </c>
      <c r="C37" s="6" t="str">
        <f t="shared" si="4"/>
        <v>28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7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customHeight="1" x14ac:dyDescent="0.3">
      <c r="A38" s="5">
        <v>32</v>
      </c>
      <c r="B38" s="6" t="str">
        <f t="shared" si="3"/>
        <v>8</v>
      </c>
      <c r="C38" s="6" t="str">
        <f t="shared" si="4"/>
        <v>28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7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customHeight="1" x14ac:dyDescent="0.3">
      <c r="A39" s="5">
        <v>33</v>
      </c>
      <c r="B39" s="6" t="str">
        <f t="shared" si="3"/>
        <v>8</v>
      </c>
      <c r="C39" s="6" t="str">
        <f t="shared" si="4"/>
        <v>28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7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customHeight="1" x14ac:dyDescent="0.3">
      <c r="A40" s="5">
        <v>34</v>
      </c>
      <c r="B40" s="6" t="str">
        <f t="shared" si="3"/>
        <v>8</v>
      </c>
      <c r="C40" s="6" t="str">
        <f t="shared" si="4"/>
        <v>28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7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customHeight="1" x14ac:dyDescent="0.3">
      <c r="A41" s="5">
        <v>35</v>
      </c>
      <c r="B41" s="6" t="str">
        <f t="shared" si="3"/>
        <v>8</v>
      </c>
      <c r="C41" s="6" t="str">
        <f t="shared" si="4"/>
        <v>28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7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customHeight="1" x14ac:dyDescent="0.3">
      <c r="A42" s="5">
        <v>36</v>
      </c>
      <c r="B42" s="6" t="str">
        <f t="shared" si="3"/>
        <v>8</v>
      </c>
      <c r="C42" s="6" t="str">
        <f t="shared" si="4"/>
        <v>28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7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customHeight="1" x14ac:dyDescent="0.3">
      <c r="A43" s="5">
        <v>37</v>
      </c>
      <c r="B43" s="6" t="str">
        <f t="shared" si="3"/>
        <v>8</v>
      </c>
      <c r="C43" s="6" t="str">
        <f t="shared" si="4"/>
        <v>28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7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customHeight="1" x14ac:dyDescent="0.3">
      <c r="A44" s="5">
        <v>38</v>
      </c>
      <c r="B44" s="6" t="str">
        <f t="shared" si="3"/>
        <v>8</v>
      </c>
      <c r="C44" s="6" t="str">
        <f t="shared" si="4"/>
        <v>28</v>
      </c>
      <c r="D44" s="7"/>
      <c r="E44" s="7"/>
      <c r="F44" s="7"/>
      <c r="G44" s="5"/>
      <c r="H44" s="5"/>
      <c r="I44" s="8">
        <f t="shared" ref="I44:I46" si="8">J44+K44</f>
        <v>0</v>
      </c>
      <c r="J44" s="9"/>
      <c r="K44" s="8">
        <f t="shared" ref="K44:K46" si="9">SUM(M44:W44)</f>
        <v>0</v>
      </c>
      <c r="L44" s="10" t="e">
        <f t="shared" ref="L44:L46" si="10">K44/I44</f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customHeight="1" x14ac:dyDescent="0.3">
      <c r="A45" s="5">
        <v>39</v>
      </c>
      <c r="B45" s="6" t="str">
        <f t="shared" si="3"/>
        <v>8</v>
      </c>
      <c r="C45" s="6" t="str">
        <f t="shared" si="4"/>
        <v>28</v>
      </c>
      <c r="D45" s="7"/>
      <c r="E45" s="7"/>
      <c r="F45" s="7"/>
      <c r="G45" s="5"/>
      <c r="H45" s="5"/>
      <c r="I45" s="8">
        <f t="shared" si="8"/>
        <v>0</v>
      </c>
      <c r="J45" s="9"/>
      <c r="K45" s="8">
        <f t="shared" si="9"/>
        <v>0</v>
      </c>
      <c r="L45" s="10" t="e">
        <f t="shared" si="10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customHeight="1" x14ac:dyDescent="0.3">
      <c r="A46" s="5">
        <v>40</v>
      </c>
      <c r="B46" s="6" t="str">
        <f t="shared" si="3"/>
        <v>8</v>
      </c>
      <c r="C46" s="6" t="str">
        <f t="shared" si="4"/>
        <v>28</v>
      </c>
      <c r="D46" s="7"/>
      <c r="E46" s="7"/>
      <c r="F46" s="7"/>
      <c r="G46" s="5"/>
      <c r="H46" s="5"/>
      <c r="I46" s="8">
        <f t="shared" si="8"/>
        <v>0</v>
      </c>
      <c r="J46" s="9"/>
      <c r="K46" s="8">
        <f t="shared" si="9"/>
        <v>0</v>
      </c>
      <c r="L46" s="10" t="e">
        <f t="shared" si="10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9"/>
      <c r="B47" s="40"/>
      <c r="C47" s="40"/>
      <c r="D47" s="40"/>
      <c r="E47" s="40"/>
      <c r="F47" s="40"/>
      <c r="G47" s="40"/>
      <c r="H47" s="40"/>
      <c r="I47" s="30">
        <f t="shared" ref="I47:W47" si="11">SUM(I7:I46)</f>
        <v>79640</v>
      </c>
      <c r="J47" s="30">
        <f t="shared" si="11"/>
        <v>79191</v>
      </c>
      <c r="K47" s="30">
        <f t="shared" si="11"/>
        <v>449</v>
      </c>
      <c r="L47" s="30" t="e">
        <f t="shared" si="11"/>
        <v>#DIV/0!</v>
      </c>
      <c r="M47" s="30">
        <f t="shared" si="11"/>
        <v>80</v>
      </c>
      <c r="N47" s="30">
        <f t="shared" si="11"/>
        <v>84</v>
      </c>
      <c r="O47" s="30">
        <f t="shared" si="11"/>
        <v>0</v>
      </c>
      <c r="P47" s="30">
        <f t="shared" si="11"/>
        <v>131</v>
      </c>
      <c r="Q47" s="30">
        <f t="shared" si="11"/>
        <v>7</v>
      </c>
      <c r="R47" s="30">
        <f t="shared" si="11"/>
        <v>0</v>
      </c>
      <c r="S47" s="30">
        <f t="shared" si="11"/>
        <v>85</v>
      </c>
      <c r="T47" s="30">
        <f t="shared" si="11"/>
        <v>43</v>
      </c>
      <c r="U47" s="30">
        <f t="shared" si="11"/>
        <v>2</v>
      </c>
      <c r="V47" s="30">
        <f t="shared" si="11"/>
        <v>2</v>
      </c>
      <c r="W47" s="30">
        <f t="shared" si="11"/>
        <v>15</v>
      </c>
      <c r="X47" s="31"/>
      <c r="Y47" s="32"/>
      <c r="Z47" s="32"/>
      <c r="AA47" s="32"/>
      <c r="AB47" s="32"/>
      <c r="AC47" s="32"/>
    </row>
    <row r="48" spans="1:29" s="19" customFormat="1" ht="13.5" x14ac:dyDescent="0.3">
      <c r="A48" s="39"/>
      <c r="B48" s="40"/>
      <c r="C48" s="40"/>
      <c r="D48" s="40"/>
      <c r="E48" s="40"/>
      <c r="F48" s="40"/>
      <c r="G48" s="40"/>
      <c r="H48" s="4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2"/>
      <c r="Y48" s="32"/>
      <c r="Z48" s="32"/>
      <c r="AA48" s="32"/>
      <c r="AB48" s="32"/>
      <c r="AC48" s="32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28</v>
      </c>
      <c r="D49" s="7" t="s">
        <v>60</v>
      </c>
      <c r="E49" s="7" t="s">
        <v>55</v>
      </c>
      <c r="F49" s="7" t="s">
        <v>56</v>
      </c>
      <c r="G49" s="5"/>
      <c r="H49" s="5"/>
      <c r="I49" s="8">
        <f t="shared" ref="I49:I61" si="12">J49+K49</f>
        <v>50</v>
      </c>
      <c r="J49" s="9">
        <v>50</v>
      </c>
      <c r="K49" s="8">
        <f t="shared" ref="K49:K61" si="13">SUM(M49:W49)</f>
        <v>0</v>
      </c>
      <c r="L49" s="10">
        <f t="shared" ref="L49:L61" si="14">K49/I49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>
        <v>20200828</v>
      </c>
      <c r="Y49" s="12">
        <v>1</v>
      </c>
      <c r="Z49" s="6" t="s">
        <v>57</v>
      </c>
      <c r="AA49" s="12" t="str">
        <f>IF($Z49="A","하선동",IF($Z49="B","이형준",""))</f>
        <v>하선동</v>
      </c>
      <c r="AB49" s="5" t="s">
        <v>54</v>
      </c>
      <c r="AC49" s="13" t="s">
        <v>59</v>
      </c>
    </row>
    <row r="50" spans="1:29" ht="20.100000000000001" customHeight="1" x14ac:dyDescent="0.3">
      <c r="A50" s="5">
        <v>2</v>
      </c>
      <c r="B50" s="6" t="str">
        <f t="shared" ref="B50:B63" si="15">LEFT($A$1,1)</f>
        <v>8</v>
      </c>
      <c r="C50" s="6" t="str">
        <f t="shared" ref="C50:C63" si="16">MID($A$1,4,2)</f>
        <v>28</v>
      </c>
      <c r="D50" s="7" t="s">
        <v>60</v>
      </c>
      <c r="E50" s="7" t="s">
        <v>61</v>
      </c>
      <c r="F50" s="7" t="s">
        <v>62</v>
      </c>
      <c r="G50" s="5"/>
      <c r="H50" s="5"/>
      <c r="I50" s="8">
        <f t="shared" si="12"/>
        <v>265</v>
      </c>
      <c r="J50" s="9">
        <v>235</v>
      </c>
      <c r="K50" s="8">
        <f t="shared" si="13"/>
        <v>30</v>
      </c>
      <c r="L50" s="10">
        <f t="shared" si="14"/>
        <v>0.11320754716981132</v>
      </c>
      <c r="M50" s="11"/>
      <c r="N50" s="11">
        <v>30</v>
      </c>
      <c r="O50" s="11"/>
      <c r="P50" s="11"/>
      <c r="Q50" s="11"/>
      <c r="R50" s="11"/>
      <c r="S50" s="11"/>
      <c r="T50" s="11"/>
      <c r="U50" s="11"/>
      <c r="V50" s="11"/>
      <c r="W50" s="11"/>
      <c r="X50" s="12">
        <v>20200817</v>
      </c>
      <c r="Y50" s="12">
        <v>14</v>
      </c>
      <c r="Z50" s="6" t="s">
        <v>57</v>
      </c>
      <c r="AA50" s="12" t="str">
        <f t="shared" ref="AA50:AA63" si="17">IF($Z50="A","하선동",IF($Z50="B","이형준",""))</f>
        <v>하선동</v>
      </c>
      <c r="AB50" s="5" t="s">
        <v>54</v>
      </c>
      <c r="AC50" s="13" t="s">
        <v>63</v>
      </c>
    </row>
    <row r="51" spans="1:29" ht="20.100000000000001" customHeight="1" x14ac:dyDescent="0.3">
      <c r="A51" s="5">
        <v>3</v>
      </c>
      <c r="B51" s="6" t="str">
        <f t="shared" si="15"/>
        <v>8</v>
      </c>
      <c r="C51" s="6" t="str">
        <f t="shared" si="16"/>
        <v>28</v>
      </c>
      <c r="D51" s="7" t="s">
        <v>87</v>
      </c>
      <c r="E51" s="7" t="s">
        <v>64</v>
      </c>
      <c r="F51" s="7" t="s">
        <v>65</v>
      </c>
      <c r="G51" s="5"/>
      <c r="H51" s="5"/>
      <c r="I51" s="8">
        <f t="shared" si="12"/>
        <v>42000</v>
      </c>
      <c r="J51" s="9">
        <v>42000</v>
      </c>
      <c r="K51" s="8">
        <f t="shared" si="13"/>
        <v>0</v>
      </c>
      <c r="L51" s="10">
        <f t="shared" si="14"/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>
        <v>20200201</v>
      </c>
      <c r="Y51" s="6"/>
      <c r="Z51" s="6"/>
      <c r="AA51" s="12" t="str">
        <f t="shared" si="17"/>
        <v/>
      </c>
      <c r="AB51" s="5" t="s">
        <v>54</v>
      </c>
      <c r="AC51" s="13" t="s">
        <v>66</v>
      </c>
    </row>
    <row r="52" spans="1:29" ht="20.100000000000001" customHeight="1" x14ac:dyDescent="0.3">
      <c r="A52" s="5">
        <v>4</v>
      </c>
      <c r="B52" s="6" t="str">
        <f t="shared" si="15"/>
        <v>8</v>
      </c>
      <c r="C52" s="6" t="str">
        <f t="shared" si="16"/>
        <v>28</v>
      </c>
      <c r="D52" s="7" t="s">
        <v>60</v>
      </c>
      <c r="E52" s="7" t="s">
        <v>61</v>
      </c>
      <c r="F52" s="7" t="s">
        <v>72</v>
      </c>
      <c r="G52" s="5"/>
      <c r="H52" s="5"/>
      <c r="I52" s="8">
        <f t="shared" si="12"/>
        <v>700</v>
      </c>
      <c r="J52" s="9">
        <v>650</v>
      </c>
      <c r="K52" s="8">
        <f t="shared" si="13"/>
        <v>50</v>
      </c>
      <c r="L52" s="10">
        <f t="shared" si="14"/>
        <v>7.1428571428571425E-2</v>
      </c>
      <c r="M52" s="11"/>
      <c r="N52" s="11">
        <v>50</v>
      </c>
      <c r="O52" s="11"/>
      <c r="P52" s="11"/>
      <c r="Q52" s="11"/>
      <c r="R52" s="11"/>
      <c r="S52" s="11"/>
      <c r="T52" s="11"/>
      <c r="U52" s="11"/>
      <c r="V52" s="11"/>
      <c r="W52" s="11"/>
      <c r="X52" s="12">
        <v>20200817</v>
      </c>
      <c r="Y52" s="12">
        <v>14</v>
      </c>
      <c r="Z52" s="6" t="s">
        <v>57</v>
      </c>
      <c r="AA52" s="12" t="s">
        <v>58</v>
      </c>
      <c r="AB52" s="5" t="s">
        <v>67</v>
      </c>
      <c r="AC52" s="13" t="s">
        <v>63</v>
      </c>
    </row>
    <row r="53" spans="1:29" ht="20.100000000000001" customHeight="1" x14ac:dyDescent="0.3">
      <c r="A53" s="5">
        <v>5</v>
      </c>
      <c r="B53" s="6" t="str">
        <f t="shared" si="15"/>
        <v>8</v>
      </c>
      <c r="C53" s="6" t="str">
        <f t="shared" si="16"/>
        <v>28</v>
      </c>
      <c r="D53" s="7" t="s">
        <v>71</v>
      </c>
      <c r="E53" s="7" t="s">
        <v>61</v>
      </c>
      <c r="F53" s="7" t="s">
        <v>75</v>
      </c>
      <c r="G53" s="5"/>
      <c r="H53" s="5"/>
      <c r="I53" s="8">
        <f t="shared" si="12"/>
        <v>900</v>
      </c>
      <c r="J53" s="9">
        <v>891</v>
      </c>
      <c r="K53" s="8">
        <f t="shared" si="13"/>
        <v>9</v>
      </c>
      <c r="L53" s="10">
        <f t="shared" si="14"/>
        <v>0.01</v>
      </c>
      <c r="M53" s="11"/>
      <c r="N53" s="11">
        <v>9</v>
      </c>
      <c r="O53" s="11"/>
      <c r="P53" s="11"/>
      <c r="Q53" s="11"/>
      <c r="R53" s="11"/>
      <c r="S53" s="11"/>
      <c r="T53" s="11"/>
      <c r="U53" s="11"/>
      <c r="V53" s="11"/>
      <c r="W53" s="11"/>
      <c r="X53" s="12">
        <v>20200829</v>
      </c>
      <c r="Y53" s="12">
        <v>13</v>
      </c>
      <c r="Z53" s="6" t="s">
        <v>69</v>
      </c>
      <c r="AA53" s="12" t="str">
        <f t="shared" si="17"/>
        <v>이형준</v>
      </c>
      <c r="AB53" s="5" t="s">
        <v>74</v>
      </c>
      <c r="AC53" s="13"/>
    </row>
    <row r="54" spans="1:29" ht="20.100000000000001" customHeight="1" x14ac:dyDescent="0.3">
      <c r="A54" s="5">
        <v>6</v>
      </c>
      <c r="B54" s="6" t="str">
        <f t="shared" si="15"/>
        <v>8</v>
      </c>
      <c r="C54" s="6" t="str">
        <f t="shared" si="16"/>
        <v>28</v>
      </c>
      <c r="D54" s="7" t="s">
        <v>87</v>
      </c>
      <c r="E54" s="7" t="s">
        <v>64</v>
      </c>
      <c r="F54" s="7" t="s">
        <v>65</v>
      </c>
      <c r="G54" s="5"/>
      <c r="H54" s="5"/>
      <c r="I54" s="8">
        <f t="shared" si="12"/>
        <v>28000</v>
      </c>
      <c r="J54" s="9">
        <v>28000</v>
      </c>
      <c r="K54" s="8">
        <f t="shared" si="13"/>
        <v>0</v>
      </c>
      <c r="L54" s="10">
        <f t="shared" si="14"/>
        <v>0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>
        <v>20200201</v>
      </c>
      <c r="Y54" s="12"/>
      <c r="Z54" s="6"/>
      <c r="AA54" s="12" t="str">
        <f t="shared" si="17"/>
        <v/>
      </c>
      <c r="AB54" s="5" t="s">
        <v>85</v>
      </c>
      <c r="AC54" s="13" t="s">
        <v>66</v>
      </c>
    </row>
    <row r="55" spans="1:29" ht="20.100000000000001" customHeight="1" x14ac:dyDescent="0.3">
      <c r="A55" s="5">
        <v>7</v>
      </c>
      <c r="B55" s="6" t="str">
        <f t="shared" si="15"/>
        <v>8</v>
      </c>
      <c r="C55" s="6" t="str">
        <f t="shared" si="16"/>
        <v>28</v>
      </c>
      <c r="D55" s="7" t="s">
        <v>60</v>
      </c>
      <c r="E55" s="7" t="s">
        <v>61</v>
      </c>
      <c r="F55" s="7" t="s">
        <v>62</v>
      </c>
      <c r="G55" s="5"/>
      <c r="H55" s="5"/>
      <c r="I55" s="8">
        <f t="shared" si="12"/>
        <v>2183</v>
      </c>
      <c r="J55" s="15">
        <v>2040</v>
      </c>
      <c r="K55" s="8">
        <f t="shared" si="13"/>
        <v>143</v>
      </c>
      <c r="L55" s="10">
        <f t="shared" si="14"/>
        <v>6.5506184150251945E-2</v>
      </c>
      <c r="M55" s="11"/>
      <c r="N55" s="11">
        <v>143</v>
      </c>
      <c r="O55" s="11"/>
      <c r="P55" s="11"/>
      <c r="Q55" s="11"/>
      <c r="R55" s="11"/>
      <c r="S55" s="11"/>
      <c r="T55" s="11"/>
      <c r="U55" s="11"/>
      <c r="V55" s="11"/>
      <c r="W55" s="11"/>
      <c r="X55" s="12">
        <v>20200817</v>
      </c>
      <c r="Y55" s="12">
        <v>14</v>
      </c>
      <c r="Z55" s="6"/>
      <c r="AA55" s="12" t="str">
        <f t="shared" si="17"/>
        <v/>
      </c>
      <c r="AB55" s="5" t="s">
        <v>86</v>
      </c>
      <c r="AC55" s="13" t="s">
        <v>63</v>
      </c>
    </row>
    <row r="56" spans="1:29" ht="20.100000000000001" customHeight="1" x14ac:dyDescent="0.3">
      <c r="A56" s="5">
        <v>8</v>
      </c>
      <c r="B56" s="6" t="str">
        <f t="shared" si="15"/>
        <v>8</v>
      </c>
      <c r="C56" s="6" t="str">
        <f t="shared" si="16"/>
        <v>28</v>
      </c>
      <c r="D56" s="7"/>
      <c r="E56" s="7"/>
      <c r="F56" s="7"/>
      <c r="G56" s="5"/>
      <c r="H56" s="5"/>
      <c r="I56" s="8">
        <f t="shared" si="12"/>
        <v>0</v>
      </c>
      <c r="J56" s="9"/>
      <c r="K56" s="8">
        <f t="shared" si="13"/>
        <v>0</v>
      </c>
      <c r="L56" s="10" t="e">
        <f t="shared" si="14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7"/>
        <v/>
      </c>
      <c r="AB56" s="5"/>
      <c r="AC56" s="13"/>
    </row>
    <row r="57" spans="1:29" ht="20.100000000000001" customHeight="1" x14ac:dyDescent="0.3">
      <c r="A57" s="5">
        <v>9</v>
      </c>
      <c r="B57" s="6" t="str">
        <f t="shared" si="15"/>
        <v>8</v>
      </c>
      <c r="C57" s="6" t="str">
        <f t="shared" si="16"/>
        <v>28</v>
      </c>
      <c r="D57" s="7"/>
      <c r="E57" s="7"/>
      <c r="F57" s="7"/>
      <c r="G57" s="5"/>
      <c r="H57" s="5"/>
      <c r="I57" s="8">
        <f t="shared" si="12"/>
        <v>0</v>
      </c>
      <c r="J57" s="9"/>
      <c r="K57" s="8">
        <f t="shared" si="13"/>
        <v>0</v>
      </c>
      <c r="L57" s="10" t="e">
        <f t="shared" si="14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7"/>
        <v/>
      </c>
      <c r="AB57" s="5"/>
      <c r="AC57" s="13"/>
    </row>
    <row r="58" spans="1:29" ht="20.100000000000001" customHeight="1" x14ac:dyDescent="0.3">
      <c r="A58" s="5">
        <v>10</v>
      </c>
      <c r="B58" s="6" t="str">
        <f t="shared" si="15"/>
        <v>8</v>
      </c>
      <c r="C58" s="6" t="str">
        <f t="shared" si="16"/>
        <v>28</v>
      </c>
      <c r="D58" s="7"/>
      <c r="E58" s="7"/>
      <c r="F58" s="7"/>
      <c r="G58" s="5"/>
      <c r="H58" s="5"/>
      <c r="I58" s="8">
        <f t="shared" si="12"/>
        <v>0</v>
      </c>
      <c r="J58" s="9"/>
      <c r="K58" s="8">
        <f t="shared" si="13"/>
        <v>0</v>
      </c>
      <c r="L58" s="10" t="e">
        <f t="shared" si="14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7"/>
        <v/>
      </c>
      <c r="AB58" s="5"/>
      <c r="AC58" s="13"/>
    </row>
    <row r="59" spans="1:29" ht="20.100000000000001" customHeight="1" x14ac:dyDescent="0.3">
      <c r="A59" s="5">
        <v>11</v>
      </c>
      <c r="B59" s="6" t="str">
        <f t="shared" si="15"/>
        <v>8</v>
      </c>
      <c r="C59" s="6" t="str">
        <f t="shared" si="16"/>
        <v>28</v>
      </c>
      <c r="D59" s="7"/>
      <c r="E59" s="7"/>
      <c r="F59" s="7"/>
      <c r="G59" s="5"/>
      <c r="H59" s="5"/>
      <c r="I59" s="8">
        <f t="shared" si="12"/>
        <v>0</v>
      </c>
      <c r="J59" s="9"/>
      <c r="K59" s="8">
        <f t="shared" si="13"/>
        <v>0</v>
      </c>
      <c r="L59" s="10" t="e">
        <f t="shared" si="14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7"/>
        <v/>
      </c>
      <c r="AB59" s="5"/>
      <c r="AC59" s="13"/>
    </row>
    <row r="60" spans="1:29" ht="20.100000000000001" customHeight="1" x14ac:dyDescent="0.3">
      <c r="A60" s="5">
        <v>12</v>
      </c>
      <c r="B60" s="6" t="str">
        <f t="shared" si="15"/>
        <v>8</v>
      </c>
      <c r="C60" s="6" t="str">
        <f t="shared" si="16"/>
        <v>28</v>
      </c>
      <c r="D60" s="7"/>
      <c r="E60" s="7"/>
      <c r="F60" s="7"/>
      <c r="G60" s="5"/>
      <c r="H60" s="5"/>
      <c r="I60" s="8">
        <f t="shared" si="12"/>
        <v>0</v>
      </c>
      <c r="J60" s="9"/>
      <c r="K60" s="8">
        <f t="shared" si="13"/>
        <v>0</v>
      </c>
      <c r="L60" s="10" t="e">
        <f t="shared" si="14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7"/>
        <v/>
      </c>
      <c r="AB60" s="5"/>
      <c r="AC60" s="13"/>
    </row>
    <row r="61" spans="1:29" ht="20.100000000000001" customHeight="1" x14ac:dyDescent="0.3">
      <c r="A61" s="5">
        <v>13</v>
      </c>
      <c r="B61" s="6" t="str">
        <f t="shared" si="15"/>
        <v>8</v>
      </c>
      <c r="C61" s="6" t="str">
        <f t="shared" si="16"/>
        <v>28</v>
      </c>
      <c r="D61" s="7"/>
      <c r="E61" s="7"/>
      <c r="F61" s="7"/>
      <c r="G61" s="5"/>
      <c r="H61" s="5"/>
      <c r="I61" s="8">
        <f t="shared" si="12"/>
        <v>0</v>
      </c>
      <c r="J61" s="9"/>
      <c r="K61" s="8">
        <f t="shared" si="13"/>
        <v>0</v>
      </c>
      <c r="L61" s="10" t="e">
        <f t="shared" si="14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7"/>
        <v/>
      </c>
      <c r="AB61" s="5"/>
      <c r="AC61" s="13"/>
    </row>
    <row r="62" spans="1:29" ht="20.100000000000001" customHeight="1" x14ac:dyDescent="0.3">
      <c r="A62" s="5">
        <v>14</v>
      </c>
      <c r="B62" s="6" t="str">
        <f t="shared" si="15"/>
        <v>8</v>
      </c>
      <c r="C62" s="6" t="str">
        <f t="shared" si="16"/>
        <v>28</v>
      </c>
      <c r="D62" s="7"/>
      <c r="E62" s="7"/>
      <c r="F62" s="7"/>
      <c r="G62" s="5"/>
      <c r="H62" s="5"/>
      <c r="I62" s="8">
        <f t="shared" ref="I62:I63" si="18">J62+K62</f>
        <v>0</v>
      </c>
      <c r="J62" s="9"/>
      <c r="K62" s="8">
        <f t="shared" ref="K62:K63" si="19">SUM(M62:W62)</f>
        <v>0</v>
      </c>
      <c r="L62" s="10" t="e">
        <f t="shared" ref="L62:L63" si="20">K62/I62</f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7"/>
        <v/>
      </c>
      <c r="AB62" s="5"/>
      <c r="AC62" s="13"/>
    </row>
    <row r="63" spans="1:29" ht="20.100000000000001" customHeight="1" x14ac:dyDescent="0.3">
      <c r="A63" s="5">
        <v>15</v>
      </c>
      <c r="B63" s="6" t="str">
        <f t="shared" si="15"/>
        <v>8</v>
      </c>
      <c r="C63" s="6" t="str">
        <f t="shared" si="16"/>
        <v>28</v>
      </c>
      <c r="D63" s="7"/>
      <c r="E63" s="7"/>
      <c r="F63" s="7"/>
      <c r="G63" s="5"/>
      <c r="H63" s="5"/>
      <c r="I63" s="8">
        <f t="shared" si="18"/>
        <v>0</v>
      </c>
      <c r="J63" s="9"/>
      <c r="K63" s="8">
        <f t="shared" si="19"/>
        <v>0</v>
      </c>
      <c r="L63" s="10" t="e">
        <f t="shared" si="20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7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V47:V48"/>
    <mergeCell ref="W47:W48"/>
    <mergeCell ref="Q47:Q48"/>
    <mergeCell ref="R47:R48"/>
    <mergeCell ref="S47:S48"/>
    <mergeCell ref="T47:T48"/>
    <mergeCell ref="U47:U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X47:AC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M47:M48"/>
    <mergeCell ref="N47:N48"/>
    <mergeCell ref="O47:O48"/>
    <mergeCell ref="P47:P48"/>
  </mergeCells>
  <phoneticPr fontId="4" type="noConversion"/>
  <conditionalFormatting sqref="A7:D7 F7:AC7 A12:E12 A8:F11 A27:AC46 A25:F25 A13:F14 A24:G24 A22:F23 A16:F19 A20:AC21 A15:G15 I8:AC19 A26:G26 I22:AC26">
    <cfRule type="expression" dxfId="221" priority="55">
      <formula>$L7&gt;0.15</formula>
    </cfRule>
    <cfRule type="expression" dxfId="220" priority="56">
      <formula>AND($L7&gt;0.08,$L7&lt;0.15)</formula>
    </cfRule>
  </conditionalFormatting>
  <conditionalFormatting sqref="A49:D49 F49:AC49 A53:E53 G53:AC53 A54:AC63 A50:AC52">
    <cfRule type="expression" dxfId="219" priority="49">
      <formula>$L49&gt;0.15</formula>
    </cfRule>
    <cfRule type="expression" dxfId="218" priority="50">
      <formula>AND($L49&gt;0.08,$L49&lt;0.15)</formula>
    </cfRule>
  </conditionalFormatting>
  <conditionalFormatting sqref="E7">
    <cfRule type="expression" dxfId="217" priority="47">
      <formula>$L7&gt;0.15</formula>
    </cfRule>
    <cfRule type="expression" dxfId="216" priority="48">
      <formula>AND($L7&gt;0.08,$L7&lt;0.15)</formula>
    </cfRule>
  </conditionalFormatting>
  <conditionalFormatting sqref="E49">
    <cfRule type="expression" dxfId="215" priority="45">
      <formula>$L49&gt;0.15</formula>
    </cfRule>
    <cfRule type="expression" dxfId="214" priority="46">
      <formula>AND($L49&gt;0.08,$L49&lt;0.15)</formula>
    </cfRule>
  </conditionalFormatting>
  <conditionalFormatting sqref="F53">
    <cfRule type="expression" dxfId="213" priority="43">
      <formula>$L53&gt;0.15</formula>
    </cfRule>
    <cfRule type="expression" dxfId="212" priority="44">
      <formula>AND($L53&gt;0.08,$L53&lt;0.15)</formula>
    </cfRule>
  </conditionalFormatting>
  <conditionalFormatting sqref="G16:H16">
    <cfRule type="expression" dxfId="211" priority="37">
      <formula>$L16&gt;0.15</formula>
    </cfRule>
    <cfRule type="expression" dxfId="210" priority="38">
      <formula>AND($L16&gt;0.08,$L16&lt;0.15)</formula>
    </cfRule>
  </conditionalFormatting>
  <conditionalFormatting sqref="G8:H8">
    <cfRule type="expression" dxfId="209" priority="35">
      <formula>$L8&gt;0.15</formula>
    </cfRule>
    <cfRule type="expression" dxfId="208" priority="36">
      <formula>AND($L8&gt;0.08,$L8&lt;0.15)</formula>
    </cfRule>
  </conditionalFormatting>
  <conditionalFormatting sqref="G9:H9">
    <cfRule type="expression" dxfId="207" priority="33">
      <formula>$L9&gt;0.15</formula>
    </cfRule>
    <cfRule type="expression" dxfId="206" priority="34">
      <formula>AND($L9&gt;0.08,$L9&lt;0.15)</formula>
    </cfRule>
  </conditionalFormatting>
  <conditionalFormatting sqref="G10:H10">
    <cfRule type="expression" dxfId="205" priority="31">
      <formula>$L10&gt;0.15</formula>
    </cfRule>
    <cfRule type="expression" dxfId="204" priority="32">
      <formula>AND($L10&gt;0.08,$L10&lt;0.15)</formula>
    </cfRule>
  </conditionalFormatting>
  <conditionalFormatting sqref="G11:H11">
    <cfRule type="expression" dxfId="203" priority="29">
      <formula>$L11&gt;0.15</formula>
    </cfRule>
    <cfRule type="expression" dxfId="202" priority="30">
      <formula>AND($L11&gt;0.08,$L11&lt;0.15)</formula>
    </cfRule>
  </conditionalFormatting>
  <conditionalFormatting sqref="G14:H14">
    <cfRule type="expression" dxfId="201" priority="27">
      <formula>$L14&gt;0.15</formula>
    </cfRule>
    <cfRule type="expression" dxfId="200" priority="28">
      <formula>AND($L14&gt;0.08,$L14&lt;0.15)</formula>
    </cfRule>
  </conditionalFormatting>
  <conditionalFormatting sqref="G25:H25">
    <cfRule type="expression" dxfId="199" priority="25">
      <formula>$L25&gt;0.15</formula>
    </cfRule>
    <cfRule type="expression" dxfId="198" priority="26">
      <formula>AND($L25&gt;0.08,$L25&lt;0.15)</formula>
    </cfRule>
  </conditionalFormatting>
  <conditionalFormatting sqref="G13:H13">
    <cfRule type="expression" dxfId="197" priority="23">
      <formula>$L13&gt;0.15</formula>
    </cfRule>
    <cfRule type="expression" dxfId="196" priority="24">
      <formula>AND($L13&gt;0.08,$L13&lt;0.15)</formula>
    </cfRule>
  </conditionalFormatting>
  <conditionalFormatting sqref="G19:H19">
    <cfRule type="expression" dxfId="195" priority="21">
      <formula>$L19&gt;0.15</formula>
    </cfRule>
    <cfRule type="expression" dxfId="194" priority="22">
      <formula>AND($L19&gt;0.08,$L19&lt;0.15)</formula>
    </cfRule>
  </conditionalFormatting>
  <conditionalFormatting sqref="G22:H22">
    <cfRule type="expression" dxfId="193" priority="19">
      <formula>$L22&gt;0.15</formula>
    </cfRule>
    <cfRule type="expression" dxfId="192" priority="20">
      <formula>AND($L22&gt;0.08,$L22&lt;0.15)</formula>
    </cfRule>
  </conditionalFormatting>
  <conditionalFormatting sqref="G23:H23">
    <cfRule type="expression" dxfId="191" priority="17">
      <formula>$L23&gt;0.15</formula>
    </cfRule>
    <cfRule type="expression" dxfId="190" priority="18">
      <formula>AND($L23&gt;0.08,$L23&lt;0.15)</formula>
    </cfRule>
  </conditionalFormatting>
  <conditionalFormatting sqref="G17:H17">
    <cfRule type="expression" dxfId="189" priority="15">
      <formula>$L17&gt;0.15</formula>
    </cfRule>
    <cfRule type="expression" dxfId="188" priority="16">
      <formula>AND($L17&gt;0.08,$L17&lt;0.15)</formula>
    </cfRule>
  </conditionalFormatting>
  <conditionalFormatting sqref="G18:H18">
    <cfRule type="expression" dxfId="187" priority="13">
      <formula>$L18&gt;0.15</formula>
    </cfRule>
    <cfRule type="expression" dxfId="186" priority="14">
      <formula>AND($L18&gt;0.08,$L18&lt;0.15)</formula>
    </cfRule>
  </conditionalFormatting>
  <conditionalFormatting sqref="H24">
    <cfRule type="expression" dxfId="185" priority="11">
      <formula>$L24&gt;0.15</formula>
    </cfRule>
    <cfRule type="expression" dxfId="184" priority="12">
      <formula>AND($L24&gt;0.08,$L24&lt;0.15)</formula>
    </cfRule>
  </conditionalFormatting>
  <conditionalFormatting sqref="H15">
    <cfRule type="expression" dxfId="183" priority="9">
      <formula>$L15&gt;0.15</formula>
    </cfRule>
    <cfRule type="expression" dxfId="182" priority="10">
      <formula>AND($L15&gt;0.08,$L15&lt;0.15)</formula>
    </cfRule>
  </conditionalFormatting>
  <conditionalFormatting sqref="H26">
    <cfRule type="expression" dxfId="181" priority="5">
      <formula>$L26&gt;0.15</formula>
    </cfRule>
    <cfRule type="expression" dxfId="180" priority="6">
      <formula>AND($L26&gt;0.08,$L26&lt;0.15)</formula>
    </cfRule>
  </conditionalFormatting>
  <conditionalFormatting sqref="F12:G12">
    <cfRule type="expression" dxfId="179" priority="3">
      <formula>$L12&gt;0.15</formula>
    </cfRule>
    <cfRule type="expression" dxfId="178" priority="4">
      <formula>AND($L12&gt;0.08,$L12&lt;0.15)</formula>
    </cfRule>
  </conditionalFormatting>
  <conditionalFormatting sqref="H12">
    <cfRule type="expression" dxfId="177" priority="1">
      <formula>$L12&gt;0.15</formula>
    </cfRule>
    <cfRule type="expression" dxfId="176" priority="2">
      <formula>AND($L12&gt;0.08,$L12&lt;0.15)</formula>
    </cfRule>
  </conditionalFormatting>
  <dataValidations count="3">
    <dataValidation allowBlank="1" showInputMessage="1" showErrorMessage="1" prompt="수식 계산_x000a_수치 입력 금지" sqref="K49:K63 K7:K46" xr:uid="{CF5C437E-D9A2-4364-833D-42A8ACE41484}"/>
    <dataValidation type="whole" allowBlank="1" showInputMessage="1" showErrorMessage="1" errorTitle="입력값이 올바르지 않습니다." error="숫자만 쓰세요!" sqref="J29:J30 J25:J27 M49:W63 M7:W46" xr:uid="{8E8AC165-9D89-42D4-A4FB-7FC335979EE2}">
      <formula1>0</formula1>
      <formula2>20000</formula2>
    </dataValidation>
    <dataValidation type="list" allowBlank="1" showInputMessage="1" showErrorMessage="1" sqref="Z49:Z63 Z7:Z46" xr:uid="{5DDA849D-4144-4410-BD50-C7A577F390C8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9D1273-E41E-4EF2-9D46-A5F8E5FF2620}">
          <x14:formula1>
            <xm:f>데이터!$B$4:$B$17</xm:f>
          </x14:formula1>
          <xm:sqref>D49:D63 D7:D46</xm:sqref>
        </x14:dataValidation>
        <x14:dataValidation type="list" allowBlank="1" showInputMessage="1" showErrorMessage="1" xr:uid="{C167415D-AD38-4828-A962-4D29CCA6758D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CCC-293C-4402-9248-0E9AC54FE44D}">
  <dimension ref="A1:AC72"/>
  <sheetViews>
    <sheetView zoomScale="85" zoomScaleNormal="85" workbookViewId="0">
      <pane ySplit="6" topLeftCell="A28" activePane="bottomLeft" state="frozen"/>
      <selection activeCell="A4" sqref="A4:AC4"/>
      <selection pane="bottomLeft" activeCell="F55" sqref="F55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41" t="s">
        <v>50</v>
      </c>
      <c r="B1" s="42"/>
      <c r="C1" s="42"/>
      <c r="D1" s="42"/>
      <c r="E1" s="47" t="s">
        <v>0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8"/>
    </row>
    <row r="2" spans="1:29" s="1" customFormat="1" ht="13.5" customHeight="1" x14ac:dyDescent="0.3">
      <c r="A2" s="43"/>
      <c r="B2" s="44"/>
      <c r="C2" s="44"/>
      <c r="D2" s="44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50"/>
    </row>
    <row r="3" spans="1:29" s="1" customFormat="1" ht="13.5" customHeight="1" x14ac:dyDescent="0.3">
      <c r="A3" s="45"/>
      <c r="B3" s="46"/>
      <c r="C3" s="46"/>
      <c r="D3" s="46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2"/>
    </row>
    <row r="4" spans="1:29" s="1" customFormat="1" ht="9.9499999999999993" customHeight="1" thickBot="1" x14ac:dyDescent="0.35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5"/>
    </row>
    <row r="5" spans="1:29" s="2" customFormat="1" ht="17.25" thickTop="1" x14ac:dyDescent="0.3">
      <c r="A5" s="35" t="s">
        <v>1</v>
      </c>
      <c r="B5" s="56" t="str">
        <f>MID($A$1,2,1)</f>
        <v>월</v>
      </c>
      <c r="C5" s="56" t="str">
        <f>RIGHT($A$1,1)</f>
        <v>일</v>
      </c>
      <c r="D5" s="35" t="s">
        <v>2</v>
      </c>
      <c r="E5" s="35" t="s">
        <v>3</v>
      </c>
      <c r="F5" s="35" t="s">
        <v>4</v>
      </c>
      <c r="G5" s="35" t="s">
        <v>5</v>
      </c>
      <c r="H5" s="33" t="s">
        <v>6</v>
      </c>
      <c r="I5" s="35" t="s">
        <v>7</v>
      </c>
      <c r="J5" s="35" t="s">
        <v>8</v>
      </c>
      <c r="K5" s="35" t="s">
        <v>9</v>
      </c>
      <c r="L5" s="36" t="s">
        <v>10</v>
      </c>
      <c r="M5" s="38" t="s">
        <v>11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 t="s">
        <v>12</v>
      </c>
      <c r="Y5" s="38"/>
      <c r="Z5" s="38"/>
      <c r="AA5" s="38" t="s">
        <v>13</v>
      </c>
      <c r="AB5" s="38" t="s">
        <v>14</v>
      </c>
      <c r="AC5" s="59" t="s">
        <v>15</v>
      </c>
    </row>
    <row r="6" spans="1:29" s="2" customFormat="1" ht="17.25" thickBot="1" x14ac:dyDescent="0.35">
      <c r="A6" s="34"/>
      <c r="B6" s="57"/>
      <c r="C6" s="57"/>
      <c r="D6" s="34"/>
      <c r="E6" s="34"/>
      <c r="F6" s="34"/>
      <c r="G6" s="34"/>
      <c r="H6" s="34"/>
      <c r="I6" s="34"/>
      <c r="J6" s="34"/>
      <c r="K6" s="34"/>
      <c r="L6" s="37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46</v>
      </c>
      <c r="V6" s="4" t="s">
        <v>47</v>
      </c>
      <c r="W6" s="25" t="s">
        <v>24</v>
      </c>
      <c r="X6" s="25" t="s">
        <v>25</v>
      </c>
      <c r="Y6" s="25" t="s">
        <v>26</v>
      </c>
      <c r="Z6" s="25" t="s">
        <v>27</v>
      </c>
      <c r="AA6" s="58"/>
      <c r="AB6" s="58"/>
      <c r="AC6" s="58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31</v>
      </c>
      <c r="D7" s="7" t="s">
        <v>101</v>
      </c>
      <c r="E7" s="7" t="s">
        <v>103</v>
      </c>
      <c r="F7" s="7" t="s">
        <v>102</v>
      </c>
      <c r="G7" s="5">
        <v>7301</v>
      </c>
      <c r="H7" s="5" t="s">
        <v>131</v>
      </c>
      <c r="I7" s="8">
        <f t="shared" ref="I7:I46" si="0">J7+K7</f>
        <v>410</v>
      </c>
      <c r="J7" s="9">
        <v>400</v>
      </c>
      <c r="K7" s="8">
        <f t="shared" ref="K7:K29" si="1">SUM(M7:W7)</f>
        <v>10</v>
      </c>
      <c r="L7" s="10">
        <f t="shared" ref="L7:L46" si="2">K7/I7</f>
        <v>2.4390243902439025E-2</v>
      </c>
      <c r="M7" s="11">
        <v>10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2">
        <v>20200831</v>
      </c>
      <c r="Y7" s="12">
        <v>4</v>
      </c>
      <c r="Z7" s="6" t="s">
        <v>105</v>
      </c>
      <c r="AA7" s="12" t="str">
        <f>IF($Z7="A","하선동",IF($Z7="B","이형준",""))</f>
        <v>이형준</v>
      </c>
      <c r="AB7" s="5" t="s">
        <v>104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8</v>
      </c>
      <c r="C8" s="6" t="str">
        <f t="shared" ref="C8:C46" si="4">MID($A$1,4,2)</f>
        <v>31</v>
      </c>
      <c r="D8" s="7" t="s">
        <v>106</v>
      </c>
      <c r="E8" s="7" t="s">
        <v>103</v>
      </c>
      <c r="F8" s="7" t="s">
        <v>107</v>
      </c>
      <c r="G8" s="5" t="s">
        <v>132</v>
      </c>
      <c r="H8" s="5" t="s">
        <v>131</v>
      </c>
      <c r="I8" s="8">
        <f t="shared" si="0"/>
        <v>1066</v>
      </c>
      <c r="J8" s="9">
        <v>1040</v>
      </c>
      <c r="K8" s="8">
        <f t="shared" si="1"/>
        <v>26</v>
      </c>
      <c r="L8" s="10">
        <f t="shared" si="2"/>
        <v>2.4390243902439025E-2</v>
      </c>
      <c r="M8" s="11"/>
      <c r="N8" s="11"/>
      <c r="O8" s="11"/>
      <c r="P8" s="11"/>
      <c r="Q8" s="11"/>
      <c r="R8" s="11"/>
      <c r="S8" s="11"/>
      <c r="T8" s="11"/>
      <c r="U8" s="11"/>
      <c r="V8" s="11">
        <v>26</v>
      </c>
      <c r="W8" s="11"/>
      <c r="X8" s="12">
        <v>20200831</v>
      </c>
      <c r="Y8" s="12">
        <v>7</v>
      </c>
      <c r="Z8" s="6" t="s">
        <v>105</v>
      </c>
      <c r="AA8" s="12" t="str">
        <f t="shared" ref="AA8:AA46" si="5">IF($Z8="A","하선동",IF($Z8="B","이형준",""))</f>
        <v>이형준</v>
      </c>
      <c r="AB8" s="5" t="s">
        <v>104</v>
      </c>
      <c r="AC8" s="13" t="s">
        <v>111</v>
      </c>
    </row>
    <row r="9" spans="1:29" s="14" customFormat="1" ht="20.100000000000001" customHeight="1" x14ac:dyDescent="0.3">
      <c r="A9" s="5">
        <v>3</v>
      </c>
      <c r="B9" s="6" t="str">
        <f t="shared" si="3"/>
        <v>8</v>
      </c>
      <c r="C9" s="6" t="str">
        <f t="shared" si="4"/>
        <v>31</v>
      </c>
      <c r="D9" s="7" t="s">
        <v>101</v>
      </c>
      <c r="E9" s="7" t="s">
        <v>103</v>
      </c>
      <c r="F9" s="7" t="s">
        <v>102</v>
      </c>
      <c r="G9" s="5">
        <v>7301</v>
      </c>
      <c r="H9" s="5" t="s">
        <v>131</v>
      </c>
      <c r="I9" s="8">
        <f t="shared" si="0"/>
        <v>296</v>
      </c>
      <c r="J9" s="9">
        <v>290</v>
      </c>
      <c r="K9" s="8">
        <f t="shared" si="1"/>
        <v>6</v>
      </c>
      <c r="L9" s="10">
        <f t="shared" si="2"/>
        <v>2.0270270270270271E-2</v>
      </c>
      <c r="M9" s="11">
        <v>6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20200831</v>
      </c>
      <c r="Y9" s="6">
        <v>4</v>
      </c>
      <c r="Z9" s="6" t="s">
        <v>105</v>
      </c>
      <c r="AA9" s="12" t="str">
        <f t="shared" si="5"/>
        <v>이형준</v>
      </c>
      <c r="AB9" s="5" t="s">
        <v>108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8</v>
      </c>
      <c r="C10" s="6" t="str">
        <f t="shared" si="4"/>
        <v>31</v>
      </c>
      <c r="D10" s="7" t="s">
        <v>101</v>
      </c>
      <c r="E10" s="7" t="s">
        <v>109</v>
      </c>
      <c r="F10" s="7" t="s">
        <v>110</v>
      </c>
      <c r="G10" s="5" t="s">
        <v>129</v>
      </c>
      <c r="H10" s="5" t="s">
        <v>130</v>
      </c>
      <c r="I10" s="8">
        <f t="shared" si="0"/>
        <v>3111</v>
      </c>
      <c r="J10" s="9">
        <v>3103</v>
      </c>
      <c r="K10" s="8">
        <f t="shared" si="1"/>
        <v>8</v>
      </c>
      <c r="L10" s="10">
        <f t="shared" si="2"/>
        <v>2.5715204114432656E-3</v>
      </c>
      <c r="M10" s="11"/>
      <c r="N10" s="11"/>
      <c r="O10" s="11"/>
      <c r="P10" s="11">
        <v>2</v>
      </c>
      <c r="Q10" s="11"/>
      <c r="R10" s="11"/>
      <c r="S10" s="11">
        <v>6</v>
      </c>
      <c r="T10" s="11"/>
      <c r="U10" s="11"/>
      <c r="V10" s="11"/>
      <c r="W10" s="11"/>
      <c r="X10" s="12">
        <v>20200831</v>
      </c>
      <c r="Y10" s="12">
        <v>1</v>
      </c>
      <c r="Z10" s="6" t="s">
        <v>105</v>
      </c>
      <c r="AA10" s="12" t="str">
        <f t="shared" si="5"/>
        <v>이형준</v>
      </c>
      <c r="AB10" s="5" t="s">
        <v>108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8</v>
      </c>
      <c r="C11" s="6" t="str">
        <f t="shared" si="4"/>
        <v>31</v>
      </c>
      <c r="D11" s="7" t="s">
        <v>112</v>
      </c>
      <c r="E11" s="7" t="s">
        <v>103</v>
      </c>
      <c r="F11" s="7" t="s">
        <v>113</v>
      </c>
      <c r="G11" s="5" t="s">
        <v>133</v>
      </c>
      <c r="H11" s="5" t="s">
        <v>131</v>
      </c>
      <c r="I11" s="8">
        <f t="shared" si="0"/>
        <v>4076</v>
      </c>
      <c r="J11" s="9">
        <v>3850</v>
      </c>
      <c r="K11" s="8">
        <f t="shared" si="1"/>
        <v>226</v>
      </c>
      <c r="L11" s="10">
        <f t="shared" si="2"/>
        <v>5.5446516192345439E-2</v>
      </c>
      <c r="M11" s="11">
        <v>2</v>
      </c>
      <c r="N11" s="11">
        <v>16</v>
      </c>
      <c r="O11" s="11"/>
      <c r="P11" s="11">
        <v>208</v>
      </c>
      <c r="Q11" s="11"/>
      <c r="R11" s="11"/>
      <c r="S11" s="11"/>
      <c r="T11" s="11"/>
      <c r="U11" s="11"/>
      <c r="V11" s="11"/>
      <c r="W11" s="11"/>
      <c r="X11" s="12">
        <v>20200831</v>
      </c>
      <c r="Y11" s="12">
        <v>13</v>
      </c>
      <c r="Z11" s="6" t="s">
        <v>105</v>
      </c>
      <c r="AA11" s="12" t="str">
        <f t="shared" si="5"/>
        <v>이형준</v>
      </c>
      <c r="AB11" s="5" t="s">
        <v>108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8</v>
      </c>
      <c r="C12" s="6" t="str">
        <f t="shared" si="4"/>
        <v>31</v>
      </c>
      <c r="D12" s="7" t="s">
        <v>101</v>
      </c>
      <c r="E12" s="7" t="s">
        <v>114</v>
      </c>
      <c r="F12" s="7" t="s">
        <v>115</v>
      </c>
      <c r="G12" s="5" t="s">
        <v>134</v>
      </c>
      <c r="H12" s="5" t="s">
        <v>89</v>
      </c>
      <c r="I12" s="8">
        <f t="shared" si="0"/>
        <v>2286</v>
      </c>
      <c r="J12" s="9">
        <v>2286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20200831</v>
      </c>
      <c r="Y12" s="12">
        <v>3</v>
      </c>
      <c r="Z12" s="6" t="s">
        <v>105</v>
      </c>
      <c r="AA12" s="12" t="str">
        <f t="shared" si="5"/>
        <v>이형준</v>
      </c>
      <c r="AB12" s="5" t="s">
        <v>108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8</v>
      </c>
      <c r="C13" s="6" t="str">
        <f t="shared" si="4"/>
        <v>31</v>
      </c>
      <c r="D13" s="7" t="s">
        <v>101</v>
      </c>
      <c r="E13" s="7" t="s">
        <v>103</v>
      </c>
      <c r="F13" s="7" t="s">
        <v>102</v>
      </c>
      <c r="G13" s="5">
        <v>7301</v>
      </c>
      <c r="H13" s="5" t="s">
        <v>131</v>
      </c>
      <c r="I13" s="8">
        <f t="shared" si="0"/>
        <v>1254</v>
      </c>
      <c r="J13" s="15">
        <v>1254</v>
      </c>
      <c r="K13" s="8">
        <f t="shared" si="1"/>
        <v>0</v>
      </c>
      <c r="L13" s="10">
        <f t="shared" si="2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20200831</v>
      </c>
      <c r="Y13" s="12">
        <v>4</v>
      </c>
      <c r="Z13" s="6" t="s">
        <v>117</v>
      </c>
      <c r="AA13" s="12" t="str">
        <f t="shared" si="5"/>
        <v>하선동</v>
      </c>
      <c r="AB13" s="5" t="s">
        <v>116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8</v>
      </c>
      <c r="C14" s="6" t="str">
        <f t="shared" si="4"/>
        <v>31</v>
      </c>
      <c r="D14" s="7" t="s">
        <v>101</v>
      </c>
      <c r="E14" s="7" t="s">
        <v>103</v>
      </c>
      <c r="F14" s="7" t="s">
        <v>118</v>
      </c>
      <c r="G14" s="5" t="s">
        <v>136</v>
      </c>
      <c r="H14" s="5" t="s">
        <v>131</v>
      </c>
      <c r="I14" s="8">
        <f t="shared" si="0"/>
        <v>974</v>
      </c>
      <c r="J14" s="9">
        <v>969</v>
      </c>
      <c r="K14" s="8">
        <f t="shared" si="1"/>
        <v>5</v>
      </c>
      <c r="L14" s="10">
        <f t="shared" si="2"/>
        <v>5.1334702258726897E-3</v>
      </c>
      <c r="M14" s="11">
        <v>1</v>
      </c>
      <c r="N14" s="11"/>
      <c r="O14" s="11"/>
      <c r="P14" s="11"/>
      <c r="Q14" s="11"/>
      <c r="R14" s="11"/>
      <c r="S14" s="11"/>
      <c r="T14" s="11">
        <v>4</v>
      </c>
      <c r="U14" s="11"/>
      <c r="V14" s="11"/>
      <c r="W14" s="11"/>
      <c r="X14" s="12">
        <v>20200831</v>
      </c>
      <c r="Y14" s="12">
        <v>14</v>
      </c>
      <c r="Z14" s="6" t="s">
        <v>117</v>
      </c>
      <c r="AA14" s="12" t="str">
        <f t="shared" si="5"/>
        <v>하선동</v>
      </c>
      <c r="AB14" s="5" t="s">
        <v>116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8</v>
      </c>
      <c r="C15" s="6" t="str">
        <f t="shared" si="4"/>
        <v>31</v>
      </c>
      <c r="D15" s="7" t="s">
        <v>101</v>
      </c>
      <c r="E15" s="7" t="s">
        <v>119</v>
      </c>
      <c r="F15" s="7" t="s">
        <v>120</v>
      </c>
      <c r="G15" s="5" t="s">
        <v>129</v>
      </c>
      <c r="H15" s="5" t="s">
        <v>131</v>
      </c>
      <c r="I15" s="8">
        <f t="shared" si="0"/>
        <v>1139</v>
      </c>
      <c r="J15" s="9">
        <v>1131</v>
      </c>
      <c r="K15" s="8">
        <f t="shared" si="1"/>
        <v>8</v>
      </c>
      <c r="L15" s="10">
        <f t="shared" si="2"/>
        <v>7.0237050043898156E-3</v>
      </c>
      <c r="M15" s="11"/>
      <c r="N15" s="11"/>
      <c r="O15" s="11"/>
      <c r="P15" s="11"/>
      <c r="Q15" s="11">
        <v>7</v>
      </c>
      <c r="R15" s="11"/>
      <c r="S15" s="11"/>
      <c r="T15" s="11">
        <v>1</v>
      </c>
      <c r="U15" s="11"/>
      <c r="V15" s="11"/>
      <c r="W15" s="11"/>
      <c r="X15" s="12">
        <v>20200831</v>
      </c>
      <c r="Y15" s="12">
        <v>5</v>
      </c>
      <c r="Z15" s="6" t="s">
        <v>117</v>
      </c>
      <c r="AA15" s="12" t="str">
        <f t="shared" si="5"/>
        <v>하선동</v>
      </c>
      <c r="AB15" s="5" t="s">
        <v>116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8</v>
      </c>
      <c r="C16" s="6" t="str">
        <f t="shared" si="4"/>
        <v>31</v>
      </c>
      <c r="D16" s="7" t="s">
        <v>112</v>
      </c>
      <c r="E16" s="7" t="s">
        <v>103</v>
      </c>
      <c r="F16" s="7" t="s">
        <v>122</v>
      </c>
      <c r="G16" s="5" t="s">
        <v>133</v>
      </c>
      <c r="H16" s="5" t="s">
        <v>135</v>
      </c>
      <c r="I16" s="8">
        <f t="shared" si="0"/>
        <v>2200</v>
      </c>
      <c r="J16" s="9">
        <v>2193</v>
      </c>
      <c r="K16" s="8">
        <f t="shared" si="1"/>
        <v>7</v>
      </c>
      <c r="L16" s="10">
        <f t="shared" si="2"/>
        <v>3.1818181818181819E-3</v>
      </c>
      <c r="M16" s="11">
        <v>1</v>
      </c>
      <c r="N16" s="11">
        <v>1</v>
      </c>
      <c r="O16" s="11"/>
      <c r="P16" s="11">
        <v>5</v>
      </c>
      <c r="Q16" s="11"/>
      <c r="R16" s="11"/>
      <c r="S16" s="11"/>
      <c r="T16" s="11"/>
      <c r="U16" s="11"/>
      <c r="V16" s="11"/>
      <c r="W16" s="11"/>
      <c r="X16" s="12">
        <v>20200828</v>
      </c>
      <c r="Y16" s="12">
        <v>15</v>
      </c>
      <c r="Z16" s="6" t="s">
        <v>105</v>
      </c>
      <c r="AA16" s="12" t="str">
        <f t="shared" si="5"/>
        <v>이형준</v>
      </c>
      <c r="AB16" s="5" t="s">
        <v>121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8</v>
      </c>
      <c r="C17" s="6" t="str">
        <f t="shared" si="4"/>
        <v>31</v>
      </c>
      <c r="D17" s="7" t="s">
        <v>112</v>
      </c>
      <c r="E17" s="7" t="s">
        <v>103</v>
      </c>
      <c r="F17" s="7" t="s">
        <v>122</v>
      </c>
      <c r="G17" s="5" t="s">
        <v>133</v>
      </c>
      <c r="H17" s="5" t="s">
        <v>135</v>
      </c>
      <c r="I17" s="8">
        <f t="shared" si="0"/>
        <v>9400</v>
      </c>
      <c r="J17" s="9">
        <v>9382</v>
      </c>
      <c r="K17" s="8">
        <f t="shared" si="1"/>
        <v>18</v>
      </c>
      <c r="L17" s="10">
        <f t="shared" si="2"/>
        <v>1.9148936170212765E-3</v>
      </c>
      <c r="M17" s="11"/>
      <c r="N17" s="11">
        <v>11</v>
      </c>
      <c r="O17" s="11"/>
      <c r="P17" s="11">
        <v>7</v>
      </c>
      <c r="Q17" s="11"/>
      <c r="R17" s="11"/>
      <c r="S17" s="11"/>
      <c r="T17" s="11"/>
      <c r="U17" s="11"/>
      <c r="V17" s="11"/>
      <c r="W17" s="11"/>
      <c r="X17" s="12">
        <v>20200831</v>
      </c>
      <c r="Y17" s="12">
        <v>15</v>
      </c>
      <c r="Z17" s="6" t="s">
        <v>117</v>
      </c>
      <c r="AA17" s="12" t="str">
        <f t="shared" si="5"/>
        <v>하선동</v>
      </c>
      <c r="AB17" s="5" t="s">
        <v>121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8</v>
      </c>
      <c r="C18" s="6" t="str">
        <f t="shared" si="4"/>
        <v>31</v>
      </c>
      <c r="D18" s="7" t="s">
        <v>101</v>
      </c>
      <c r="E18" s="7" t="s">
        <v>109</v>
      </c>
      <c r="F18" s="7" t="s">
        <v>110</v>
      </c>
      <c r="G18" s="5" t="s">
        <v>129</v>
      </c>
      <c r="H18" s="5" t="s">
        <v>130</v>
      </c>
      <c r="I18" s="8">
        <f t="shared" si="0"/>
        <v>2747</v>
      </c>
      <c r="J18" s="9">
        <v>2712</v>
      </c>
      <c r="K18" s="8">
        <f t="shared" si="1"/>
        <v>35</v>
      </c>
      <c r="L18" s="10">
        <f t="shared" si="2"/>
        <v>1.2741172187841281E-2</v>
      </c>
      <c r="M18" s="11"/>
      <c r="N18" s="11">
        <v>2</v>
      </c>
      <c r="O18" s="11"/>
      <c r="P18" s="11">
        <v>30</v>
      </c>
      <c r="Q18" s="11"/>
      <c r="R18" s="11"/>
      <c r="S18" s="11">
        <v>3</v>
      </c>
      <c r="T18" s="11"/>
      <c r="U18" s="11"/>
      <c r="V18" s="11"/>
      <c r="W18" s="11"/>
      <c r="X18" s="12">
        <v>20200831</v>
      </c>
      <c r="Y18" s="12">
        <v>1</v>
      </c>
      <c r="Z18" s="6" t="s">
        <v>117</v>
      </c>
      <c r="AA18" s="12" t="str">
        <f t="shared" si="5"/>
        <v>하선동</v>
      </c>
      <c r="AB18" s="5" t="s">
        <v>121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8</v>
      </c>
      <c r="C19" s="6" t="str">
        <f t="shared" si="4"/>
        <v>31</v>
      </c>
      <c r="D19" s="7" t="s">
        <v>101</v>
      </c>
      <c r="E19" s="7" t="s">
        <v>114</v>
      </c>
      <c r="F19" s="7" t="s">
        <v>115</v>
      </c>
      <c r="G19" s="5" t="s">
        <v>134</v>
      </c>
      <c r="H19" s="5" t="s">
        <v>131</v>
      </c>
      <c r="I19" s="8">
        <f t="shared" si="0"/>
        <v>2270</v>
      </c>
      <c r="J19" s="9">
        <v>2265</v>
      </c>
      <c r="K19" s="8">
        <f t="shared" si="1"/>
        <v>5</v>
      </c>
      <c r="L19" s="10">
        <f t="shared" si="2"/>
        <v>2.2026431718061676E-3</v>
      </c>
      <c r="M19" s="11">
        <v>5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20200831</v>
      </c>
      <c r="Y19" s="12">
        <v>3</v>
      </c>
      <c r="Z19" s="6" t="s">
        <v>117</v>
      </c>
      <c r="AA19" s="12" t="str">
        <f t="shared" si="5"/>
        <v>하선동</v>
      </c>
      <c r="AB19" s="5" t="s">
        <v>126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8</v>
      </c>
      <c r="C20" s="6" t="str">
        <f t="shared" si="4"/>
        <v>31</v>
      </c>
      <c r="D20" s="7" t="s">
        <v>123</v>
      </c>
      <c r="E20" s="7" t="s">
        <v>124</v>
      </c>
      <c r="F20" s="7" t="s">
        <v>125</v>
      </c>
      <c r="G20" s="5" t="s">
        <v>137</v>
      </c>
      <c r="H20" s="5" t="s">
        <v>131</v>
      </c>
      <c r="I20" s="8">
        <f t="shared" si="0"/>
        <v>2396</v>
      </c>
      <c r="J20" s="9">
        <v>2390</v>
      </c>
      <c r="K20" s="8">
        <f t="shared" si="1"/>
        <v>6</v>
      </c>
      <c r="L20" s="10">
        <f t="shared" si="2"/>
        <v>2.5041736227045075E-3</v>
      </c>
      <c r="M20" s="11">
        <v>5</v>
      </c>
      <c r="N20" s="11">
        <v>1</v>
      </c>
      <c r="O20" s="11"/>
      <c r="P20" s="11"/>
      <c r="Q20" s="11"/>
      <c r="R20" s="11"/>
      <c r="S20" s="11"/>
      <c r="T20" s="11"/>
      <c r="U20" s="11"/>
      <c r="V20" s="11"/>
      <c r="W20" s="11"/>
      <c r="X20" s="12">
        <v>20200831</v>
      </c>
      <c r="Y20" s="12">
        <v>8</v>
      </c>
      <c r="Z20" s="6" t="s">
        <v>117</v>
      </c>
      <c r="AA20" s="12" t="str">
        <f t="shared" si="5"/>
        <v>하선동</v>
      </c>
      <c r="AB20" s="5" t="s">
        <v>126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8</v>
      </c>
      <c r="C21" s="6" t="str">
        <f t="shared" si="4"/>
        <v>31</v>
      </c>
      <c r="D21" s="7"/>
      <c r="E21" s="7"/>
      <c r="F21" s="7"/>
      <c r="G21" s="5"/>
      <c r="H21" s="5"/>
      <c r="I21" s="8">
        <f t="shared" si="0"/>
        <v>0</v>
      </c>
      <c r="J21" s="9"/>
      <c r="K21" s="8">
        <f t="shared" si="1"/>
        <v>0</v>
      </c>
      <c r="L21" s="10" t="e">
        <f t="shared" si="2"/>
        <v>#DIV/0!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/>
      <c r="Y21" s="12"/>
      <c r="Z21" s="6"/>
      <c r="AA21" s="12" t="str">
        <f t="shared" si="5"/>
        <v/>
      </c>
      <c r="AB21" s="5"/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8</v>
      </c>
      <c r="C22" s="6" t="str">
        <f t="shared" si="4"/>
        <v>31</v>
      </c>
      <c r="D22" s="7"/>
      <c r="E22" s="7"/>
      <c r="F22" s="7"/>
      <c r="G22" s="5"/>
      <c r="H22" s="5"/>
      <c r="I22" s="8">
        <f t="shared" si="0"/>
        <v>0</v>
      </c>
      <c r="J22" s="9"/>
      <c r="K22" s="8">
        <f t="shared" si="1"/>
        <v>0</v>
      </c>
      <c r="L22" s="10" t="e">
        <f t="shared" si="2"/>
        <v>#DIV/0!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/>
      <c r="Y22" s="12"/>
      <c r="Z22" s="6"/>
      <c r="AA22" s="12" t="str">
        <f t="shared" si="5"/>
        <v/>
      </c>
      <c r="AB22" s="5"/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8</v>
      </c>
      <c r="C23" s="6" t="str">
        <f t="shared" si="4"/>
        <v>31</v>
      </c>
      <c r="D23" s="7"/>
      <c r="E23" s="7"/>
      <c r="F23" s="7"/>
      <c r="G23" s="5"/>
      <c r="H23" s="5"/>
      <c r="I23" s="8">
        <f t="shared" si="0"/>
        <v>0</v>
      </c>
      <c r="J23" s="9"/>
      <c r="K23" s="8">
        <f t="shared" si="1"/>
        <v>0</v>
      </c>
      <c r="L23" s="10" t="e">
        <f t="shared" si="2"/>
        <v>#DIV/0!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/>
      <c r="Y23" s="12"/>
      <c r="Z23" s="6"/>
      <c r="AA23" s="12" t="str">
        <f t="shared" si="5"/>
        <v/>
      </c>
      <c r="AB23" s="5"/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8</v>
      </c>
      <c r="C24" s="6" t="str">
        <f t="shared" si="4"/>
        <v>31</v>
      </c>
      <c r="D24" s="7"/>
      <c r="E24" s="7"/>
      <c r="F24" s="7"/>
      <c r="G24" s="5"/>
      <c r="H24" s="5"/>
      <c r="I24" s="8">
        <f t="shared" si="0"/>
        <v>0</v>
      </c>
      <c r="J24" s="9"/>
      <c r="K24" s="8">
        <f t="shared" si="1"/>
        <v>0</v>
      </c>
      <c r="L24" s="10" t="e">
        <f t="shared" si="2"/>
        <v>#DIV/0!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/>
      <c r="Y24" s="12"/>
      <c r="Z24" s="6"/>
      <c r="AA24" s="12" t="str">
        <f t="shared" si="5"/>
        <v/>
      </c>
      <c r="AB24" s="5"/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8</v>
      </c>
      <c r="C25" s="6" t="str">
        <f t="shared" si="4"/>
        <v>31</v>
      </c>
      <c r="D25" s="7"/>
      <c r="E25" s="7"/>
      <c r="F25" s="7"/>
      <c r="G25" s="5"/>
      <c r="H25" s="5"/>
      <c r="I25" s="8">
        <f t="shared" si="0"/>
        <v>0</v>
      </c>
      <c r="J25" s="11"/>
      <c r="K25" s="8">
        <f t="shared" si="1"/>
        <v>0</v>
      </c>
      <c r="L25" s="10" t="e">
        <f t="shared" si="2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  <c r="Y25" s="12"/>
      <c r="Z25" s="6"/>
      <c r="AA25" s="12" t="str">
        <f t="shared" si="5"/>
        <v/>
      </c>
      <c r="AB25" s="5"/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8</v>
      </c>
      <c r="C26" s="6" t="str">
        <f t="shared" si="4"/>
        <v>31</v>
      </c>
      <c r="D26" s="7"/>
      <c r="E26" s="7"/>
      <c r="F26" s="7"/>
      <c r="G26" s="5"/>
      <c r="H26" s="5"/>
      <c r="I26" s="8">
        <f t="shared" si="0"/>
        <v>0</v>
      </c>
      <c r="J26" s="11"/>
      <c r="K26" s="8">
        <f t="shared" si="1"/>
        <v>0</v>
      </c>
      <c r="L26" s="10" t="e">
        <f t="shared" si="2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/>
      <c r="Y26" s="12"/>
      <c r="Z26" s="6"/>
      <c r="AA26" s="12" t="str">
        <f t="shared" si="5"/>
        <v/>
      </c>
      <c r="AB26" s="5"/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8</v>
      </c>
      <c r="C27" s="6" t="str">
        <f t="shared" si="4"/>
        <v>31</v>
      </c>
      <c r="D27" s="7"/>
      <c r="E27" s="5"/>
      <c r="F27" s="7"/>
      <c r="G27" s="5"/>
      <c r="H27" s="5"/>
      <c r="I27" s="8">
        <f t="shared" si="0"/>
        <v>0</v>
      </c>
      <c r="J27" s="11"/>
      <c r="K27" s="8">
        <f t="shared" si="1"/>
        <v>0</v>
      </c>
      <c r="L27" s="10" t="e">
        <f t="shared" si="2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/>
      <c r="Y27" s="12"/>
      <c r="Z27" s="6"/>
      <c r="AA27" s="12" t="str">
        <f t="shared" si="5"/>
        <v/>
      </c>
      <c r="AB27" s="5"/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8</v>
      </c>
      <c r="C28" s="6" t="str">
        <f t="shared" si="4"/>
        <v>31</v>
      </c>
      <c r="D28" s="7"/>
      <c r="E28" s="7"/>
      <c r="F28" s="7"/>
      <c r="G28" s="5"/>
      <c r="H28" s="5"/>
      <c r="I28" s="8">
        <f t="shared" si="0"/>
        <v>0</v>
      </c>
      <c r="J28" s="16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5"/>
        <v/>
      </c>
      <c r="AB28" s="5"/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8</v>
      </c>
      <c r="C29" s="6" t="str">
        <f t="shared" si="4"/>
        <v>31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8</v>
      </c>
      <c r="C30" s="6" t="str">
        <f t="shared" si="4"/>
        <v>31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3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8</v>
      </c>
      <c r="C31" s="6" t="str">
        <f t="shared" si="4"/>
        <v>31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customHeight="1" x14ac:dyDescent="0.3">
      <c r="A32" s="5">
        <v>26</v>
      </c>
      <c r="B32" s="6" t="str">
        <f t="shared" si="3"/>
        <v>8</v>
      </c>
      <c r="C32" s="6" t="str">
        <f t="shared" si="4"/>
        <v>31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customHeight="1" x14ac:dyDescent="0.3">
      <c r="A33" s="5">
        <v>27</v>
      </c>
      <c r="B33" s="6" t="str">
        <f t="shared" si="3"/>
        <v>8</v>
      </c>
      <c r="C33" s="6" t="str">
        <f t="shared" si="4"/>
        <v>31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customHeight="1" x14ac:dyDescent="0.3">
      <c r="A34" s="5">
        <v>28</v>
      </c>
      <c r="B34" s="6" t="str">
        <f t="shared" si="3"/>
        <v>8</v>
      </c>
      <c r="C34" s="6" t="str">
        <f t="shared" si="4"/>
        <v>31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customHeight="1" x14ac:dyDescent="0.3">
      <c r="A35" s="5">
        <v>29</v>
      </c>
      <c r="B35" s="6" t="str">
        <f t="shared" si="3"/>
        <v>8</v>
      </c>
      <c r="C35" s="6" t="str">
        <f t="shared" si="4"/>
        <v>31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customHeight="1" x14ac:dyDescent="0.3">
      <c r="A36" s="5">
        <v>30</v>
      </c>
      <c r="B36" s="6" t="str">
        <f t="shared" si="3"/>
        <v>8</v>
      </c>
      <c r="C36" s="6" t="str">
        <f t="shared" si="4"/>
        <v>31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customHeight="1" x14ac:dyDescent="0.3">
      <c r="A37" s="5">
        <v>31</v>
      </c>
      <c r="B37" s="6" t="str">
        <f t="shared" si="3"/>
        <v>8</v>
      </c>
      <c r="C37" s="6" t="str">
        <f t="shared" si="4"/>
        <v>31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customHeight="1" x14ac:dyDescent="0.3">
      <c r="A38" s="5">
        <v>32</v>
      </c>
      <c r="B38" s="6" t="str">
        <f t="shared" si="3"/>
        <v>8</v>
      </c>
      <c r="C38" s="6" t="str">
        <f t="shared" si="4"/>
        <v>31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customHeight="1" x14ac:dyDescent="0.3">
      <c r="A39" s="5">
        <v>33</v>
      </c>
      <c r="B39" s="6" t="str">
        <f t="shared" si="3"/>
        <v>8</v>
      </c>
      <c r="C39" s="6" t="str">
        <f t="shared" si="4"/>
        <v>31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customHeight="1" x14ac:dyDescent="0.3">
      <c r="A40" s="5">
        <v>34</v>
      </c>
      <c r="B40" s="6" t="str">
        <f t="shared" si="3"/>
        <v>8</v>
      </c>
      <c r="C40" s="6" t="str">
        <f t="shared" si="4"/>
        <v>31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customHeight="1" x14ac:dyDescent="0.3">
      <c r="A41" s="5">
        <v>35</v>
      </c>
      <c r="B41" s="6" t="str">
        <f t="shared" si="3"/>
        <v>8</v>
      </c>
      <c r="C41" s="6" t="str">
        <f t="shared" si="4"/>
        <v>31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customHeight="1" x14ac:dyDescent="0.3">
      <c r="A42" s="5">
        <v>36</v>
      </c>
      <c r="B42" s="6" t="str">
        <f t="shared" si="3"/>
        <v>8</v>
      </c>
      <c r="C42" s="6" t="str">
        <f t="shared" si="4"/>
        <v>31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customHeight="1" x14ac:dyDescent="0.3">
      <c r="A43" s="5">
        <v>37</v>
      </c>
      <c r="B43" s="6" t="str">
        <f t="shared" si="3"/>
        <v>8</v>
      </c>
      <c r="C43" s="6" t="str">
        <f t="shared" si="4"/>
        <v>31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customHeight="1" x14ac:dyDescent="0.3">
      <c r="A44" s="5">
        <v>38</v>
      </c>
      <c r="B44" s="6" t="str">
        <f t="shared" si="3"/>
        <v>8</v>
      </c>
      <c r="C44" s="6" t="str">
        <f t="shared" si="4"/>
        <v>31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customHeight="1" x14ac:dyDescent="0.3">
      <c r="A45" s="5">
        <v>39</v>
      </c>
      <c r="B45" s="6" t="str">
        <f t="shared" si="3"/>
        <v>8</v>
      </c>
      <c r="C45" s="6" t="str">
        <f t="shared" si="4"/>
        <v>31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customHeight="1" x14ac:dyDescent="0.3">
      <c r="A46" s="5">
        <v>40</v>
      </c>
      <c r="B46" s="6" t="str">
        <f t="shared" si="3"/>
        <v>8</v>
      </c>
      <c r="C46" s="6" t="str">
        <f t="shared" si="4"/>
        <v>31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9"/>
      <c r="B47" s="40"/>
      <c r="C47" s="40"/>
      <c r="D47" s="40"/>
      <c r="E47" s="40"/>
      <c r="F47" s="40"/>
      <c r="G47" s="40"/>
      <c r="H47" s="40"/>
      <c r="I47" s="30">
        <f t="shared" ref="I47:W47" si="8">SUM(I7:I46)</f>
        <v>33625</v>
      </c>
      <c r="J47" s="30">
        <f t="shared" si="8"/>
        <v>33265</v>
      </c>
      <c r="K47" s="30">
        <f t="shared" si="8"/>
        <v>360</v>
      </c>
      <c r="L47" s="30" t="e">
        <f t="shared" si="8"/>
        <v>#DIV/0!</v>
      </c>
      <c r="M47" s="30">
        <f t="shared" si="8"/>
        <v>30</v>
      </c>
      <c r="N47" s="30">
        <f t="shared" si="8"/>
        <v>31</v>
      </c>
      <c r="O47" s="30">
        <f t="shared" si="8"/>
        <v>0</v>
      </c>
      <c r="P47" s="30">
        <f t="shared" si="8"/>
        <v>252</v>
      </c>
      <c r="Q47" s="30">
        <f t="shared" si="8"/>
        <v>7</v>
      </c>
      <c r="R47" s="30">
        <f t="shared" si="8"/>
        <v>0</v>
      </c>
      <c r="S47" s="30">
        <f t="shared" si="8"/>
        <v>9</v>
      </c>
      <c r="T47" s="30">
        <f t="shared" si="8"/>
        <v>5</v>
      </c>
      <c r="U47" s="30">
        <f t="shared" si="8"/>
        <v>0</v>
      </c>
      <c r="V47" s="30">
        <f t="shared" si="8"/>
        <v>26</v>
      </c>
      <c r="W47" s="30">
        <f t="shared" si="8"/>
        <v>0</v>
      </c>
      <c r="X47" s="31"/>
      <c r="Y47" s="32"/>
      <c r="Z47" s="32"/>
      <c r="AA47" s="32"/>
      <c r="AB47" s="32"/>
      <c r="AC47" s="32"/>
    </row>
    <row r="48" spans="1:29" s="19" customFormat="1" ht="13.5" x14ac:dyDescent="0.3">
      <c r="A48" s="39"/>
      <c r="B48" s="40"/>
      <c r="C48" s="40"/>
      <c r="D48" s="40"/>
      <c r="E48" s="40"/>
      <c r="F48" s="40"/>
      <c r="G48" s="40"/>
      <c r="H48" s="4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2"/>
      <c r="Y48" s="32"/>
      <c r="Z48" s="32"/>
      <c r="AA48" s="32"/>
      <c r="AB48" s="32"/>
      <c r="AC48" s="32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31</v>
      </c>
      <c r="D49" s="7" t="s">
        <v>101</v>
      </c>
      <c r="E49" s="7" t="s">
        <v>103</v>
      </c>
      <c r="F49" s="7" t="s">
        <v>127</v>
      </c>
      <c r="G49" s="5" t="s">
        <v>264</v>
      </c>
      <c r="H49" s="5" t="s">
        <v>241</v>
      </c>
      <c r="I49" s="8">
        <f t="shared" ref="I49:I63" si="9">J49+K49</f>
        <v>700</v>
      </c>
      <c r="J49" s="9">
        <v>673</v>
      </c>
      <c r="K49" s="8">
        <f t="shared" ref="K49:K63" si="10">SUM(M49:W49)</f>
        <v>27</v>
      </c>
      <c r="L49" s="10">
        <f t="shared" ref="L49:L63" si="11">K49/I49</f>
        <v>3.8571428571428569E-2</v>
      </c>
      <c r="M49" s="11">
        <v>20</v>
      </c>
      <c r="N49" s="11"/>
      <c r="O49" s="11"/>
      <c r="P49" s="11">
        <v>7</v>
      </c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 t="s">
        <v>116</v>
      </c>
      <c r="AC49" s="13" t="s">
        <v>128</v>
      </c>
    </row>
    <row r="50" spans="1:29" ht="20.100000000000001" customHeight="1" x14ac:dyDescent="0.3">
      <c r="A50" s="5">
        <v>2</v>
      </c>
      <c r="B50" s="6" t="str">
        <f t="shared" ref="B50:B63" si="12">LEFT($A$1,1)</f>
        <v>8</v>
      </c>
      <c r="C50" s="6" t="str">
        <f t="shared" ref="C50:C63" si="13">MID($A$1,4,2)</f>
        <v>31</v>
      </c>
      <c r="D50" s="7" t="s">
        <v>101</v>
      </c>
      <c r="E50" s="7" t="s">
        <v>103</v>
      </c>
      <c r="F50" s="7" t="s">
        <v>127</v>
      </c>
      <c r="G50" s="5" t="s">
        <v>264</v>
      </c>
      <c r="H50" s="5" t="s">
        <v>241</v>
      </c>
      <c r="I50" s="8">
        <f t="shared" si="9"/>
        <v>1809</v>
      </c>
      <c r="J50" s="9">
        <v>1570</v>
      </c>
      <c r="K50" s="8">
        <f t="shared" si="10"/>
        <v>239</v>
      </c>
      <c r="L50" s="10">
        <f t="shared" si="11"/>
        <v>0.13211719181868437</v>
      </c>
      <c r="M50" s="11"/>
      <c r="N50" s="11">
        <v>239</v>
      </c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ref="AA50:AA63" si="14">IF($Z50="A","하선동",IF($Z50="B","이형준",""))</f>
        <v/>
      </c>
      <c r="AB50" s="5" t="s">
        <v>126</v>
      </c>
      <c r="AC50" s="13" t="s">
        <v>128</v>
      </c>
    </row>
    <row r="51" spans="1:29" ht="20.100000000000001" customHeight="1" x14ac:dyDescent="0.3">
      <c r="A51" s="5">
        <v>3</v>
      </c>
      <c r="B51" s="6" t="str">
        <f t="shared" si="12"/>
        <v>8</v>
      </c>
      <c r="C51" s="6" t="str">
        <f t="shared" si="13"/>
        <v>31</v>
      </c>
      <c r="D51" s="7"/>
      <c r="E51" s="7"/>
      <c r="F51" s="7"/>
      <c r="G51" s="5"/>
      <c r="H51" s="5"/>
      <c r="I51" s="8">
        <f t="shared" si="9"/>
        <v>0</v>
      </c>
      <c r="J51" s="9"/>
      <c r="K51" s="8">
        <f t="shared" si="10"/>
        <v>0</v>
      </c>
      <c r="L51" s="10" t="e">
        <f t="shared" si="11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4"/>
        <v/>
      </c>
      <c r="AB51" s="5"/>
      <c r="AC51" s="13"/>
    </row>
    <row r="52" spans="1:29" ht="20.100000000000001" customHeight="1" x14ac:dyDescent="0.3">
      <c r="A52" s="5">
        <v>4</v>
      </c>
      <c r="B52" s="6" t="str">
        <f t="shared" si="12"/>
        <v>8</v>
      </c>
      <c r="C52" s="6" t="str">
        <f t="shared" si="13"/>
        <v>31</v>
      </c>
      <c r="D52" s="7"/>
      <c r="E52" s="7"/>
      <c r="F52" s="7"/>
      <c r="G52" s="5"/>
      <c r="H52" s="5"/>
      <c r="I52" s="8">
        <f t="shared" si="9"/>
        <v>0</v>
      </c>
      <c r="J52" s="9"/>
      <c r="K52" s="8">
        <f t="shared" si="10"/>
        <v>0</v>
      </c>
      <c r="L52" s="10" t="e">
        <f t="shared" si="1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4"/>
        <v/>
      </c>
      <c r="AB52" s="5"/>
      <c r="AC52" s="13"/>
    </row>
    <row r="53" spans="1:29" ht="20.100000000000001" customHeight="1" x14ac:dyDescent="0.3">
      <c r="A53" s="5">
        <v>5</v>
      </c>
      <c r="B53" s="6" t="str">
        <f t="shared" si="12"/>
        <v>8</v>
      </c>
      <c r="C53" s="6" t="str">
        <f t="shared" si="13"/>
        <v>31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4"/>
        <v/>
      </c>
      <c r="AB53" s="5"/>
      <c r="AC53" s="13"/>
    </row>
    <row r="54" spans="1:29" ht="20.100000000000001" customHeight="1" x14ac:dyDescent="0.3">
      <c r="A54" s="5">
        <v>6</v>
      </c>
      <c r="B54" s="6" t="str">
        <f t="shared" si="12"/>
        <v>8</v>
      </c>
      <c r="C54" s="6" t="str">
        <f t="shared" si="13"/>
        <v>31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customHeight="1" x14ac:dyDescent="0.3">
      <c r="A55" s="5">
        <v>7</v>
      </c>
      <c r="B55" s="6" t="str">
        <f t="shared" si="12"/>
        <v>8</v>
      </c>
      <c r="C55" s="6" t="str">
        <f t="shared" si="13"/>
        <v>31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customHeight="1" x14ac:dyDescent="0.3">
      <c r="A56" s="5">
        <v>8</v>
      </c>
      <c r="B56" s="6" t="str">
        <f t="shared" si="12"/>
        <v>8</v>
      </c>
      <c r="C56" s="6" t="str">
        <f t="shared" si="13"/>
        <v>31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customHeight="1" x14ac:dyDescent="0.3">
      <c r="A57" s="5">
        <v>9</v>
      </c>
      <c r="B57" s="6" t="str">
        <f t="shared" si="12"/>
        <v>8</v>
      </c>
      <c r="C57" s="6" t="str">
        <f t="shared" si="13"/>
        <v>31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customHeight="1" x14ac:dyDescent="0.3">
      <c r="A58" s="5">
        <v>10</v>
      </c>
      <c r="B58" s="6" t="str">
        <f t="shared" si="12"/>
        <v>8</v>
      </c>
      <c r="C58" s="6" t="str">
        <f t="shared" si="13"/>
        <v>31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customHeight="1" x14ac:dyDescent="0.3">
      <c r="A59" s="5">
        <v>11</v>
      </c>
      <c r="B59" s="6" t="str">
        <f t="shared" si="12"/>
        <v>8</v>
      </c>
      <c r="C59" s="6" t="str">
        <f t="shared" si="13"/>
        <v>31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customHeight="1" x14ac:dyDescent="0.3">
      <c r="A60" s="5">
        <v>12</v>
      </c>
      <c r="B60" s="6" t="str">
        <f t="shared" si="12"/>
        <v>8</v>
      </c>
      <c r="C60" s="6" t="str">
        <f t="shared" si="13"/>
        <v>31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customHeight="1" x14ac:dyDescent="0.3">
      <c r="A61" s="5">
        <v>13</v>
      </c>
      <c r="B61" s="6" t="str">
        <f t="shared" si="12"/>
        <v>8</v>
      </c>
      <c r="C61" s="6" t="str">
        <f t="shared" si="13"/>
        <v>31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customHeight="1" x14ac:dyDescent="0.3">
      <c r="A62" s="5">
        <v>14</v>
      </c>
      <c r="B62" s="6" t="str">
        <f t="shared" si="12"/>
        <v>8</v>
      </c>
      <c r="C62" s="6" t="str">
        <f t="shared" si="13"/>
        <v>31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customHeight="1" x14ac:dyDescent="0.3">
      <c r="A63" s="5">
        <v>15</v>
      </c>
      <c r="B63" s="6" t="str">
        <f t="shared" si="12"/>
        <v>8</v>
      </c>
      <c r="C63" s="6" t="str">
        <f t="shared" si="13"/>
        <v>31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AC46">
    <cfRule type="expression" dxfId="175" priority="3">
      <formula>$L7&gt;0.15</formula>
    </cfRule>
    <cfRule type="expression" dxfId="174" priority="4">
      <formula>AND($L7&gt;0.08,$L7&lt;0.15)</formula>
    </cfRule>
  </conditionalFormatting>
  <conditionalFormatting sqref="A49:AC63">
    <cfRule type="expression" dxfId="173" priority="1">
      <formula>$L49&gt;0.15</formula>
    </cfRule>
    <cfRule type="expression" dxfId="172" priority="2">
      <formula>AND($L49&gt;0.08,$L49&lt;0.15)</formula>
    </cfRule>
  </conditionalFormatting>
  <dataValidations count="3">
    <dataValidation type="list" allowBlank="1" showInputMessage="1" showErrorMessage="1" sqref="Z49:Z63 Z7:Z46" xr:uid="{F363AD1B-FD88-4E1F-AAE1-E7E1201D0F0D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4998B578-446E-4EEF-B217-D537F19511B8}">
      <formula1>0</formula1>
      <formula2>20000</formula2>
    </dataValidation>
    <dataValidation allowBlank="1" showInputMessage="1" showErrorMessage="1" prompt="수식 계산_x000a_수치 입력 금지" sqref="K49:K63 K7:K46" xr:uid="{19617E17-3974-4660-9A4C-D896C6574587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19AEFC-95CC-4FA7-A8D2-9F694A4CAAA3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2711C8AE-03BE-46C5-9C73-A1AB17DD8643}">
          <x14:formula1>
            <xm:f>데이터!$B$4:$B$17</xm:f>
          </x14:formula1>
          <xm:sqref>D7:D46 D49:D63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3501-21AE-4D66-B575-0C6506D99B1C}">
  <dimension ref="A1:AC72"/>
  <sheetViews>
    <sheetView zoomScale="85" zoomScaleNormal="85" workbookViewId="0">
      <pane ySplit="6" topLeftCell="A22" activePane="bottomLeft" state="frozen"/>
      <selection activeCell="A4" sqref="A4:AC4"/>
      <selection pane="bottomLeft" activeCell="G54" sqref="G54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41" t="s">
        <v>51</v>
      </c>
      <c r="B1" s="42"/>
      <c r="C1" s="42"/>
      <c r="D1" s="42"/>
      <c r="E1" s="47" t="s">
        <v>0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8"/>
    </row>
    <row r="2" spans="1:29" s="1" customFormat="1" ht="13.5" customHeight="1" x14ac:dyDescent="0.3">
      <c r="A2" s="43"/>
      <c r="B2" s="44"/>
      <c r="C2" s="44"/>
      <c r="D2" s="44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50"/>
    </row>
    <row r="3" spans="1:29" s="1" customFormat="1" ht="13.5" customHeight="1" x14ac:dyDescent="0.3">
      <c r="A3" s="45"/>
      <c r="B3" s="46"/>
      <c r="C3" s="46"/>
      <c r="D3" s="46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2"/>
    </row>
    <row r="4" spans="1:29" s="1" customFormat="1" ht="9.9499999999999993" customHeight="1" thickBot="1" x14ac:dyDescent="0.35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5"/>
    </row>
    <row r="5" spans="1:29" s="2" customFormat="1" ht="17.25" thickTop="1" x14ac:dyDescent="0.3">
      <c r="A5" s="35" t="s">
        <v>1</v>
      </c>
      <c r="B5" s="56" t="str">
        <f>MID($A$1,2,1)</f>
        <v>월</v>
      </c>
      <c r="C5" s="56" t="str">
        <f>RIGHT($A$1,1)</f>
        <v>일</v>
      </c>
      <c r="D5" s="35" t="s">
        <v>2</v>
      </c>
      <c r="E5" s="35" t="s">
        <v>3</v>
      </c>
      <c r="F5" s="35" t="s">
        <v>4</v>
      </c>
      <c r="G5" s="35" t="s">
        <v>5</v>
      </c>
      <c r="H5" s="33" t="s">
        <v>6</v>
      </c>
      <c r="I5" s="35" t="s">
        <v>7</v>
      </c>
      <c r="J5" s="35" t="s">
        <v>8</v>
      </c>
      <c r="K5" s="35" t="s">
        <v>9</v>
      </c>
      <c r="L5" s="36" t="s">
        <v>10</v>
      </c>
      <c r="M5" s="38" t="s">
        <v>11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 t="s">
        <v>12</v>
      </c>
      <c r="Y5" s="38"/>
      <c r="Z5" s="38"/>
      <c r="AA5" s="38" t="s">
        <v>13</v>
      </c>
      <c r="AB5" s="38" t="s">
        <v>14</v>
      </c>
      <c r="AC5" s="59" t="s">
        <v>15</v>
      </c>
    </row>
    <row r="6" spans="1:29" s="2" customFormat="1" ht="17.25" thickBot="1" x14ac:dyDescent="0.35">
      <c r="A6" s="34"/>
      <c r="B6" s="57"/>
      <c r="C6" s="57"/>
      <c r="D6" s="34"/>
      <c r="E6" s="34"/>
      <c r="F6" s="34"/>
      <c r="G6" s="34"/>
      <c r="H6" s="34"/>
      <c r="I6" s="34"/>
      <c r="J6" s="34"/>
      <c r="K6" s="34"/>
      <c r="L6" s="37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46</v>
      </c>
      <c r="V6" s="4" t="s">
        <v>47</v>
      </c>
      <c r="W6" s="25" t="s">
        <v>24</v>
      </c>
      <c r="X6" s="25" t="s">
        <v>25</v>
      </c>
      <c r="Y6" s="25" t="s">
        <v>26</v>
      </c>
      <c r="Z6" s="25" t="s">
        <v>27</v>
      </c>
      <c r="AA6" s="58"/>
      <c r="AB6" s="58"/>
      <c r="AC6" s="58"/>
    </row>
    <row r="7" spans="1:29" s="14" customFormat="1" ht="20.100000000000001" customHeight="1" thickTop="1" x14ac:dyDescent="0.3">
      <c r="A7" s="5">
        <v>1</v>
      </c>
      <c r="B7" s="6" t="str">
        <f>LEFT($A$1,1)</f>
        <v>9</v>
      </c>
      <c r="C7" s="6" t="str">
        <f>MID($A$1,4,2)</f>
        <v>01</v>
      </c>
      <c r="D7" s="7" t="s">
        <v>147</v>
      </c>
      <c r="E7" s="7" t="s">
        <v>138</v>
      </c>
      <c r="F7" s="7" t="s">
        <v>139</v>
      </c>
      <c r="G7" s="5" t="s">
        <v>132</v>
      </c>
      <c r="H7" s="5" t="s">
        <v>89</v>
      </c>
      <c r="I7" s="8">
        <f t="shared" ref="I7:I46" si="0">J7+K7</f>
        <v>203</v>
      </c>
      <c r="J7" s="9">
        <v>200</v>
      </c>
      <c r="K7" s="8">
        <f t="shared" ref="K7:K29" si="1">SUM(M7:W7)</f>
        <v>3</v>
      </c>
      <c r="L7" s="10">
        <f t="shared" ref="L7:L46" si="2">K7/I7</f>
        <v>1.4778325123152709E-2</v>
      </c>
      <c r="M7" s="11"/>
      <c r="N7" s="11"/>
      <c r="O7" s="11"/>
      <c r="P7" s="11">
        <v>1</v>
      </c>
      <c r="Q7" s="11"/>
      <c r="R7" s="11"/>
      <c r="S7" s="11"/>
      <c r="T7" s="11"/>
      <c r="U7" s="11"/>
      <c r="V7" s="11">
        <v>2</v>
      </c>
      <c r="W7" s="11"/>
      <c r="X7" s="12">
        <v>20200831</v>
      </c>
      <c r="Y7" s="12">
        <v>7</v>
      </c>
      <c r="Z7" s="6" t="s">
        <v>140</v>
      </c>
      <c r="AA7" s="12" t="str">
        <f>IF($Z7="A","하선동",IF($Z7="B","이형준",""))</f>
        <v>이형준</v>
      </c>
      <c r="AB7" s="5" t="s">
        <v>141</v>
      </c>
      <c r="AC7" s="13" t="s">
        <v>143</v>
      </c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9</v>
      </c>
      <c r="C8" s="6" t="str">
        <f t="shared" ref="C8:C46" si="4">MID($A$1,4,2)</f>
        <v>01</v>
      </c>
      <c r="D8" s="7" t="s">
        <v>148</v>
      </c>
      <c r="E8" s="7" t="s">
        <v>138</v>
      </c>
      <c r="F8" s="7" t="s">
        <v>144</v>
      </c>
      <c r="G8" s="5" t="s">
        <v>154</v>
      </c>
      <c r="H8" s="5" t="s">
        <v>155</v>
      </c>
      <c r="I8" s="8">
        <f t="shared" si="0"/>
        <v>355</v>
      </c>
      <c r="J8" s="9">
        <v>350</v>
      </c>
      <c r="K8" s="8">
        <f t="shared" si="1"/>
        <v>5</v>
      </c>
      <c r="L8" s="10">
        <f t="shared" si="2"/>
        <v>1.4084507042253521E-2</v>
      </c>
      <c r="M8" s="11"/>
      <c r="N8" s="11"/>
      <c r="O8" s="11"/>
      <c r="P8" s="11"/>
      <c r="Q8" s="11"/>
      <c r="R8" s="11"/>
      <c r="S8" s="11"/>
      <c r="T8" s="11">
        <v>5</v>
      </c>
      <c r="U8" s="11"/>
      <c r="V8" s="11"/>
      <c r="W8" s="11"/>
      <c r="X8" s="12">
        <v>20200831</v>
      </c>
      <c r="Y8" s="12">
        <v>14</v>
      </c>
      <c r="Z8" s="6" t="s">
        <v>140</v>
      </c>
      <c r="AA8" s="12" t="str">
        <f t="shared" ref="AA8:AA46" si="5">IF($Z8="A","하선동",IF($Z8="B","이형준",""))</f>
        <v>이형준</v>
      </c>
      <c r="AB8" s="5" t="s">
        <v>141</v>
      </c>
      <c r="AC8" s="13" t="s">
        <v>146</v>
      </c>
    </row>
    <row r="9" spans="1:29" s="14" customFormat="1" ht="20.100000000000001" customHeight="1" x14ac:dyDescent="0.3">
      <c r="A9" s="5">
        <v>3</v>
      </c>
      <c r="B9" s="6" t="str">
        <f t="shared" si="3"/>
        <v>9</v>
      </c>
      <c r="C9" s="6" t="str">
        <f t="shared" si="4"/>
        <v>01</v>
      </c>
      <c r="D9" s="7" t="s">
        <v>148</v>
      </c>
      <c r="E9" s="7" t="s">
        <v>149</v>
      </c>
      <c r="F9" s="7" t="s">
        <v>150</v>
      </c>
      <c r="G9" s="5" t="s">
        <v>152</v>
      </c>
      <c r="H9" s="5" t="s">
        <v>153</v>
      </c>
      <c r="I9" s="8">
        <f t="shared" si="0"/>
        <v>727</v>
      </c>
      <c r="J9" s="9">
        <v>725</v>
      </c>
      <c r="K9" s="8">
        <f t="shared" si="1"/>
        <v>2</v>
      </c>
      <c r="L9" s="10">
        <f t="shared" si="2"/>
        <v>2.751031636863824E-3</v>
      </c>
      <c r="M9" s="11"/>
      <c r="N9" s="11"/>
      <c r="O9" s="11"/>
      <c r="P9" s="11"/>
      <c r="Q9" s="11"/>
      <c r="R9" s="11"/>
      <c r="S9" s="11"/>
      <c r="T9" s="11">
        <v>2</v>
      </c>
      <c r="U9" s="11"/>
      <c r="V9" s="11"/>
      <c r="W9" s="11"/>
      <c r="X9" s="12">
        <v>20200901</v>
      </c>
      <c r="Y9" s="6">
        <v>1</v>
      </c>
      <c r="Z9" s="6" t="s">
        <v>151</v>
      </c>
      <c r="AA9" s="12" t="str">
        <f t="shared" si="5"/>
        <v>하선동</v>
      </c>
      <c r="AB9" s="5" t="s">
        <v>141</v>
      </c>
      <c r="AC9" s="13" t="s">
        <v>146</v>
      </c>
    </row>
    <row r="10" spans="1:29" s="14" customFormat="1" ht="20.100000000000001" customHeight="1" x14ac:dyDescent="0.3">
      <c r="A10" s="5">
        <v>4</v>
      </c>
      <c r="B10" s="6" t="str">
        <f t="shared" si="3"/>
        <v>9</v>
      </c>
      <c r="C10" s="6" t="str">
        <f t="shared" si="4"/>
        <v>01</v>
      </c>
      <c r="D10" s="7" t="s">
        <v>156</v>
      </c>
      <c r="E10" s="7" t="s">
        <v>158</v>
      </c>
      <c r="F10" s="7" t="s">
        <v>162</v>
      </c>
      <c r="G10" s="5" t="s">
        <v>160</v>
      </c>
      <c r="H10" s="5" t="s">
        <v>165</v>
      </c>
      <c r="I10" s="8">
        <f t="shared" si="0"/>
        <v>1331</v>
      </c>
      <c r="J10" s="9">
        <v>1300</v>
      </c>
      <c r="K10" s="8">
        <f t="shared" si="1"/>
        <v>31</v>
      </c>
      <c r="L10" s="10">
        <f t="shared" si="2"/>
        <v>2.3290758827948909E-2</v>
      </c>
      <c r="M10" s="11"/>
      <c r="N10" s="11"/>
      <c r="O10" s="11"/>
      <c r="P10" s="11"/>
      <c r="Q10" s="11">
        <v>9</v>
      </c>
      <c r="R10" s="11"/>
      <c r="S10" s="11">
        <v>21</v>
      </c>
      <c r="T10" s="11">
        <v>1</v>
      </c>
      <c r="U10" s="11"/>
      <c r="V10" s="11"/>
      <c r="W10" s="11"/>
      <c r="X10" s="12">
        <v>20200901</v>
      </c>
      <c r="Y10" s="12">
        <v>2</v>
      </c>
      <c r="Z10" s="6" t="s">
        <v>151</v>
      </c>
      <c r="AA10" s="12" t="str">
        <f t="shared" si="5"/>
        <v>하선동</v>
      </c>
      <c r="AB10" s="5" t="s">
        <v>163</v>
      </c>
      <c r="AC10" s="13" t="s">
        <v>164</v>
      </c>
    </row>
    <row r="11" spans="1:29" s="14" customFormat="1" ht="20.100000000000001" customHeight="1" x14ac:dyDescent="0.3">
      <c r="A11" s="5">
        <v>5</v>
      </c>
      <c r="B11" s="6" t="str">
        <f t="shared" si="3"/>
        <v>9</v>
      </c>
      <c r="C11" s="6" t="str">
        <f t="shared" si="4"/>
        <v>01</v>
      </c>
      <c r="D11" s="7" t="s">
        <v>156</v>
      </c>
      <c r="E11" s="7" t="s">
        <v>158</v>
      </c>
      <c r="F11" s="7" t="s">
        <v>162</v>
      </c>
      <c r="G11" s="5" t="s">
        <v>160</v>
      </c>
      <c r="H11" s="5" t="s">
        <v>165</v>
      </c>
      <c r="I11" s="8">
        <f t="shared" si="0"/>
        <v>1885</v>
      </c>
      <c r="J11" s="9">
        <v>1850</v>
      </c>
      <c r="K11" s="8">
        <f t="shared" si="1"/>
        <v>35</v>
      </c>
      <c r="L11" s="10">
        <f t="shared" si="2"/>
        <v>1.8567639257294429E-2</v>
      </c>
      <c r="M11" s="11">
        <v>1</v>
      </c>
      <c r="N11" s="11"/>
      <c r="O11" s="11"/>
      <c r="P11" s="11"/>
      <c r="Q11" s="11">
        <v>1</v>
      </c>
      <c r="R11" s="11"/>
      <c r="S11" s="11">
        <v>33</v>
      </c>
      <c r="T11" s="11"/>
      <c r="U11" s="11"/>
      <c r="V11" s="11"/>
      <c r="W11" s="11"/>
      <c r="X11" s="12">
        <v>20200901</v>
      </c>
      <c r="Y11" s="12">
        <v>2</v>
      </c>
      <c r="Z11" s="6" t="s">
        <v>140</v>
      </c>
      <c r="AA11" s="12" t="str">
        <f t="shared" si="5"/>
        <v>이형준</v>
      </c>
      <c r="AB11" s="5" t="s">
        <v>163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9</v>
      </c>
      <c r="C12" s="6" t="str">
        <f t="shared" si="4"/>
        <v>01</v>
      </c>
      <c r="D12" s="7" t="s">
        <v>148</v>
      </c>
      <c r="E12" s="7" t="s">
        <v>138</v>
      </c>
      <c r="F12" s="7" t="s">
        <v>144</v>
      </c>
      <c r="G12" s="5" t="s">
        <v>154</v>
      </c>
      <c r="H12" s="5" t="s">
        <v>155</v>
      </c>
      <c r="I12" s="8">
        <f t="shared" si="0"/>
        <v>2764</v>
      </c>
      <c r="J12" s="9">
        <v>2730</v>
      </c>
      <c r="K12" s="8">
        <f t="shared" si="1"/>
        <v>34</v>
      </c>
      <c r="L12" s="10">
        <f t="shared" si="2"/>
        <v>1.2301013024602027E-2</v>
      </c>
      <c r="M12" s="11"/>
      <c r="N12" s="11"/>
      <c r="O12" s="11"/>
      <c r="P12" s="11">
        <v>3</v>
      </c>
      <c r="Q12" s="11"/>
      <c r="R12" s="11"/>
      <c r="S12" s="11"/>
      <c r="T12" s="11">
        <v>31</v>
      </c>
      <c r="U12" s="11"/>
      <c r="V12" s="11"/>
      <c r="W12" s="11"/>
      <c r="X12" s="12">
        <v>20200901</v>
      </c>
      <c r="Y12" s="12">
        <v>14</v>
      </c>
      <c r="Z12" s="6" t="s">
        <v>140</v>
      </c>
      <c r="AA12" s="12" t="str">
        <f t="shared" si="5"/>
        <v>이형준</v>
      </c>
      <c r="AB12" s="5" t="s">
        <v>163</v>
      </c>
      <c r="AC12" s="13" t="s">
        <v>166</v>
      </c>
    </row>
    <row r="13" spans="1:29" s="14" customFormat="1" ht="20.100000000000001" customHeight="1" x14ac:dyDescent="0.3">
      <c r="A13" s="5">
        <v>7</v>
      </c>
      <c r="B13" s="6" t="str">
        <f t="shared" si="3"/>
        <v>9</v>
      </c>
      <c r="C13" s="6" t="str">
        <f t="shared" si="4"/>
        <v>01</v>
      </c>
      <c r="D13" s="7" t="s">
        <v>148</v>
      </c>
      <c r="E13" s="7" t="s">
        <v>138</v>
      </c>
      <c r="F13" s="7" t="s">
        <v>144</v>
      </c>
      <c r="G13" s="5" t="s">
        <v>154</v>
      </c>
      <c r="H13" s="5" t="s">
        <v>155</v>
      </c>
      <c r="I13" s="8">
        <f>J13+K13</f>
        <v>454</v>
      </c>
      <c r="J13" s="15">
        <v>452</v>
      </c>
      <c r="K13" s="8">
        <f t="shared" si="1"/>
        <v>2</v>
      </c>
      <c r="L13" s="10">
        <f t="shared" si="2"/>
        <v>4.4052863436123352E-3</v>
      </c>
      <c r="M13" s="11"/>
      <c r="N13" s="11"/>
      <c r="O13" s="11"/>
      <c r="P13" s="11"/>
      <c r="Q13" s="11"/>
      <c r="R13" s="11"/>
      <c r="S13" s="11"/>
      <c r="T13" s="11">
        <v>2</v>
      </c>
      <c r="U13" s="11"/>
      <c r="V13" s="11"/>
      <c r="W13" s="11"/>
      <c r="X13" s="12">
        <v>20200901</v>
      </c>
      <c r="Y13" s="12">
        <v>14</v>
      </c>
      <c r="Z13" s="6" t="s">
        <v>151</v>
      </c>
      <c r="AA13" s="12" t="str">
        <f t="shared" si="5"/>
        <v>하선동</v>
      </c>
      <c r="AB13" s="5" t="s">
        <v>163</v>
      </c>
      <c r="AC13" s="13" t="s">
        <v>166</v>
      </c>
    </row>
    <row r="14" spans="1:29" s="14" customFormat="1" ht="20.100000000000001" customHeight="1" x14ac:dyDescent="0.3">
      <c r="A14" s="5">
        <v>8</v>
      </c>
      <c r="B14" s="6" t="str">
        <f t="shared" si="3"/>
        <v>9</v>
      </c>
      <c r="C14" s="6" t="str">
        <f t="shared" si="4"/>
        <v>01</v>
      </c>
      <c r="D14" s="7" t="s">
        <v>148</v>
      </c>
      <c r="E14" s="7" t="s">
        <v>138</v>
      </c>
      <c r="F14" s="7" t="s">
        <v>169</v>
      </c>
      <c r="G14" s="5">
        <v>7301</v>
      </c>
      <c r="H14" s="5" t="s">
        <v>155</v>
      </c>
      <c r="I14" s="8">
        <f t="shared" si="0"/>
        <v>794</v>
      </c>
      <c r="J14" s="9">
        <v>624</v>
      </c>
      <c r="K14" s="8">
        <f t="shared" si="1"/>
        <v>170</v>
      </c>
      <c r="L14" s="10">
        <f t="shared" si="2"/>
        <v>0.2141057934508816</v>
      </c>
      <c r="M14" s="11">
        <v>21</v>
      </c>
      <c r="N14" s="11"/>
      <c r="O14" s="11"/>
      <c r="P14" s="11"/>
      <c r="Q14" s="11"/>
      <c r="R14" s="11"/>
      <c r="S14" s="11"/>
      <c r="T14" s="11">
        <v>149</v>
      </c>
      <c r="U14" s="11"/>
      <c r="V14" s="11"/>
      <c r="W14" s="11"/>
      <c r="X14" s="12">
        <v>20200901</v>
      </c>
      <c r="Y14" s="12">
        <v>4</v>
      </c>
      <c r="Z14" s="6" t="s">
        <v>151</v>
      </c>
      <c r="AA14" s="12" t="str">
        <f t="shared" si="5"/>
        <v>하선동</v>
      </c>
      <c r="AB14" s="5" t="s">
        <v>170</v>
      </c>
      <c r="AC14" s="13" t="s">
        <v>145</v>
      </c>
    </row>
    <row r="15" spans="1:29" s="14" customFormat="1" ht="20.100000000000001" customHeight="1" x14ac:dyDescent="0.3">
      <c r="A15" s="5">
        <v>9</v>
      </c>
      <c r="B15" s="6" t="str">
        <f t="shared" si="3"/>
        <v>9</v>
      </c>
      <c r="C15" s="6" t="str">
        <f t="shared" si="4"/>
        <v>01</v>
      </c>
      <c r="D15" s="7" t="s">
        <v>148</v>
      </c>
      <c r="E15" s="7" t="s">
        <v>138</v>
      </c>
      <c r="F15" s="7" t="s">
        <v>169</v>
      </c>
      <c r="G15" s="5">
        <v>7301</v>
      </c>
      <c r="H15" s="5" t="s">
        <v>155</v>
      </c>
      <c r="I15" s="8">
        <f t="shared" si="0"/>
        <v>488</v>
      </c>
      <c r="J15" s="9">
        <v>400</v>
      </c>
      <c r="K15" s="8">
        <f t="shared" si="1"/>
        <v>88</v>
      </c>
      <c r="L15" s="10">
        <f t="shared" si="2"/>
        <v>0.18032786885245902</v>
      </c>
      <c r="M15" s="11"/>
      <c r="N15" s="11"/>
      <c r="O15" s="11"/>
      <c r="P15" s="11"/>
      <c r="Q15" s="11"/>
      <c r="R15" s="11"/>
      <c r="S15" s="11"/>
      <c r="T15" s="11">
        <v>88</v>
      </c>
      <c r="U15" s="11"/>
      <c r="V15" s="11"/>
      <c r="W15" s="11"/>
      <c r="X15" s="12">
        <v>20200901</v>
      </c>
      <c r="Y15" s="12">
        <v>4</v>
      </c>
      <c r="Z15" s="6" t="s">
        <v>140</v>
      </c>
      <c r="AA15" s="12" t="str">
        <f t="shared" si="5"/>
        <v>이형준</v>
      </c>
      <c r="AB15" s="5" t="s">
        <v>170</v>
      </c>
      <c r="AC15" s="13" t="s">
        <v>145</v>
      </c>
    </row>
    <row r="16" spans="1:29" s="14" customFormat="1" ht="20.100000000000001" customHeight="1" x14ac:dyDescent="0.3">
      <c r="A16" s="5">
        <v>10</v>
      </c>
      <c r="B16" s="6" t="str">
        <f t="shared" si="3"/>
        <v>9</v>
      </c>
      <c r="C16" s="6" t="str">
        <f t="shared" si="4"/>
        <v>01</v>
      </c>
      <c r="D16" s="7" t="s">
        <v>148</v>
      </c>
      <c r="E16" s="7" t="s">
        <v>171</v>
      </c>
      <c r="F16" s="7" t="s">
        <v>178</v>
      </c>
      <c r="G16" s="5" t="s">
        <v>92</v>
      </c>
      <c r="H16" s="5" t="s">
        <v>89</v>
      </c>
      <c r="I16" s="8">
        <f t="shared" si="0"/>
        <v>2794</v>
      </c>
      <c r="J16" s="9">
        <v>2792</v>
      </c>
      <c r="K16" s="8">
        <f t="shared" si="1"/>
        <v>2</v>
      </c>
      <c r="L16" s="10">
        <f t="shared" si="2"/>
        <v>7.158196134574087E-4</v>
      </c>
      <c r="M16" s="11">
        <v>2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20200901</v>
      </c>
      <c r="Y16" s="12">
        <v>3</v>
      </c>
      <c r="Z16" s="6" t="s">
        <v>140</v>
      </c>
      <c r="AA16" s="12" t="str">
        <f t="shared" si="5"/>
        <v>이형준</v>
      </c>
      <c r="AB16" s="5" t="s">
        <v>170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9</v>
      </c>
      <c r="C17" s="6" t="str">
        <f t="shared" si="4"/>
        <v>01</v>
      </c>
      <c r="D17" s="7" t="s">
        <v>156</v>
      </c>
      <c r="E17" s="7" t="s">
        <v>138</v>
      </c>
      <c r="F17" s="7" t="s">
        <v>172</v>
      </c>
      <c r="G17" s="5" t="s">
        <v>95</v>
      </c>
      <c r="H17" s="5" t="s">
        <v>89</v>
      </c>
      <c r="I17" s="8">
        <f t="shared" si="0"/>
        <v>1046</v>
      </c>
      <c r="J17" s="9">
        <v>953</v>
      </c>
      <c r="K17" s="8">
        <f t="shared" si="1"/>
        <v>93</v>
      </c>
      <c r="L17" s="10">
        <f t="shared" si="2"/>
        <v>8.8910133843212238E-2</v>
      </c>
      <c r="M17" s="11"/>
      <c r="N17" s="11">
        <v>21</v>
      </c>
      <c r="O17" s="11"/>
      <c r="P17" s="11">
        <v>72</v>
      </c>
      <c r="Q17" s="11"/>
      <c r="R17" s="11"/>
      <c r="S17" s="11"/>
      <c r="T17" s="11"/>
      <c r="U17" s="11"/>
      <c r="V17" s="11"/>
      <c r="W17" s="11"/>
      <c r="X17" s="12">
        <v>20200901</v>
      </c>
      <c r="Y17" s="12">
        <v>13</v>
      </c>
      <c r="Z17" s="6" t="s">
        <v>151</v>
      </c>
      <c r="AA17" s="12" t="str">
        <f t="shared" si="5"/>
        <v>하선동</v>
      </c>
      <c r="AB17" s="5" t="s">
        <v>170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9</v>
      </c>
      <c r="C18" s="6" t="str">
        <f t="shared" si="4"/>
        <v>01</v>
      </c>
      <c r="D18" s="7" t="s">
        <v>156</v>
      </c>
      <c r="E18" s="7" t="s">
        <v>138</v>
      </c>
      <c r="F18" s="7" t="s">
        <v>172</v>
      </c>
      <c r="G18" s="5" t="s">
        <v>95</v>
      </c>
      <c r="H18" s="5" t="s">
        <v>89</v>
      </c>
      <c r="I18" s="8">
        <f t="shared" si="0"/>
        <v>4869</v>
      </c>
      <c r="J18" s="9">
        <v>4447</v>
      </c>
      <c r="K18" s="8">
        <f t="shared" si="1"/>
        <v>422</v>
      </c>
      <c r="L18" s="10">
        <f t="shared" si="2"/>
        <v>8.6670774286301086E-2</v>
      </c>
      <c r="M18" s="11">
        <v>8</v>
      </c>
      <c r="N18" s="11">
        <v>45</v>
      </c>
      <c r="O18" s="11"/>
      <c r="P18" s="11">
        <v>369</v>
      </c>
      <c r="Q18" s="11"/>
      <c r="R18" s="11"/>
      <c r="S18" s="11"/>
      <c r="T18" s="11"/>
      <c r="U18" s="11"/>
      <c r="V18" s="11"/>
      <c r="W18" s="11"/>
      <c r="X18" s="12">
        <v>20200901</v>
      </c>
      <c r="Y18" s="12">
        <v>13</v>
      </c>
      <c r="Z18" s="6" t="s">
        <v>140</v>
      </c>
      <c r="AA18" s="12" t="str">
        <f t="shared" si="5"/>
        <v>이형준</v>
      </c>
      <c r="AB18" s="5" t="s">
        <v>170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9</v>
      </c>
      <c r="C19" s="6" t="str">
        <f t="shared" si="4"/>
        <v>01</v>
      </c>
      <c r="D19" s="7" t="s">
        <v>147</v>
      </c>
      <c r="E19" s="7" t="s">
        <v>138</v>
      </c>
      <c r="F19" s="7" t="s">
        <v>139</v>
      </c>
      <c r="G19" s="5" t="s">
        <v>132</v>
      </c>
      <c r="H19" s="5" t="s">
        <v>89</v>
      </c>
      <c r="I19" s="8">
        <f t="shared" si="0"/>
        <v>306</v>
      </c>
      <c r="J19" s="9">
        <v>273</v>
      </c>
      <c r="K19" s="8">
        <f t="shared" si="1"/>
        <v>33</v>
      </c>
      <c r="L19" s="10">
        <f t="shared" si="2"/>
        <v>0.10784313725490197</v>
      </c>
      <c r="M19" s="11"/>
      <c r="N19" s="11"/>
      <c r="O19" s="11"/>
      <c r="P19" s="11"/>
      <c r="Q19" s="11"/>
      <c r="R19" s="11"/>
      <c r="S19" s="11"/>
      <c r="T19" s="11"/>
      <c r="U19" s="11"/>
      <c r="V19" s="11">
        <v>33</v>
      </c>
      <c r="W19" s="11"/>
      <c r="X19" s="12">
        <v>20200831</v>
      </c>
      <c r="Y19" s="12">
        <v>7</v>
      </c>
      <c r="Z19" s="6" t="s">
        <v>140</v>
      </c>
      <c r="AA19" s="12" t="str">
        <f t="shared" si="5"/>
        <v>이형준</v>
      </c>
      <c r="AB19" s="5" t="s">
        <v>173</v>
      </c>
      <c r="AC19" s="13" t="s">
        <v>143</v>
      </c>
    </row>
    <row r="20" spans="1:29" s="14" customFormat="1" ht="20.100000000000001" customHeight="1" x14ac:dyDescent="0.3">
      <c r="A20" s="5">
        <v>14</v>
      </c>
      <c r="B20" s="6" t="str">
        <f t="shared" si="3"/>
        <v>9</v>
      </c>
      <c r="C20" s="6" t="str">
        <f t="shared" si="4"/>
        <v>01</v>
      </c>
      <c r="D20" s="7" t="s">
        <v>147</v>
      </c>
      <c r="E20" s="7" t="s">
        <v>138</v>
      </c>
      <c r="F20" s="7" t="s">
        <v>139</v>
      </c>
      <c r="G20" s="5" t="s">
        <v>132</v>
      </c>
      <c r="H20" s="5" t="s">
        <v>89</v>
      </c>
      <c r="I20" s="8">
        <f t="shared" si="0"/>
        <v>307</v>
      </c>
      <c r="J20" s="9">
        <v>307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20200831</v>
      </c>
      <c r="Y20" s="12">
        <v>7</v>
      </c>
      <c r="Z20" s="6" t="s">
        <v>151</v>
      </c>
      <c r="AA20" s="12" t="str">
        <f t="shared" si="5"/>
        <v>하선동</v>
      </c>
      <c r="AB20" s="5" t="s">
        <v>173</v>
      </c>
      <c r="AC20" s="13" t="s">
        <v>143</v>
      </c>
    </row>
    <row r="21" spans="1:29" s="14" customFormat="1" ht="20.100000000000001" customHeight="1" x14ac:dyDescent="0.3">
      <c r="A21" s="5">
        <v>15</v>
      </c>
      <c r="B21" s="6" t="str">
        <f t="shared" si="3"/>
        <v>9</v>
      </c>
      <c r="C21" s="6" t="str">
        <f t="shared" si="4"/>
        <v>01</v>
      </c>
      <c r="D21" s="7" t="s">
        <v>156</v>
      </c>
      <c r="E21" s="7" t="s">
        <v>138</v>
      </c>
      <c r="F21" s="7" t="s">
        <v>179</v>
      </c>
      <c r="G21" s="5" t="s">
        <v>160</v>
      </c>
      <c r="H21" s="5" t="s">
        <v>89</v>
      </c>
      <c r="I21" s="8">
        <f t="shared" si="0"/>
        <v>8406</v>
      </c>
      <c r="J21" s="9">
        <v>8394</v>
      </c>
      <c r="K21" s="8">
        <f t="shared" si="1"/>
        <v>12</v>
      </c>
      <c r="L21" s="10">
        <f t="shared" si="2"/>
        <v>1.4275517487508922E-3</v>
      </c>
      <c r="M21" s="11"/>
      <c r="N21" s="11">
        <v>7</v>
      </c>
      <c r="O21" s="11"/>
      <c r="P21" s="11">
        <v>5</v>
      </c>
      <c r="Q21" s="11"/>
      <c r="R21" s="11"/>
      <c r="S21" s="11"/>
      <c r="T21" s="11"/>
      <c r="U21" s="11"/>
      <c r="V21" s="11"/>
      <c r="W21" s="11"/>
      <c r="X21" s="12">
        <v>20200901</v>
      </c>
      <c r="Y21" s="12">
        <v>15</v>
      </c>
      <c r="Z21" s="6" t="s">
        <v>151</v>
      </c>
      <c r="AA21" s="12" t="str">
        <f t="shared" si="5"/>
        <v>하선동</v>
      </c>
      <c r="AB21" s="5" t="s">
        <v>173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9</v>
      </c>
      <c r="C22" s="6" t="str">
        <f t="shared" si="4"/>
        <v>01</v>
      </c>
      <c r="D22" s="7" t="s">
        <v>147</v>
      </c>
      <c r="E22" s="7" t="s">
        <v>138</v>
      </c>
      <c r="F22" s="7" t="s">
        <v>139</v>
      </c>
      <c r="G22" s="5" t="s">
        <v>132</v>
      </c>
      <c r="H22" s="5" t="s">
        <v>89</v>
      </c>
      <c r="I22" s="8">
        <f t="shared" si="0"/>
        <v>550</v>
      </c>
      <c r="J22" s="9">
        <v>496</v>
      </c>
      <c r="K22" s="8">
        <f t="shared" si="1"/>
        <v>54</v>
      </c>
      <c r="L22" s="10">
        <f t="shared" si="2"/>
        <v>9.8181818181818176E-2</v>
      </c>
      <c r="M22" s="11"/>
      <c r="N22" s="11"/>
      <c r="O22" s="11"/>
      <c r="P22" s="11"/>
      <c r="Q22" s="11"/>
      <c r="R22" s="11"/>
      <c r="S22" s="11"/>
      <c r="T22" s="11"/>
      <c r="U22" s="11"/>
      <c r="V22" s="11">
        <v>54</v>
      </c>
      <c r="W22" s="11"/>
      <c r="X22" s="12">
        <v>20200831</v>
      </c>
      <c r="Y22" s="12">
        <v>7</v>
      </c>
      <c r="Z22" s="6" t="s">
        <v>140</v>
      </c>
      <c r="AA22" s="12" t="str">
        <f t="shared" si="5"/>
        <v>이형준</v>
      </c>
      <c r="AB22" s="5" t="s">
        <v>174</v>
      </c>
      <c r="AC22" s="13" t="s">
        <v>143</v>
      </c>
    </row>
    <row r="23" spans="1:29" s="14" customFormat="1" ht="20.100000000000001" customHeight="1" x14ac:dyDescent="0.3">
      <c r="A23" s="5">
        <v>17</v>
      </c>
      <c r="B23" s="6" t="str">
        <f t="shared" si="3"/>
        <v>9</v>
      </c>
      <c r="C23" s="6" t="str">
        <f t="shared" si="4"/>
        <v>01</v>
      </c>
      <c r="D23" s="7" t="s">
        <v>156</v>
      </c>
      <c r="E23" s="7" t="s">
        <v>138</v>
      </c>
      <c r="F23" s="7" t="s">
        <v>80</v>
      </c>
      <c r="G23" s="5" t="s">
        <v>160</v>
      </c>
      <c r="H23" s="5" t="s">
        <v>89</v>
      </c>
      <c r="I23" s="8">
        <f t="shared" si="0"/>
        <v>13010</v>
      </c>
      <c r="J23" s="9">
        <v>12922</v>
      </c>
      <c r="K23" s="8">
        <f t="shared" si="1"/>
        <v>88</v>
      </c>
      <c r="L23" s="10">
        <f t="shared" si="2"/>
        <v>6.7640276710222904E-3</v>
      </c>
      <c r="M23" s="11">
        <v>3</v>
      </c>
      <c r="N23" s="11">
        <v>55</v>
      </c>
      <c r="O23" s="11"/>
      <c r="P23" s="11">
        <v>30</v>
      </c>
      <c r="Q23" s="11"/>
      <c r="R23" s="11"/>
      <c r="S23" s="11"/>
      <c r="T23" s="11"/>
      <c r="U23" s="11"/>
      <c r="V23" s="11"/>
      <c r="W23" s="11"/>
      <c r="X23" s="12">
        <v>20200831</v>
      </c>
      <c r="Y23" s="12">
        <v>15</v>
      </c>
      <c r="Z23" s="6" t="s">
        <v>140</v>
      </c>
      <c r="AA23" s="12" t="str">
        <f t="shared" si="5"/>
        <v>이형준</v>
      </c>
      <c r="AB23" s="5" t="s">
        <v>174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9</v>
      </c>
      <c r="C24" s="6" t="str">
        <f t="shared" si="4"/>
        <v>01</v>
      </c>
      <c r="D24" s="7" t="s">
        <v>147</v>
      </c>
      <c r="E24" s="7" t="s">
        <v>138</v>
      </c>
      <c r="F24" s="7" t="s">
        <v>139</v>
      </c>
      <c r="G24" s="5" t="s">
        <v>176</v>
      </c>
      <c r="H24" s="5" t="s">
        <v>89</v>
      </c>
      <c r="I24" s="8">
        <f t="shared" si="0"/>
        <v>150</v>
      </c>
      <c r="J24" s="9">
        <v>150</v>
      </c>
      <c r="K24" s="8">
        <f t="shared" si="1"/>
        <v>0</v>
      </c>
      <c r="L24" s="10">
        <f t="shared" si="2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20200831</v>
      </c>
      <c r="Y24" s="12">
        <v>7</v>
      </c>
      <c r="Z24" s="6" t="s">
        <v>140</v>
      </c>
      <c r="AA24" s="12" t="str">
        <f t="shared" si="5"/>
        <v>이형준</v>
      </c>
      <c r="AB24" s="5" t="s">
        <v>175</v>
      </c>
      <c r="AC24" s="13" t="s">
        <v>142</v>
      </c>
    </row>
    <row r="25" spans="1:29" s="14" customFormat="1" ht="20.100000000000001" customHeight="1" x14ac:dyDescent="0.3">
      <c r="A25" s="5">
        <v>19</v>
      </c>
      <c r="B25" s="6" t="str">
        <f t="shared" si="3"/>
        <v>9</v>
      </c>
      <c r="C25" s="6" t="str">
        <f t="shared" si="4"/>
        <v>01</v>
      </c>
      <c r="D25" s="7" t="s">
        <v>147</v>
      </c>
      <c r="E25" s="7" t="s">
        <v>138</v>
      </c>
      <c r="F25" s="7" t="s">
        <v>139</v>
      </c>
      <c r="G25" s="5" t="s">
        <v>176</v>
      </c>
      <c r="H25" s="5" t="s">
        <v>89</v>
      </c>
      <c r="I25" s="8">
        <f t="shared" si="0"/>
        <v>186</v>
      </c>
      <c r="J25" s="11">
        <v>180</v>
      </c>
      <c r="K25" s="8">
        <f t="shared" si="1"/>
        <v>6</v>
      </c>
      <c r="L25" s="10">
        <f t="shared" si="2"/>
        <v>3.2258064516129031E-2</v>
      </c>
      <c r="M25" s="11">
        <v>5</v>
      </c>
      <c r="N25" s="11"/>
      <c r="O25" s="11"/>
      <c r="P25" s="11">
        <v>1</v>
      </c>
      <c r="Q25" s="11"/>
      <c r="R25" s="11"/>
      <c r="S25" s="11"/>
      <c r="T25" s="11"/>
      <c r="U25" s="11"/>
      <c r="V25" s="11"/>
      <c r="W25" s="11"/>
      <c r="X25" s="12">
        <v>20200901</v>
      </c>
      <c r="Y25" s="12">
        <v>7</v>
      </c>
      <c r="Z25" s="6" t="s">
        <v>151</v>
      </c>
      <c r="AA25" s="12" t="str">
        <f t="shared" si="5"/>
        <v>하선동</v>
      </c>
      <c r="AB25" s="5" t="s">
        <v>175</v>
      </c>
      <c r="AC25" s="13" t="s">
        <v>142</v>
      </c>
    </row>
    <row r="26" spans="1:29" s="14" customFormat="1" ht="20.100000000000001" customHeight="1" x14ac:dyDescent="0.3">
      <c r="A26" s="5">
        <v>20</v>
      </c>
      <c r="B26" s="6" t="str">
        <f t="shared" si="3"/>
        <v>9</v>
      </c>
      <c r="C26" s="6" t="str">
        <f t="shared" si="4"/>
        <v>01</v>
      </c>
      <c r="D26" s="7" t="s">
        <v>148</v>
      </c>
      <c r="E26" s="7" t="s">
        <v>171</v>
      </c>
      <c r="F26" s="7" t="s">
        <v>177</v>
      </c>
      <c r="G26" s="5" t="s">
        <v>92</v>
      </c>
      <c r="H26" s="5" t="s">
        <v>89</v>
      </c>
      <c r="I26" s="8">
        <f t="shared" si="0"/>
        <v>2060</v>
      </c>
      <c r="J26" s="11">
        <v>2060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20200901</v>
      </c>
      <c r="Y26" s="12">
        <v>3</v>
      </c>
      <c r="Z26" s="6" t="s">
        <v>151</v>
      </c>
      <c r="AA26" s="12" t="str">
        <f t="shared" si="5"/>
        <v>하선동</v>
      </c>
      <c r="AB26" s="5" t="s">
        <v>175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9</v>
      </c>
      <c r="C27" s="6" t="str">
        <f t="shared" si="4"/>
        <v>01</v>
      </c>
      <c r="D27" s="7" t="s">
        <v>156</v>
      </c>
      <c r="E27" s="5" t="s">
        <v>138</v>
      </c>
      <c r="F27" s="7" t="s">
        <v>172</v>
      </c>
      <c r="G27" s="5" t="s">
        <v>91</v>
      </c>
      <c r="H27" s="5" t="s">
        <v>89</v>
      </c>
      <c r="I27" s="8">
        <f t="shared" si="0"/>
        <v>2814</v>
      </c>
      <c r="J27" s="11">
        <v>2740</v>
      </c>
      <c r="K27" s="8">
        <f t="shared" si="1"/>
        <v>74</v>
      </c>
      <c r="L27" s="10">
        <f t="shared" si="2"/>
        <v>2.6297085998578537E-2</v>
      </c>
      <c r="M27" s="11">
        <v>4</v>
      </c>
      <c r="N27" s="11"/>
      <c r="O27" s="11"/>
      <c r="P27" s="11">
        <v>70</v>
      </c>
      <c r="Q27" s="11"/>
      <c r="R27" s="11"/>
      <c r="S27" s="11"/>
      <c r="T27" s="11"/>
      <c r="U27" s="11"/>
      <c r="V27" s="11"/>
      <c r="W27" s="11"/>
      <c r="X27" s="12">
        <v>20200901</v>
      </c>
      <c r="Y27" s="12">
        <v>13</v>
      </c>
      <c r="Z27" s="6" t="s">
        <v>151</v>
      </c>
      <c r="AA27" s="12" t="str">
        <f t="shared" si="5"/>
        <v>하선동</v>
      </c>
      <c r="AB27" s="5" t="s">
        <v>175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9</v>
      </c>
      <c r="C28" s="6" t="str">
        <f t="shared" si="4"/>
        <v>01</v>
      </c>
      <c r="D28" s="7"/>
      <c r="E28" s="7"/>
      <c r="F28" s="7"/>
      <c r="G28" s="5"/>
      <c r="H28" s="5"/>
      <c r="I28" s="8">
        <f t="shared" si="0"/>
        <v>0</v>
      </c>
      <c r="J28" s="16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5"/>
        <v/>
      </c>
      <c r="AB28" s="5"/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9</v>
      </c>
      <c r="C29" s="6" t="str">
        <f t="shared" si="4"/>
        <v>01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9</v>
      </c>
      <c r="C30" s="6" t="str">
        <f t="shared" si="4"/>
        <v>01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3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9</v>
      </c>
      <c r="C31" s="6" t="str">
        <f t="shared" si="4"/>
        <v>01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customHeight="1" x14ac:dyDescent="0.3">
      <c r="A32" s="5">
        <v>26</v>
      </c>
      <c r="B32" s="6" t="str">
        <f t="shared" si="3"/>
        <v>9</v>
      </c>
      <c r="C32" s="6" t="str">
        <f t="shared" si="4"/>
        <v>01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customHeight="1" x14ac:dyDescent="0.3">
      <c r="A33" s="5">
        <v>27</v>
      </c>
      <c r="B33" s="6" t="str">
        <f t="shared" si="3"/>
        <v>9</v>
      </c>
      <c r="C33" s="6" t="str">
        <f t="shared" si="4"/>
        <v>01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customHeight="1" x14ac:dyDescent="0.3">
      <c r="A34" s="5">
        <v>28</v>
      </c>
      <c r="B34" s="6" t="str">
        <f t="shared" si="3"/>
        <v>9</v>
      </c>
      <c r="C34" s="6" t="str">
        <f t="shared" si="4"/>
        <v>01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customHeight="1" x14ac:dyDescent="0.3">
      <c r="A35" s="5">
        <v>29</v>
      </c>
      <c r="B35" s="6" t="str">
        <f t="shared" si="3"/>
        <v>9</v>
      </c>
      <c r="C35" s="6" t="str">
        <f t="shared" si="4"/>
        <v>01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customHeight="1" x14ac:dyDescent="0.3">
      <c r="A36" s="5">
        <v>30</v>
      </c>
      <c r="B36" s="6" t="str">
        <f t="shared" si="3"/>
        <v>9</v>
      </c>
      <c r="C36" s="6" t="str">
        <f t="shared" si="4"/>
        <v>01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customHeight="1" x14ac:dyDescent="0.3">
      <c r="A37" s="5">
        <v>31</v>
      </c>
      <c r="B37" s="6" t="str">
        <f t="shared" si="3"/>
        <v>9</v>
      </c>
      <c r="C37" s="6" t="str">
        <f t="shared" si="4"/>
        <v>01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customHeight="1" x14ac:dyDescent="0.3">
      <c r="A38" s="5">
        <v>32</v>
      </c>
      <c r="B38" s="6" t="str">
        <f t="shared" si="3"/>
        <v>9</v>
      </c>
      <c r="C38" s="6" t="str">
        <f t="shared" si="4"/>
        <v>01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customHeight="1" x14ac:dyDescent="0.3">
      <c r="A39" s="5">
        <v>33</v>
      </c>
      <c r="B39" s="6" t="str">
        <f t="shared" si="3"/>
        <v>9</v>
      </c>
      <c r="C39" s="6" t="str">
        <f t="shared" si="4"/>
        <v>01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customHeight="1" x14ac:dyDescent="0.3">
      <c r="A40" s="5">
        <v>34</v>
      </c>
      <c r="B40" s="6" t="str">
        <f t="shared" si="3"/>
        <v>9</v>
      </c>
      <c r="C40" s="6" t="str">
        <f t="shared" si="4"/>
        <v>01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customHeight="1" x14ac:dyDescent="0.3">
      <c r="A41" s="5">
        <v>35</v>
      </c>
      <c r="B41" s="6" t="str">
        <f t="shared" si="3"/>
        <v>9</v>
      </c>
      <c r="C41" s="6" t="str">
        <f t="shared" si="4"/>
        <v>01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customHeight="1" x14ac:dyDescent="0.3">
      <c r="A42" s="5">
        <v>36</v>
      </c>
      <c r="B42" s="6" t="str">
        <f t="shared" si="3"/>
        <v>9</v>
      </c>
      <c r="C42" s="6" t="str">
        <f t="shared" si="4"/>
        <v>01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customHeight="1" x14ac:dyDescent="0.3">
      <c r="A43" s="5">
        <v>37</v>
      </c>
      <c r="B43" s="6" t="str">
        <f t="shared" si="3"/>
        <v>9</v>
      </c>
      <c r="C43" s="6" t="str">
        <f t="shared" si="4"/>
        <v>01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customHeight="1" x14ac:dyDescent="0.3">
      <c r="A44" s="5">
        <v>38</v>
      </c>
      <c r="B44" s="6" t="str">
        <f t="shared" si="3"/>
        <v>9</v>
      </c>
      <c r="C44" s="6" t="str">
        <f t="shared" si="4"/>
        <v>01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customHeight="1" x14ac:dyDescent="0.3">
      <c r="A45" s="5">
        <v>39</v>
      </c>
      <c r="B45" s="6" t="str">
        <f t="shared" si="3"/>
        <v>9</v>
      </c>
      <c r="C45" s="6" t="str">
        <f t="shared" si="4"/>
        <v>01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customHeight="1" x14ac:dyDescent="0.3">
      <c r="A46" s="5">
        <v>40</v>
      </c>
      <c r="B46" s="6" t="str">
        <f t="shared" si="3"/>
        <v>9</v>
      </c>
      <c r="C46" s="6" t="str">
        <f t="shared" si="4"/>
        <v>01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9"/>
      <c r="B47" s="40"/>
      <c r="C47" s="40"/>
      <c r="D47" s="40"/>
      <c r="E47" s="40"/>
      <c r="F47" s="40"/>
      <c r="G47" s="40"/>
      <c r="H47" s="40"/>
      <c r="I47" s="30">
        <f t="shared" ref="I47:W47" si="8">SUM(I7:I46)</f>
        <v>45499</v>
      </c>
      <c r="J47" s="30">
        <f t="shared" si="8"/>
        <v>44345</v>
      </c>
      <c r="K47" s="30">
        <f t="shared" si="8"/>
        <v>1154</v>
      </c>
      <c r="L47" s="30" t="e">
        <f t="shared" si="8"/>
        <v>#DIV/0!</v>
      </c>
      <c r="M47" s="30">
        <f t="shared" si="8"/>
        <v>44</v>
      </c>
      <c r="N47" s="30">
        <f t="shared" si="8"/>
        <v>128</v>
      </c>
      <c r="O47" s="30">
        <f t="shared" si="8"/>
        <v>0</v>
      </c>
      <c r="P47" s="30">
        <f t="shared" si="8"/>
        <v>551</v>
      </c>
      <c r="Q47" s="30">
        <f t="shared" si="8"/>
        <v>10</v>
      </c>
      <c r="R47" s="30">
        <f t="shared" si="8"/>
        <v>0</v>
      </c>
      <c r="S47" s="30">
        <f t="shared" si="8"/>
        <v>54</v>
      </c>
      <c r="T47" s="30">
        <f t="shared" si="8"/>
        <v>278</v>
      </c>
      <c r="U47" s="30">
        <f t="shared" si="8"/>
        <v>0</v>
      </c>
      <c r="V47" s="30">
        <f t="shared" si="8"/>
        <v>89</v>
      </c>
      <c r="W47" s="30">
        <f t="shared" si="8"/>
        <v>0</v>
      </c>
      <c r="X47" s="31"/>
      <c r="Y47" s="32"/>
      <c r="Z47" s="32"/>
      <c r="AA47" s="32"/>
      <c r="AB47" s="32"/>
      <c r="AC47" s="32"/>
    </row>
    <row r="48" spans="1:29" s="19" customFormat="1" ht="13.5" x14ac:dyDescent="0.3">
      <c r="A48" s="39"/>
      <c r="B48" s="40"/>
      <c r="C48" s="40"/>
      <c r="D48" s="40"/>
      <c r="E48" s="40"/>
      <c r="F48" s="40"/>
      <c r="G48" s="40"/>
      <c r="H48" s="4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2"/>
      <c r="Y48" s="32"/>
      <c r="Z48" s="32"/>
      <c r="AA48" s="32"/>
      <c r="AB48" s="32"/>
      <c r="AC48" s="32"/>
    </row>
    <row r="49" spans="1:29" ht="20.100000000000001" customHeight="1" x14ac:dyDescent="0.3">
      <c r="A49" s="5">
        <v>1</v>
      </c>
      <c r="B49" s="6" t="str">
        <f>LEFT($A$1,1)</f>
        <v>9</v>
      </c>
      <c r="C49" s="6" t="str">
        <f>MID($A$1,4,2)</f>
        <v>01</v>
      </c>
      <c r="D49" s="7" t="s">
        <v>156</v>
      </c>
      <c r="E49" s="7" t="s">
        <v>158</v>
      </c>
      <c r="F49" s="7" t="s">
        <v>157</v>
      </c>
      <c r="G49" s="5" t="s">
        <v>160</v>
      </c>
      <c r="H49" s="5" t="s">
        <v>161</v>
      </c>
      <c r="I49" s="8">
        <f t="shared" ref="I49:I63" si="9">J49+K49</f>
        <v>60</v>
      </c>
      <c r="J49" s="9">
        <v>50</v>
      </c>
      <c r="K49" s="8">
        <f t="shared" ref="K49:K63" si="10">SUM(M49:W49)</f>
        <v>10</v>
      </c>
      <c r="L49" s="10">
        <f t="shared" ref="L49:L63" si="11">K49/I49</f>
        <v>0.16666666666666666</v>
      </c>
      <c r="M49" s="11"/>
      <c r="N49" s="11"/>
      <c r="O49" s="11"/>
      <c r="P49" s="11"/>
      <c r="Q49" s="11"/>
      <c r="R49" s="11"/>
      <c r="S49" s="11">
        <v>10</v>
      </c>
      <c r="T49" s="11"/>
      <c r="U49" s="11"/>
      <c r="V49" s="11"/>
      <c r="W49" s="11"/>
      <c r="X49" s="12">
        <v>20200901</v>
      </c>
      <c r="Y49" s="12">
        <v>2</v>
      </c>
      <c r="Z49" s="6" t="s">
        <v>151</v>
      </c>
      <c r="AA49" s="12" t="str">
        <f>IF($Z49="A","하선동",IF($Z49="B","이형준",""))</f>
        <v>하선동</v>
      </c>
      <c r="AB49" s="5" t="s">
        <v>141</v>
      </c>
      <c r="AC49" s="13" t="s">
        <v>159</v>
      </c>
    </row>
    <row r="50" spans="1:29" ht="20.100000000000001" customHeight="1" x14ac:dyDescent="0.3">
      <c r="A50" s="5">
        <v>2</v>
      </c>
      <c r="B50" s="6" t="str">
        <f t="shared" ref="B50:B63" si="12">LEFT($A$1,1)</f>
        <v>9</v>
      </c>
      <c r="C50" s="6" t="str">
        <f t="shared" ref="C50:C63" si="13">MID($A$1,4,2)</f>
        <v>01</v>
      </c>
      <c r="D50" s="7" t="s">
        <v>147</v>
      </c>
      <c r="E50" s="7" t="s">
        <v>138</v>
      </c>
      <c r="F50" s="7" t="s">
        <v>167</v>
      </c>
      <c r="G50" s="5"/>
      <c r="H50" s="5"/>
      <c r="I50" s="8">
        <f t="shared" si="9"/>
        <v>4000</v>
      </c>
      <c r="J50" s="9">
        <v>3851</v>
      </c>
      <c r="K50" s="8">
        <f t="shared" si="10"/>
        <v>149</v>
      </c>
      <c r="L50" s="10">
        <f t="shared" si="11"/>
        <v>3.7249999999999998E-2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>
        <v>149</v>
      </c>
      <c r="X50" s="12">
        <v>20200827</v>
      </c>
      <c r="Y50" s="12">
        <v>7</v>
      </c>
      <c r="Z50" s="6" t="s">
        <v>140</v>
      </c>
      <c r="AA50" s="12" t="str">
        <f t="shared" ref="AA50:AA63" si="14">IF($Z50="A","하선동",IF($Z50="B","이형준",""))</f>
        <v>이형준</v>
      </c>
      <c r="AB50" s="5" t="s">
        <v>163</v>
      </c>
      <c r="AC50" s="13" t="s">
        <v>168</v>
      </c>
    </row>
    <row r="51" spans="1:29" ht="20.100000000000001" customHeight="1" x14ac:dyDescent="0.3">
      <c r="A51" s="5">
        <v>3</v>
      </c>
      <c r="B51" s="6" t="str">
        <f t="shared" si="12"/>
        <v>9</v>
      </c>
      <c r="C51" s="6" t="str">
        <f t="shared" si="13"/>
        <v>01</v>
      </c>
      <c r="D51" s="7"/>
      <c r="E51" s="7"/>
      <c r="F51" s="7"/>
      <c r="G51" s="5"/>
      <c r="H51" s="5"/>
      <c r="I51" s="8">
        <f t="shared" si="9"/>
        <v>0</v>
      </c>
      <c r="J51" s="9"/>
      <c r="K51" s="8">
        <f t="shared" si="10"/>
        <v>0</v>
      </c>
      <c r="L51" s="10" t="e">
        <f t="shared" si="11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4"/>
        <v/>
      </c>
      <c r="AB51" s="5"/>
      <c r="AC51" s="13"/>
    </row>
    <row r="52" spans="1:29" ht="20.100000000000001" customHeight="1" x14ac:dyDescent="0.3">
      <c r="A52" s="5">
        <v>4</v>
      </c>
      <c r="B52" s="6" t="str">
        <f t="shared" si="12"/>
        <v>9</v>
      </c>
      <c r="C52" s="6" t="str">
        <f t="shared" si="13"/>
        <v>01</v>
      </c>
      <c r="D52" s="7"/>
      <c r="E52" s="7"/>
      <c r="F52" s="7"/>
      <c r="G52" s="5"/>
      <c r="H52" s="5"/>
      <c r="I52" s="8">
        <f t="shared" si="9"/>
        <v>0</v>
      </c>
      <c r="J52" s="9"/>
      <c r="K52" s="8">
        <f t="shared" si="10"/>
        <v>0</v>
      </c>
      <c r="L52" s="10" t="e">
        <f t="shared" si="1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4"/>
        <v/>
      </c>
      <c r="AB52" s="5"/>
      <c r="AC52" s="13"/>
    </row>
    <row r="53" spans="1:29" ht="20.100000000000001" customHeight="1" x14ac:dyDescent="0.3">
      <c r="A53" s="5">
        <v>5</v>
      </c>
      <c r="B53" s="6" t="str">
        <f t="shared" si="12"/>
        <v>9</v>
      </c>
      <c r="C53" s="6" t="str">
        <f t="shared" si="13"/>
        <v>01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4"/>
        <v/>
      </c>
      <c r="AB53" s="5"/>
      <c r="AC53" s="13"/>
    </row>
    <row r="54" spans="1:29" ht="20.100000000000001" customHeight="1" x14ac:dyDescent="0.3">
      <c r="A54" s="5">
        <v>6</v>
      </c>
      <c r="B54" s="6" t="str">
        <f t="shared" si="12"/>
        <v>9</v>
      </c>
      <c r="C54" s="6" t="str">
        <f t="shared" si="13"/>
        <v>01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customHeight="1" x14ac:dyDescent="0.3">
      <c r="A55" s="5">
        <v>7</v>
      </c>
      <c r="B55" s="6" t="str">
        <f t="shared" si="12"/>
        <v>9</v>
      </c>
      <c r="C55" s="6" t="str">
        <f t="shared" si="13"/>
        <v>01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customHeight="1" x14ac:dyDescent="0.3">
      <c r="A56" s="5">
        <v>8</v>
      </c>
      <c r="B56" s="6" t="str">
        <f t="shared" si="12"/>
        <v>9</v>
      </c>
      <c r="C56" s="6" t="str">
        <f t="shared" si="13"/>
        <v>01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customHeight="1" x14ac:dyDescent="0.3">
      <c r="A57" s="5">
        <v>9</v>
      </c>
      <c r="B57" s="6" t="str">
        <f t="shared" si="12"/>
        <v>9</v>
      </c>
      <c r="C57" s="6" t="str">
        <f t="shared" si="13"/>
        <v>01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customHeight="1" x14ac:dyDescent="0.3">
      <c r="A58" s="5">
        <v>10</v>
      </c>
      <c r="B58" s="6" t="str">
        <f t="shared" si="12"/>
        <v>9</v>
      </c>
      <c r="C58" s="6" t="str">
        <f t="shared" si="13"/>
        <v>01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customHeight="1" x14ac:dyDescent="0.3">
      <c r="A59" s="5">
        <v>11</v>
      </c>
      <c r="B59" s="6" t="str">
        <f t="shared" si="12"/>
        <v>9</v>
      </c>
      <c r="C59" s="6" t="str">
        <f t="shared" si="13"/>
        <v>01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customHeight="1" x14ac:dyDescent="0.3">
      <c r="A60" s="5">
        <v>12</v>
      </c>
      <c r="B60" s="6" t="str">
        <f t="shared" si="12"/>
        <v>9</v>
      </c>
      <c r="C60" s="6" t="str">
        <f t="shared" si="13"/>
        <v>01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customHeight="1" x14ac:dyDescent="0.3">
      <c r="A61" s="5">
        <v>13</v>
      </c>
      <c r="B61" s="6" t="str">
        <f t="shared" si="12"/>
        <v>9</v>
      </c>
      <c r="C61" s="6" t="str">
        <f t="shared" si="13"/>
        <v>01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customHeight="1" x14ac:dyDescent="0.3">
      <c r="A62" s="5">
        <v>14</v>
      </c>
      <c r="B62" s="6" t="str">
        <f t="shared" si="12"/>
        <v>9</v>
      </c>
      <c r="C62" s="6" t="str">
        <f t="shared" si="13"/>
        <v>01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customHeight="1" x14ac:dyDescent="0.3">
      <c r="A63" s="5">
        <v>15</v>
      </c>
      <c r="B63" s="6" t="str">
        <f t="shared" si="12"/>
        <v>9</v>
      </c>
      <c r="C63" s="6" t="str">
        <f t="shared" si="13"/>
        <v>01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F7 I7:AC7 A8:AC15 A16:F20 I16:AC20 A21:AC21 A22:F22 I22:AC22 A23:AC25 A27:AC46 A26:F26 I26:AC26">
    <cfRule type="expression" dxfId="171" priority="19">
      <formula>$L7&gt;0.15</formula>
    </cfRule>
    <cfRule type="expression" dxfId="170" priority="20">
      <formula>AND($L7&gt;0.08,$L7&lt;0.15)</formula>
    </cfRule>
  </conditionalFormatting>
  <conditionalFormatting sqref="A49:AC63">
    <cfRule type="expression" dxfId="169" priority="17">
      <formula>$L49&gt;0.15</formula>
    </cfRule>
    <cfRule type="expression" dxfId="168" priority="18">
      <formula>AND($L49&gt;0.08,$L49&lt;0.15)</formula>
    </cfRule>
  </conditionalFormatting>
  <conditionalFormatting sqref="G7:H7">
    <cfRule type="expression" dxfId="167" priority="15">
      <formula>$L7&gt;0.15</formula>
    </cfRule>
    <cfRule type="expression" dxfId="166" priority="16">
      <formula>AND($L7&gt;0.08,$L7&lt;0.15)</formula>
    </cfRule>
  </conditionalFormatting>
  <conditionalFormatting sqref="G17:H17">
    <cfRule type="expression" dxfId="165" priority="13">
      <formula>$L17&gt;0.15</formula>
    </cfRule>
    <cfRule type="expression" dxfId="164" priority="14">
      <formula>AND($L17&gt;0.08,$L17&lt;0.15)</formula>
    </cfRule>
  </conditionalFormatting>
  <conditionalFormatting sqref="G18:H18">
    <cfRule type="expression" dxfId="163" priority="11">
      <formula>$L18&gt;0.15</formula>
    </cfRule>
    <cfRule type="expression" dxfId="162" priority="12">
      <formula>AND($L18&gt;0.08,$L18&lt;0.15)</formula>
    </cfRule>
  </conditionalFormatting>
  <conditionalFormatting sqref="G16:H16">
    <cfRule type="expression" dxfId="161" priority="9">
      <formula>$L16&gt;0.15</formula>
    </cfRule>
    <cfRule type="expression" dxfId="160" priority="10">
      <formula>AND($L16&gt;0.08,$L16&lt;0.15)</formula>
    </cfRule>
  </conditionalFormatting>
  <conditionalFormatting sqref="G20:H20">
    <cfRule type="expression" dxfId="159" priority="7">
      <formula>$L20&gt;0.15</formula>
    </cfRule>
    <cfRule type="expression" dxfId="158" priority="8">
      <formula>AND($L20&gt;0.08,$L20&lt;0.15)</formula>
    </cfRule>
  </conditionalFormatting>
  <conditionalFormatting sqref="G19:H19">
    <cfRule type="expression" dxfId="157" priority="5">
      <formula>$L19&gt;0.15</formula>
    </cfRule>
    <cfRule type="expression" dxfId="156" priority="6">
      <formula>AND($L19&gt;0.08,$L19&lt;0.15)</formula>
    </cfRule>
  </conditionalFormatting>
  <conditionalFormatting sqref="G22:H22">
    <cfRule type="expression" dxfId="155" priority="3">
      <formula>$L22&gt;0.15</formula>
    </cfRule>
    <cfRule type="expression" dxfId="154" priority="4">
      <formula>AND($L22&gt;0.08,$L22&lt;0.15)</formula>
    </cfRule>
  </conditionalFormatting>
  <conditionalFormatting sqref="G26:H26">
    <cfRule type="expression" dxfId="153" priority="1">
      <formula>$L26&gt;0.15</formula>
    </cfRule>
    <cfRule type="expression" dxfId="152" priority="2">
      <formula>AND($L26&gt;0.08,$L26&lt;0.15)</formula>
    </cfRule>
  </conditionalFormatting>
  <dataValidations count="3">
    <dataValidation type="list" allowBlank="1" showInputMessage="1" showErrorMessage="1" sqref="Z49:Z63 Z7:Z46" xr:uid="{0C5FA4E4-5F08-4234-9ECA-39B755369057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14630B6D-E97E-4DEF-B14E-0B8464ADA214}">
      <formula1>0</formula1>
      <formula2>20000</formula2>
    </dataValidation>
    <dataValidation allowBlank="1" showInputMessage="1" showErrorMessage="1" prompt="수식 계산_x000a_수치 입력 금지" sqref="K49:K63 K7:K46" xr:uid="{1E624A31-311E-4EE0-A287-7E842E69A2EE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D3AD0F-EC80-40E7-BA89-4B6C27BE09D4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FAA73203-B931-48F2-8745-311BBA43B064}">
          <x14:formula1>
            <xm:f>데이터!$B$4:$B$17</xm:f>
          </x14:formula1>
          <xm:sqref>D49:D63 D7:D46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AEC0-5EB6-49A6-B229-DA5C4E2AE32E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D24" sqref="D24:H24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7" width="7.875" style="26" customWidth="1"/>
    <col min="8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41" t="s">
        <v>52</v>
      </c>
      <c r="B1" s="42"/>
      <c r="C1" s="42"/>
      <c r="D1" s="42"/>
      <c r="E1" s="47" t="s">
        <v>0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8"/>
    </row>
    <row r="2" spans="1:29" s="1" customFormat="1" ht="13.5" customHeight="1" x14ac:dyDescent="0.3">
      <c r="A2" s="43"/>
      <c r="B2" s="44"/>
      <c r="C2" s="44"/>
      <c r="D2" s="44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50"/>
    </row>
    <row r="3" spans="1:29" s="1" customFormat="1" ht="13.5" customHeight="1" x14ac:dyDescent="0.3">
      <c r="A3" s="45"/>
      <c r="B3" s="46"/>
      <c r="C3" s="46"/>
      <c r="D3" s="46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2"/>
    </row>
    <row r="4" spans="1:29" s="1" customFormat="1" ht="9.9499999999999993" customHeight="1" thickBot="1" x14ac:dyDescent="0.35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5"/>
    </row>
    <row r="5" spans="1:29" s="2" customFormat="1" ht="17.25" thickTop="1" x14ac:dyDescent="0.3">
      <c r="A5" s="35" t="s">
        <v>1</v>
      </c>
      <c r="B5" s="56" t="str">
        <f>MID($A$1,2,1)</f>
        <v>월</v>
      </c>
      <c r="C5" s="56" t="str">
        <f>RIGHT($A$1,1)</f>
        <v>일</v>
      </c>
      <c r="D5" s="35" t="s">
        <v>2</v>
      </c>
      <c r="E5" s="35" t="s">
        <v>3</v>
      </c>
      <c r="F5" s="35" t="s">
        <v>4</v>
      </c>
      <c r="G5" s="60" t="s">
        <v>5</v>
      </c>
      <c r="H5" s="33" t="s">
        <v>6</v>
      </c>
      <c r="I5" s="35" t="s">
        <v>7</v>
      </c>
      <c r="J5" s="35" t="s">
        <v>8</v>
      </c>
      <c r="K5" s="35" t="s">
        <v>9</v>
      </c>
      <c r="L5" s="36" t="s">
        <v>10</v>
      </c>
      <c r="M5" s="38" t="s">
        <v>11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 t="s">
        <v>12</v>
      </c>
      <c r="Y5" s="38"/>
      <c r="Z5" s="38"/>
      <c r="AA5" s="38" t="s">
        <v>13</v>
      </c>
      <c r="AB5" s="38" t="s">
        <v>14</v>
      </c>
      <c r="AC5" s="59" t="s">
        <v>15</v>
      </c>
    </row>
    <row r="6" spans="1:29" s="2" customFormat="1" ht="17.25" thickBot="1" x14ac:dyDescent="0.35">
      <c r="A6" s="34"/>
      <c r="B6" s="57"/>
      <c r="C6" s="57"/>
      <c r="D6" s="34"/>
      <c r="E6" s="34"/>
      <c r="F6" s="34"/>
      <c r="G6" s="61"/>
      <c r="H6" s="34"/>
      <c r="I6" s="34"/>
      <c r="J6" s="34"/>
      <c r="K6" s="34"/>
      <c r="L6" s="37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46</v>
      </c>
      <c r="V6" s="4" t="s">
        <v>47</v>
      </c>
      <c r="W6" s="25" t="s">
        <v>24</v>
      </c>
      <c r="X6" s="25" t="s">
        <v>25</v>
      </c>
      <c r="Y6" s="25" t="s">
        <v>26</v>
      </c>
      <c r="Z6" s="25" t="s">
        <v>27</v>
      </c>
      <c r="AA6" s="58"/>
      <c r="AB6" s="58"/>
      <c r="AC6" s="58"/>
    </row>
    <row r="7" spans="1:29" s="14" customFormat="1" ht="20.100000000000001" customHeight="1" thickTop="1" x14ac:dyDescent="0.3">
      <c r="A7" s="5">
        <v>1</v>
      </c>
      <c r="B7" s="6" t="str">
        <f>LEFT($A$1,1)</f>
        <v>9</v>
      </c>
      <c r="C7" s="6" t="str">
        <f>MID($A$1,4,2)</f>
        <v>02</v>
      </c>
      <c r="D7" s="7" t="s">
        <v>188</v>
      </c>
      <c r="E7" s="7" t="s">
        <v>158</v>
      </c>
      <c r="F7" s="7" t="s">
        <v>162</v>
      </c>
      <c r="G7" s="5" t="s">
        <v>95</v>
      </c>
      <c r="H7" s="5" t="s">
        <v>165</v>
      </c>
      <c r="I7" s="8">
        <f t="shared" ref="I7:I46" si="0">J7+K7</f>
        <v>418</v>
      </c>
      <c r="J7" s="9">
        <v>410</v>
      </c>
      <c r="K7" s="8">
        <f t="shared" ref="K7:K29" si="1">SUM(M7:W7)</f>
        <v>8</v>
      </c>
      <c r="L7" s="10">
        <f t="shared" ref="L7:L46" si="2">K7/I7</f>
        <v>1.9138755980861243E-2</v>
      </c>
      <c r="M7" s="11"/>
      <c r="N7" s="11"/>
      <c r="O7" s="11"/>
      <c r="P7" s="11"/>
      <c r="Q7" s="11">
        <v>1</v>
      </c>
      <c r="R7" s="11"/>
      <c r="S7" s="11">
        <v>7</v>
      </c>
      <c r="T7" s="11"/>
      <c r="U7" s="11"/>
      <c r="V7" s="11"/>
      <c r="W7" s="11"/>
      <c r="X7" s="12">
        <v>20200902</v>
      </c>
      <c r="Y7" s="12">
        <v>2</v>
      </c>
      <c r="Z7" s="6" t="s">
        <v>189</v>
      </c>
      <c r="AA7" s="12" t="str">
        <f>IF($Z7="A","하선동",IF($Z7="B","이형준",""))</f>
        <v>하선동</v>
      </c>
      <c r="AB7" s="5" t="s">
        <v>183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9</v>
      </c>
      <c r="C8" s="6" t="str">
        <f t="shared" ref="C8:C46" si="4">MID($A$1,4,2)</f>
        <v>02</v>
      </c>
      <c r="D8" s="7" t="s">
        <v>190</v>
      </c>
      <c r="E8" s="7" t="s">
        <v>191</v>
      </c>
      <c r="F8" s="7" t="s">
        <v>192</v>
      </c>
      <c r="G8" s="5" t="s">
        <v>193</v>
      </c>
      <c r="H8" s="5" t="s">
        <v>194</v>
      </c>
      <c r="I8" s="8">
        <f t="shared" si="0"/>
        <v>1633</v>
      </c>
      <c r="J8" s="9">
        <v>1620</v>
      </c>
      <c r="K8" s="8">
        <f t="shared" si="1"/>
        <v>13</v>
      </c>
      <c r="L8" s="10">
        <f t="shared" si="2"/>
        <v>7.9608083282302518E-3</v>
      </c>
      <c r="M8" s="11"/>
      <c r="N8" s="11"/>
      <c r="O8" s="11"/>
      <c r="P8" s="11">
        <v>13</v>
      </c>
      <c r="Q8" s="11"/>
      <c r="R8" s="11"/>
      <c r="S8" s="11"/>
      <c r="T8" s="11"/>
      <c r="U8" s="11"/>
      <c r="V8" s="11"/>
      <c r="W8" s="11"/>
      <c r="X8" s="12">
        <v>20200902</v>
      </c>
      <c r="Y8" s="12">
        <v>7</v>
      </c>
      <c r="Z8" s="6" t="s">
        <v>195</v>
      </c>
      <c r="AA8" s="12" t="str">
        <f t="shared" ref="AA8:AA46" si="5">IF($Z8="A","하선동",IF($Z8="B","이형준",""))</f>
        <v>이형준</v>
      </c>
      <c r="AB8" s="5" t="s">
        <v>183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9</v>
      </c>
      <c r="C9" s="6" t="str">
        <f t="shared" si="4"/>
        <v>02</v>
      </c>
      <c r="D9" s="7" t="s">
        <v>196</v>
      </c>
      <c r="E9" s="7" t="s">
        <v>61</v>
      </c>
      <c r="F9" s="7" t="s">
        <v>82</v>
      </c>
      <c r="G9" s="27" t="s">
        <v>88</v>
      </c>
      <c r="H9" s="5" t="s">
        <v>89</v>
      </c>
      <c r="I9" s="8">
        <f t="shared" si="0"/>
        <v>911</v>
      </c>
      <c r="J9" s="9">
        <v>910</v>
      </c>
      <c r="K9" s="8">
        <f t="shared" si="1"/>
        <v>1</v>
      </c>
      <c r="L9" s="10">
        <f t="shared" si="2"/>
        <v>1.0976948408342481E-3</v>
      </c>
      <c r="M9" s="11"/>
      <c r="N9" s="11"/>
      <c r="O9" s="11"/>
      <c r="P9" s="11"/>
      <c r="Q9" s="11"/>
      <c r="R9" s="11"/>
      <c r="S9" s="11"/>
      <c r="T9" s="11">
        <v>1</v>
      </c>
      <c r="U9" s="11"/>
      <c r="V9" s="11"/>
      <c r="W9" s="11"/>
      <c r="X9" s="12">
        <v>20200902</v>
      </c>
      <c r="Y9" s="6">
        <v>14</v>
      </c>
      <c r="Z9" s="6" t="s">
        <v>189</v>
      </c>
      <c r="AA9" s="12" t="str">
        <f t="shared" si="5"/>
        <v>하선동</v>
      </c>
      <c r="AB9" s="5" t="s">
        <v>183</v>
      </c>
      <c r="AC9" s="13" t="s">
        <v>197</v>
      </c>
    </row>
    <row r="10" spans="1:29" s="14" customFormat="1" ht="20.100000000000001" customHeight="1" x14ac:dyDescent="0.3">
      <c r="A10" s="5">
        <v>4</v>
      </c>
      <c r="B10" s="6" t="str">
        <f t="shared" si="3"/>
        <v>9</v>
      </c>
      <c r="C10" s="6" t="str">
        <f t="shared" si="4"/>
        <v>02</v>
      </c>
      <c r="D10" s="7" t="s">
        <v>196</v>
      </c>
      <c r="E10" s="7" t="s">
        <v>61</v>
      </c>
      <c r="F10" s="7" t="s">
        <v>82</v>
      </c>
      <c r="G10" s="27" t="s">
        <v>88</v>
      </c>
      <c r="H10" s="5" t="s">
        <v>194</v>
      </c>
      <c r="I10" s="8">
        <f t="shared" si="0"/>
        <v>1620</v>
      </c>
      <c r="J10" s="9">
        <v>1530</v>
      </c>
      <c r="K10" s="8">
        <f t="shared" si="1"/>
        <v>90</v>
      </c>
      <c r="L10" s="10">
        <f t="shared" si="2"/>
        <v>5.5555555555555552E-2</v>
      </c>
      <c r="M10" s="11">
        <v>4</v>
      </c>
      <c r="N10" s="11"/>
      <c r="O10" s="11"/>
      <c r="P10" s="11"/>
      <c r="Q10" s="11"/>
      <c r="R10" s="11"/>
      <c r="S10" s="11"/>
      <c r="T10" s="11">
        <v>86</v>
      </c>
      <c r="U10" s="11"/>
      <c r="V10" s="11"/>
      <c r="W10" s="11"/>
      <c r="X10" s="12">
        <v>20200902</v>
      </c>
      <c r="Y10" s="12">
        <v>14</v>
      </c>
      <c r="Z10" s="6" t="s">
        <v>195</v>
      </c>
      <c r="AA10" s="12" t="str">
        <f t="shared" si="5"/>
        <v>이형준</v>
      </c>
      <c r="AB10" s="5" t="s">
        <v>183</v>
      </c>
      <c r="AC10" s="13" t="s">
        <v>198</v>
      </c>
    </row>
    <row r="11" spans="1:29" s="14" customFormat="1" ht="20.100000000000001" customHeight="1" x14ac:dyDescent="0.3">
      <c r="A11" s="5">
        <v>5</v>
      </c>
      <c r="B11" s="6" t="str">
        <f t="shared" si="3"/>
        <v>9</v>
      </c>
      <c r="C11" s="6" t="str">
        <f t="shared" si="4"/>
        <v>02</v>
      </c>
      <c r="D11" s="7" t="s">
        <v>60</v>
      </c>
      <c r="E11" s="7" t="s">
        <v>61</v>
      </c>
      <c r="F11" s="7" t="s">
        <v>102</v>
      </c>
      <c r="G11" s="5">
        <v>7301</v>
      </c>
      <c r="H11" s="5" t="s">
        <v>89</v>
      </c>
      <c r="I11" s="8">
        <f t="shared" si="0"/>
        <v>1655</v>
      </c>
      <c r="J11" s="9">
        <v>1600</v>
      </c>
      <c r="K11" s="8">
        <f t="shared" si="1"/>
        <v>55</v>
      </c>
      <c r="L11" s="10">
        <f t="shared" si="2"/>
        <v>3.3232628398791542E-2</v>
      </c>
      <c r="M11" s="11">
        <v>53</v>
      </c>
      <c r="N11" s="11"/>
      <c r="O11" s="11"/>
      <c r="P11" s="11"/>
      <c r="Q11" s="11"/>
      <c r="R11" s="11"/>
      <c r="S11" s="11"/>
      <c r="T11" s="11">
        <v>2</v>
      </c>
      <c r="U11" s="11"/>
      <c r="V11" s="11"/>
      <c r="W11" s="11"/>
      <c r="X11" s="12">
        <v>20200902</v>
      </c>
      <c r="Y11" s="12">
        <v>4</v>
      </c>
      <c r="Z11" s="6" t="s">
        <v>195</v>
      </c>
      <c r="AA11" s="12" t="str">
        <f t="shared" si="5"/>
        <v>이형준</v>
      </c>
      <c r="AB11" s="5" t="s">
        <v>183</v>
      </c>
      <c r="AC11" s="13" t="s">
        <v>199</v>
      </c>
    </row>
    <row r="12" spans="1:29" s="14" customFormat="1" ht="20.100000000000001" customHeight="1" x14ac:dyDescent="0.3">
      <c r="A12" s="5">
        <v>6</v>
      </c>
      <c r="B12" s="6" t="str">
        <f t="shared" si="3"/>
        <v>9</v>
      </c>
      <c r="C12" s="6" t="str">
        <f t="shared" si="4"/>
        <v>02</v>
      </c>
      <c r="D12" s="7" t="s">
        <v>196</v>
      </c>
      <c r="E12" s="7" t="s">
        <v>200</v>
      </c>
      <c r="F12" s="7" t="s">
        <v>201</v>
      </c>
      <c r="G12" s="5" t="s">
        <v>202</v>
      </c>
      <c r="H12" s="5" t="s">
        <v>194</v>
      </c>
      <c r="I12" s="8">
        <f t="shared" si="0"/>
        <v>4099</v>
      </c>
      <c r="J12" s="9">
        <v>4070</v>
      </c>
      <c r="K12" s="8">
        <f t="shared" si="1"/>
        <v>29</v>
      </c>
      <c r="L12" s="10">
        <f t="shared" si="2"/>
        <v>7.0748963161746765E-3</v>
      </c>
      <c r="M12" s="11"/>
      <c r="N12" s="11"/>
      <c r="O12" s="11"/>
      <c r="P12" s="11">
        <v>29</v>
      </c>
      <c r="Q12" s="11"/>
      <c r="R12" s="11"/>
      <c r="S12" s="11"/>
      <c r="T12" s="11"/>
      <c r="U12" s="11"/>
      <c r="V12" s="11"/>
      <c r="W12" s="11"/>
      <c r="X12" s="12">
        <v>20200831</v>
      </c>
      <c r="Y12" s="12">
        <v>5</v>
      </c>
      <c r="Z12" s="6" t="s">
        <v>195</v>
      </c>
      <c r="AA12" s="12" t="str">
        <f t="shared" si="5"/>
        <v>이형준</v>
      </c>
      <c r="AB12" s="5" t="s">
        <v>183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9</v>
      </c>
      <c r="C13" s="6" t="str">
        <f t="shared" si="4"/>
        <v>02</v>
      </c>
      <c r="D13" s="7" t="s">
        <v>190</v>
      </c>
      <c r="E13" s="7" t="s">
        <v>55</v>
      </c>
      <c r="F13" s="7" t="s">
        <v>203</v>
      </c>
      <c r="G13" s="5" t="s">
        <v>202</v>
      </c>
      <c r="H13" s="5" t="s">
        <v>204</v>
      </c>
      <c r="I13" s="8">
        <f t="shared" si="0"/>
        <v>1705</v>
      </c>
      <c r="J13" s="15">
        <v>1693</v>
      </c>
      <c r="K13" s="8">
        <f t="shared" si="1"/>
        <v>12</v>
      </c>
      <c r="L13" s="10">
        <f t="shared" si="2"/>
        <v>7.0381231671554252E-3</v>
      </c>
      <c r="M13" s="11"/>
      <c r="N13" s="11"/>
      <c r="O13" s="11"/>
      <c r="P13" s="11">
        <v>6</v>
      </c>
      <c r="Q13" s="11">
        <v>4</v>
      </c>
      <c r="R13" s="11"/>
      <c r="S13" s="11">
        <v>2</v>
      </c>
      <c r="T13" s="11"/>
      <c r="U13" s="11"/>
      <c r="V13" s="11"/>
      <c r="W13" s="11"/>
      <c r="X13" s="12">
        <v>20200902</v>
      </c>
      <c r="Y13" s="12">
        <v>1</v>
      </c>
      <c r="Z13" s="6" t="s">
        <v>189</v>
      </c>
      <c r="AA13" s="12" t="str">
        <f t="shared" si="5"/>
        <v>하선동</v>
      </c>
      <c r="AB13" s="5" t="s">
        <v>184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9</v>
      </c>
      <c r="C14" s="6" t="str">
        <f t="shared" si="4"/>
        <v>02</v>
      </c>
      <c r="D14" s="7" t="s">
        <v>188</v>
      </c>
      <c r="E14" s="7" t="s">
        <v>191</v>
      </c>
      <c r="F14" s="7" t="s">
        <v>75</v>
      </c>
      <c r="G14" s="5" t="s">
        <v>95</v>
      </c>
      <c r="H14" s="5" t="s">
        <v>89</v>
      </c>
      <c r="I14" s="8">
        <f t="shared" si="0"/>
        <v>5005</v>
      </c>
      <c r="J14" s="9">
        <v>4330</v>
      </c>
      <c r="K14" s="8">
        <f t="shared" si="1"/>
        <v>675</v>
      </c>
      <c r="L14" s="10">
        <f t="shared" si="2"/>
        <v>0.13486513486513488</v>
      </c>
      <c r="M14" s="11">
        <v>71</v>
      </c>
      <c r="N14" s="11"/>
      <c r="O14" s="11"/>
      <c r="P14" s="11">
        <v>596</v>
      </c>
      <c r="Q14" s="11">
        <v>8</v>
      </c>
      <c r="R14" s="11"/>
      <c r="S14" s="11"/>
      <c r="T14" s="11"/>
      <c r="U14" s="11"/>
      <c r="V14" s="11"/>
      <c r="W14" s="11"/>
      <c r="X14" s="12">
        <v>20200902</v>
      </c>
      <c r="Y14" s="12">
        <v>13</v>
      </c>
      <c r="Z14" s="6" t="s">
        <v>195</v>
      </c>
      <c r="AA14" s="12" t="str">
        <f t="shared" si="5"/>
        <v>이형준</v>
      </c>
      <c r="AB14" s="5" t="s">
        <v>184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9</v>
      </c>
      <c r="C15" s="6" t="str">
        <f t="shared" si="4"/>
        <v>02</v>
      </c>
      <c r="D15" s="7" t="s">
        <v>196</v>
      </c>
      <c r="E15" s="7" t="s">
        <v>205</v>
      </c>
      <c r="F15" s="7" t="s">
        <v>206</v>
      </c>
      <c r="G15" s="5" t="s">
        <v>207</v>
      </c>
      <c r="H15" s="5" t="s">
        <v>194</v>
      </c>
      <c r="I15" s="8">
        <f t="shared" si="0"/>
        <v>1392</v>
      </c>
      <c r="J15" s="9">
        <v>1380</v>
      </c>
      <c r="K15" s="8">
        <f t="shared" si="1"/>
        <v>12</v>
      </c>
      <c r="L15" s="10">
        <f t="shared" si="2"/>
        <v>8.6206896551724137E-3</v>
      </c>
      <c r="M15" s="11">
        <v>12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v>20200902</v>
      </c>
      <c r="Y15" s="12">
        <v>3</v>
      </c>
      <c r="Z15" s="6" t="s">
        <v>195</v>
      </c>
      <c r="AA15" s="12" t="str">
        <f t="shared" si="5"/>
        <v>이형준</v>
      </c>
      <c r="AB15" s="5" t="s">
        <v>184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9</v>
      </c>
      <c r="C16" s="6" t="str">
        <f t="shared" si="4"/>
        <v>02</v>
      </c>
      <c r="D16" s="7" t="s">
        <v>196</v>
      </c>
      <c r="E16" s="7" t="s">
        <v>200</v>
      </c>
      <c r="F16" s="7" t="s">
        <v>201</v>
      </c>
      <c r="G16" s="5" t="s">
        <v>202</v>
      </c>
      <c r="H16" s="5" t="s">
        <v>194</v>
      </c>
      <c r="I16" s="8">
        <f t="shared" si="0"/>
        <v>3200</v>
      </c>
      <c r="J16" s="9">
        <v>3196</v>
      </c>
      <c r="K16" s="8">
        <f t="shared" si="1"/>
        <v>4</v>
      </c>
      <c r="L16" s="10">
        <f t="shared" si="2"/>
        <v>1.25E-3</v>
      </c>
      <c r="M16" s="11"/>
      <c r="N16" s="11"/>
      <c r="O16" s="11"/>
      <c r="P16" s="11"/>
      <c r="Q16" s="11">
        <v>4</v>
      </c>
      <c r="R16" s="11"/>
      <c r="S16" s="11"/>
      <c r="T16" s="11"/>
      <c r="U16" s="11"/>
      <c r="V16" s="11"/>
      <c r="W16" s="11"/>
      <c r="X16" s="12">
        <v>20200901</v>
      </c>
      <c r="Y16" s="12">
        <v>5</v>
      </c>
      <c r="Z16" s="6" t="s">
        <v>189</v>
      </c>
      <c r="AA16" s="12" t="str">
        <f t="shared" si="5"/>
        <v>하선동</v>
      </c>
      <c r="AB16" s="5" t="s">
        <v>185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9</v>
      </c>
      <c r="C17" s="6" t="str">
        <f t="shared" si="4"/>
        <v>02</v>
      </c>
      <c r="D17" s="7" t="s">
        <v>196</v>
      </c>
      <c r="E17" s="7" t="s">
        <v>200</v>
      </c>
      <c r="F17" s="7" t="s">
        <v>201</v>
      </c>
      <c r="G17" s="5" t="s">
        <v>202</v>
      </c>
      <c r="H17" s="5" t="s">
        <v>89</v>
      </c>
      <c r="I17" s="8">
        <f t="shared" si="0"/>
        <v>3480</v>
      </c>
      <c r="J17" s="9">
        <v>3480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20200901</v>
      </c>
      <c r="Y17" s="12">
        <v>5</v>
      </c>
      <c r="Z17" s="6" t="s">
        <v>195</v>
      </c>
      <c r="AA17" s="12" t="str">
        <f t="shared" si="5"/>
        <v>이형준</v>
      </c>
      <c r="AB17" s="5" t="s">
        <v>185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9</v>
      </c>
      <c r="C18" s="6" t="str">
        <f t="shared" si="4"/>
        <v>02</v>
      </c>
      <c r="D18" s="7" t="s">
        <v>196</v>
      </c>
      <c r="E18" s="7" t="s">
        <v>191</v>
      </c>
      <c r="F18" s="7" t="s">
        <v>208</v>
      </c>
      <c r="G18" s="5" t="s">
        <v>88</v>
      </c>
      <c r="H18" s="5" t="s">
        <v>89</v>
      </c>
      <c r="I18" s="8">
        <f t="shared" si="0"/>
        <v>654</v>
      </c>
      <c r="J18" s="9">
        <v>654</v>
      </c>
      <c r="K18" s="8">
        <f t="shared" si="1"/>
        <v>0</v>
      </c>
      <c r="L18" s="10">
        <f t="shared" si="2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20200901</v>
      </c>
      <c r="Y18" s="12">
        <v>14</v>
      </c>
      <c r="Z18" s="6" t="s">
        <v>209</v>
      </c>
      <c r="AA18" s="12" t="str">
        <f t="shared" si="5"/>
        <v>하선동</v>
      </c>
      <c r="AB18" s="5" t="s">
        <v>185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9</v>
      </c>
      <c r="C19" s="6" t="str">
        <f t="shared" si="4"/>
        <v>02</v>
      </c>
      <c r="D19" s="7" t="s">
        <v>60</v>
      </c>
      <c r="E19" s="7" t="s">
        <v>61</v>
      </c>
      <c r="F19" s="7" t="s">
        <v>208</v>
      </c>
      <c r="G19" s="5" t="s">
        <v>88</v>
      </c>
      <c r="H19" s="5" t="s">
        <v>89</v>
      </c>
      <c r="I19" s="8">
        <f t="shared" si="0"/>
        <v>1536</v>
      </c>
      <c r="J19" s="9">
        <v>1533</v>
      </c>
      <c r="K19" s="8">
        <f t="shared" si="1"/>
        <v>3</v>
      </c>
      <c r="L19" s="10">
        <f t="shared" si="2"/>
        <v>1.953125E-3</v>
      </c>
      <c r="M19" s="11"/>
      <c r="N19" s="11"/>
      <c r="O19" s="11"/>
      <c r="P19" s="11"/>
      <c r="Q19" s="11"/>
      <c r="R19" s="11"/>
      <c r="S19" s="11"/>
      <c r="T19" s="11">
        <v>3</v>
      </c>
      <c r="U19" s="11"/>
      <c r="V19" s="11"/>
      <c r="W19" s="11"/>
      <c r="X19" s="12">
        <v>20200902</v>
      </c>
      <c r="Y19" s="12">
        <v>14</v>
      </c>
      <c r="Z19" s="6" t="s">
        <v>209</v>
      </c>
      <c r="AA19" s="12" t="str">
        <f t="shared" si="5"/>
        <v>하선동</v>
      </c>
      <c r="AB19" s="5" t="s">
        <v>185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9</v>
      </c>
      <c r="C20" s="6" t="str">
        <f t="shared" si="4"/>
        <v>02</v>
      </c>
      <c r="D20" s="7" t="s">
        <v>60</v>
      </c>
      <c r="E20" s="7" t="s">
        <v>210</v>
      </c>
      <c r="F20" s="7" t="s">
        <v>211</v>
      </c>
      <c r="G20" s="5" t="s">
        <v>212</v>
      </c>
      <c r="H20" s="5" t="s">
        <v>89</v>
      </c>
      <c r="I20" s="8">
        <f t="shared" si="0"/>
        <v>575</v>
      </c>
      <c r="J20" s="9">
        <v>575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20200902</v>
      </c>
      <c r="Y20" s="12">
        <v>7</v>
      </c>
      <c r="Z20" s="6" t="s">
        <v>209</v>
      </c>
      <c r="AA20" s="12" t="str">
        <f t="shared" si="5"/>
        <v>하선동</v>
      </c>
      <c r="AB20" s="5" t="s">
        <v>185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9</v>
      </c>
      <c r="C21" s="6" t="str">
        <f t="shared" si="4"/>
        <v>02</v>
      </c>
      <c r="D21" s="7" t="s">
        <v>60</v>
      </c>
      <c r="E21" s="7" t="s">
        <v>61</v>
      </c>
      <c r="F21" s="7" t="s">
        <v>102</v>
      </c>
      <c r="G21" s="5">
        <v>7301</v>
      </c>
      <c r="H21" s="5" t="s">
        <v>89</v>
      </c>
      <c r="I21" s="8">
        <f t="shared" si="0"/>
        <v>600</v>
      </c>
      <c r="J21" s="9">
        <v>578</v>
      </c>
      <c r="K21" s="8">
        <f t="shared" si="1"/>
        <v>22</v>
      </c>
      <c r="L21" s="10">
        <f t="shared" si="2"/>
        <v>3.6666666666666667E-2</v>
      </c>
      <c r="M21" s="11">
        <v>22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20200901</v>
      </c>
      <c r="Y21" s="12">
        <v>4</v>
      </c>
      <c r="Z21" s="6" t="s">
        <v>209</v>
      </c>
      <c r="AA21" s="12" t="str">
        <f t="shared" si="5"/>
        <v>하선동</v>
      </c>
      <c r="AB21" s="5" t="s">
        <v>185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9</v>
      </c>
      <c r="C22" s="6" t="str">
        <f t="shared" si="4"/>
        <v>02</v>
      </c>
      <c r="D22" s="7" t="s">
        <v>30</v>
      </c>
      <c r="E22" s="7" t="s">
        <v>61</v>
      </c>
      <c r="F22" s="7" t="s">
        <v>192</v>
      </c>
      <c r="G22" s="5" t="s">
        <v>90</v>
      </c>
      <c r="H22" s="5" t="s">
        <v>89</v>
      </c>
      <c r="I22" s="8">
        <f t="shared" si="0"/>
        <v>1179</v>
      </c>
      <c r="J22" s="9">
        <v>1154</v>
      </c>
      <c r="K22" s="8">
        <f t="shared" si="1"/>
        <v>25</v>
      </c>
      <c r="L22" s="10">
        <f t="shared" si="2"/>
        <v>2.1204410517387615E-2</v>
      </c>
      <c r="M22" s="11"/>
      <c r="N22" s="11"/>
      <c r="O22" s="11"/>
      <c r="P22" s="11">
        <v>25</v>
      </c>
      <c r="Q22" s="11"/>
      <c r="R22" s="11"/>
      <c r="S22" s="11"/>
      <c r="T22" s="11"/>
      <c r="U22" s="11"/>
      <c r="V22" s="11"/>
      <c r="W22" s="11"/>
      <c r="X22" s="12">
        <v>20200902</v>
      </c>
      <c r="Y22" s="12">
        <v>7</v>
      </c>
      <c r="Z22" s="6" t="s">
        <v>209</v>
      </c>
      <c r="AA22" s="12" t="str">
        <f t="shared" si="5"/>
        <v>하선동</v>
      </c>
      <c r="AB22" s="5" t="s">
        <v>185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9</v>
      </c>
      <c r="C23" s="6" t="str">
        <f t="shared" si="4"/>
        <v>02</v>
      </c>
      <c r="D23" s="7" t="s">
        <v>71</v>
      </c>
      <c r="E23" s="7" t="s">
        <v>158</v>
      </c>
      <c r="F23" s="7" t="s">
        <v>162</v>
      </c>
      <c r="G23" s="5" t="s">
        <v>95</v>
      </c>
      <c r="H23" s="5" t="s">
        <v>165</v>
      </c>
      <c r="I23" s="8">
        <f t="shared" si="0"/>
        <v>2593</v>
      </c>
      <c r="J23" s="9">
        <v>2534</v>
      </c>
      <c r="K23" s="8">
        <f t="shared" si="1"/>
        <v>59</v>
      </c>
      <c r="L23" s="10">
        <f t="shared" si="2"/>
        <v>2.2753567296567682E-2</v>
      </c>
      <c r="M23" s="11">
        <v>10</v>
      </c>
      <c r="N23" s="11"/>
      <c r="O23" s="11"/>
      <c r="P23" s="11"/>
      <c r="Q23" s="11">
        <v>14</v>
      </c>
      <c r="R23" s="11"/>
      <c r="S23" s="11">
        <v>35</v>
      </c>
      <c r="T23" s="11"/>
      <c r="U23" s="11"/>
      <c r="V23" s="11"/>
      <c r="W23" s="11"/>
      <c r="X23" s="12">
        <v>20200902</v>
      </c>
      <c r="Y23" s="12">
        <v>2</v>
      </c>
      <c r="Z23" s="6" t="s">
        <v>209</v>
      </c>
      <c r="AA23" s="12" t="str">
        <f t="shared" si="5"/>
        <v>하선동</v>
      </c>
      <c r="AB23" s="5" t="s">
        <v>186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9</v>
      </c>
      <c r="C24" s="6" t="str">
        <f t="shared" si="4"/>
        <v>02</v>
      </c>
      <c r="D24" s="7" t="s">
        <v>71</v>
      </c>
      <c r="E24" s="7" t="s">
        <v>61</v>
      </c>
      <c r="F24" s="7" t="s">
        <v>213</v>
      </c>
      <c r="G24" s="5" t="s">
        <v>91</v>
      </c>
      <c r="H24" s="5" t="s">
        <v>89</v>
      </c>
      <c r="I24" s="8">
        <f t="shared" si="0"/>
        <v>4191</v>
      </c>
      <c r="J24" s="9">
        <v>4180</v>
      </c>
      <c r="K24" s="8">
        <f t="shared" si="1"/>
        <v>11</v>
      </c>
      <c r="L24" s="10">
        <f t="shared" si="2"/>
        <v>2.6246719160104987E-3</v>
      </c>
      <c r="M24" s="11"/>
      <c r="N24" s="11">
        <v>7</v>
      </c>
      <c r="O24" s="11"/>
      <c r="P24" s="11">
        <v>4</v>
      </c>
      <c r="Q24" s="11"/>
      <c r="R24" s="11"/>
      <c r="S24" s="11"/>
      <c r="T24" s="11"/>
      <c r="U24" s="11"/>
      <c r="V24" s="11"/>
      <c r="W24" s="11"/>
      <c r="X24" s="12">
        <v>20200901</v>
      </c>
      <c r="Y24" s="12">
        <v>15</v>
      </c>
      <c r="Z24" s="6" t="s">
        <v>209</v>
      </c>
      <c r="AA24" s="12" t="str">
        <f t="shared" si="5"/>
        <v>하선동</v>
      </c>
      <c r="AB24" s="5" t="s">
        <v>186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9</v>
      </c>
      <c r="C25" s="6" t="str">
        <f t="shared" si="4"/>
        <v>02</v>
      </c>
      <c r="D25" s="7" t="s">
        <v>71</v>
      </c>
      <c r="E25" s="7" t="s">
        <v>61</v>
      </c>
      <c r="F25" s="7" t="s">
        <v>213</v>
      </c>
      <c r="G25" s="5" t="s">
        <v>91</v>
      </c>
      <c r="H25" s="5" t="s">
        <v>89</v>
      </c>
      <c r="I25" s="8">
        <f t="shared" si="0"/>
        <v>10419</v>
      </c>
      <c r="J25" s="11">
        <v>10220</v>
      </c>
      <c r="K25" s="8">
        <f t="shared" si="1"/>
        <v>199</v>
      </c>
      <c r="L25" s="10">
        <f t="shared" si="2"/>
        <v>1.9099721662347635E-2</v>
      </c>
      <c r="M25" s="11"/>
      <c r="N25" s="11">
        <v>10</v>
      </c>
      <c r="O25" s="11">
        <v>8</v>
      </c>
      <c r="P25" s="11"/>
      <c r="Q25" s="11"/>
      <c r="R25" s="11"/>
      <c r="S25" s="11"/>
      <c r="T25" s="11">
        <v>181</v>
      </c>
      <c r="U25" s="11"/>
      <c r="V25" s="11"/>
      <c r="W25" s="11"/>
      <c r="X25" s="12">
        <v>20200901</v>
      </c>
      <c r="Y25" s="12">
        <v>15</v>
      </c>
      <c r="Z25" s="6" t="s">
        <v>214</v>
      </c>
      <c r="AA25" s="12" t="str">
        <f t="shared" si="5"/>
        <v>이형준</v>
      </c>
      <c r="AB25" s="5" t="s">
        <v>186</v>
      </c>
      <c r="AC25" s="13" t="s">
        <v>215</v>
      </c>
    </row>
    <row r="26" spans="1:29" s="14" customFormat="1" ht="20.100000000000001" customHeight="1" x14ac:dyDescent="0.3">
      <c r="A26" s="5">
        <v>20</v>
      </c>
      <c r="B26" s="6" t="str">
        <f t="shared" si="3"/>
        <v>9</v>
      </c>
      <c r="C26" s="6" t="str">
        <f t="shared" si="4"/>
        <v>02</v>
      </c>
      <c r="D26" s="7" t="s">
        <v>71</v>
      </c>
      <c r="E26" s="7" t="s">
        <v>61</v>
      </c>
      <c r="F26" s="7" t="s">
        <v>213</v>
      </c>
      <c r="G26" s="5" t="s">
        <v>91</v>
      </c>
      <c r="H26" s="5" t="s">
        <v>89</v>
      </c>
      <c r="I26" s="8">
        <f t="shared" si="0"/>
        <v>1683</v>
      </c>
      <c r="J26" s="11">
        <v>1681</v>
      </c>
      <c r="K26" s="8">
        <f t="shared" si="1"/>
        <v>2</v>
      </c>
      <c r="L26" s="10">
        <f t="shared" si="2"/>
        <v>1.1883541295306002E-3</v>
      </c>
      <c r="M26" s="11"/>
      <c r="N26" s="11"/>
      <c r="O26" s="11"/>
      <c r="P26" s="11">
        <v>2</v>
      </c>
      <c r="Q26" s="11"/>
      <c r="R26" s="11"/>
      <c r="S26" s="11"/>
      <c r="T26" s="11"/>
      <c r="U26" s="11"/>
      <c r="V26" s="11"/>
      <c r="W26" s="11"/>
      <c r="X26" s="12">
        <v>20200902</v>
      </c>
      <c r="Y26" s="12">
        <v>15</v>
      </c>
      <c r="Z26" s="6" t="s">
        <v>209</v>
      </c>
      <c r="AA26" s="12" t="str">
        <f t="shared" si="5"/>
        <v>하선동</v>
      </c>
      <c r="AB26" s="5" t="s">
        <v>186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9</v>
      </c>
      <c r="C27" s="6" t="str">
        <f t="shared" si="4"/>
        <v>02</v>
      </c>
      <c r="D27" s="7"/>
      <c r="E27" s="5"/>
      <c r="F27" s="7"/>
      <c r="G27" s="5"/>
      <c r="H27" s="5"/>
      <c r="I27" s="8">
        <f t="shared" si="0"/>
        <v>0</v>
      </c>
      <c r="J27" s="11"/>
      <c r="K27" s="8">
        <f t="shared" si="1"/>
        <v>0</v>
      </c>
      <c r="L27" s="10" t="e">
        <f t="shared" si="2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/>
      <c r="Y27" s="12"/>
      <c r="Z27" s="6"/>
      <c r="AA27" s="12" t="str">
        <f t="shared" si="5"/>
        <v/>
      </c>
      <c r="AB27" s="5" t="s">
        <v>187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9</v>
      </c>
      <c r="C28" s="6" t="str">
        <f t="shared" si="4"/>
        <v>02</v>
      </c>
      <c r="D28" s="7"/>
      <c r="E28" s="7"/>
      <c r="F28" s="7"/>
      <c r="G28" s="5"/>
      <c r="H28" s="5"/>
      <c r="I28" s="8">
        <f t="shared" si="0"/>
        <v>0</v>
      </c>
      <c r="J28" s="16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5"/>
        <v/>
      </c>
      <c r="AB28" s="5" t="s">
        <v>187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9</v>
      </c>
      <c r="C29" s="6" t="str">
        <f t="shared" si="4"/>
        <v>02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 t="s">
        <v>187</v>
      </c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9</v>
      </c>
      <c r="C30" s="6" t="str">
        <f t="shared" si="4"/>
        <v>02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3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 t="s">
        <v>187</v>
      </c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9</v>
      </c>
      <c r="C31" s="6" t="str">
        <f t="shared" si="4"/>
        <v>02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 t="s">
        <v>187</v>
      </c>
      <c r="AC31" s="17"/>
    </row>
    <row r="32" spans="1:29" s="14" customFormat="1" ht="20.100000000000001" customHeight="1" x14ac:dyDescent="0.3">
      <c r="A32" s="5">
        <v>26</v>
      </c>
      <c r="B32" s="6" t="str">
        <f t="shared" si="3"/>
        <v>9</v>
      </c>
      <c r="C32" s="6" t="str">
        <f t="shared" si="4"/>
        <v>02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customHeight="1" x14ac:dyDescent="0.3">
      <c r="A33" s="5">
        <v>27</v>
      </c>
      <c r="B33" s="6" t="str">
        <f t="shared" si="3"/>
        <v>9</v>
      </c>
      <c r="C33" s="6" t="str">
        <f t="shared" si="4"/>
        <v>02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customHeight="1" x14ac:dyDescent="0.3">
      <c r="A34" s="5">
        <v>28</v>
      </c>
      <c r="B34" s="6" t="str">
        <f t="shared" si="3"/>
        <v>9</v>
      </c>
      <c r="C34" s="6" t="str">
        <f t="shared" si="4"/>
        <v>02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customHeight="1" x14ac:dyDescent="0.3">
      <c r="A35" s="5">
        <v>29</v>
      </c>
      <c r="B35" s="6" t="str">
        <f t="shared" si="3"/>
        <v>9</v>
      </c>
      <c r="C35" s="6" t="str">
        <f t="shared" si="4"/>
        <v>02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customHeight="1" x14ac:dyDescent="0.3">
      <c r="A36" s="5">
        <v>30</v>
      </c>
      <c r="B36" s="6" t="str">
        <f t="shared" si="3"/>
        <v>9</v>
      </c>
      <c r="C36" s="6" t="str">
        <f t="shared" si="4"/>
        <v>02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customHeight="1" x14ac:dyDescent="0.3">
      <c r="A37" s="5">
        <v>31</v>
      </c>
      <c r="B37" s="6" t="str">
        <f t="shared" si="3"/>
        <v>9</v>
      </c>
      <c r="C37" s="6" t="str">
        <f t="shared" si="4"/>
        <v>02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customHeight="1" x14ac:dyDescent="0.3">
      <c r="A38" s="5">
        <v>32</v>
      </c>
      <c r="B38" s="6" t="str">
        <f t="shared" si="3"/>
        <v>9</v>
      </c>
      <c r="C38" s="6" t="str">
        <f t="shared" si="4"/>
        <v>02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customHeight="1" x14ac:dyDescent="0.3">
      <c r="A39" s="5">
        <v>33</v>
      </c>
      <c r="B39" s="6" t="str">
        <f t="shared" si="3"/>
        <v>9</v>
      </c>
      <c r="C39" s="6" t="str">
        <f t="shared" si="4"/>
        <v>02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customHeight="1" x14ac:dyDescent="0.3">
      <c r="A40" s="5">
        <v>34</v>
      </c>
      <c r="B40" s="6" t="str">
        <f t="shared" si="3"/>
        <v>9</v>
      </c>
      <c r="C40" s="6" t="str">
        <f t="shared" si="4"/>
        <v>02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customHeight="1" x14ac:dyDescent="0.3">
      <c r="A41" s="5">
        <v>35</v>
      </c>
      <c r="B41" s="6" t="str">
        <f t="shared" si="3"/>
        <v>9</v>
      </c>
      <c r="C41" s="6" t="str">
        <f t="shared" si="4"/>
        <v>02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customHeight="1" x14ac:dyDescent="0.3">
      <c r="A42" s="5">
        <v>36</v>
      </c>
      <c r="B42" s="6" t="str">
        <f t="shared" si="3"/>
        <v>9</v>
      </c>
      <c r="C42" s="6" t="str">
        <f t="shared" si="4"/>
        <v>02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customHeight="1" x14ac:dyDescent="0.3">
      <c r="A43" s="5">
        <v>37</v>
      </c>
      <c r="B43" s="6" t="str">
        <f t="shared" si="3"/>
        <v>9</v>
      </c>
      <c r="C43" s="6" t="str">
        <f t="shared" si="4"/>
        <v>02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customHeight="1" x14ac:dyDescent="0.3">
      <c r="A44" s="5">
        <v>38</v>
      </c>
      <c r="B44" s="6" t="str">
        <f t="shared" si="3"/>
        <v>9</v>
      </c>
      <c r="C44" s="6" t="str">
        <f t="shared" si="4"/>
        <v>02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customHeight="1" x14ac:dyDescent="0.3">
      <c r="A45" s="5">
        <v>39</v>
      </c>
      <c r="B45" s="6" t="str">
        <f t="shared" si="3"/>
        <v>9</v>
      </c>
      <c r="C45" s="6" t="str">
        <f t="shared" si="4"/>
        <v>02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customHeight="1" x14ac:dyDescent="0.3">
      <c r="A46" s="5">
        <v>40</v>
      </c>
      <c r="B46" s="6" t="str">
        <f t="shared" si="3"/>
        <v>9</v>
      </c>
      <c r="C46" s="6" t="str">
        <f t="shared" si="4"/>
        <v>02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9"/>
      <c r="B47" s="40"/>
      <c r="C47" s="40"/>
      <c r="D47" s="40"/>
      <c r="E47" s="40"/>
      <c r="F47" s="40"/>
      <c r="G47" s="40"/>
      <c r="H47" s="40"/>
      <c r="I47" s="30">
        <f t="shared" ref="I47:W47" si="8">SUM(I7:I46)</f>
        <v>48548</v>
      </c>
      <c r="J47" s="30">
        <f t="shared" si="8"/>
        <v>47328</v>
      </c>
      <c r="K47" s="30">
        <f t="shared" si="8"/>
        <v>1220</v>
      </c>
      <c r="L47" s="30" t="e">
        <f t="shared" si="8"/>
        <v>#DIV/0!</v>
      </c>
      <c r="M47" s="30">
        <f t="shared" si="8"/>
        <v>172</v>
      </c>
      <c r="N47" s="30">
        <f t="shared" si="8"/>
        <v>17</v>
      </c>
      <c r="O47" s="30">
        <f t="shared" si="8"/>
        <v>8</v>
      </c>
      <c r="P47" s="30">
        <f t="shared" si="8"/>
        <v>675</v>
      </c>
      <c r="Q47" s="30">
        <f t="shared" si="8"/>
        <v>31</v>
      </c>
      <c r="R47" s="30">
        <f t="shared" si="8"/>
        <v>0</v>
      </c>
      <c r="S47" s="30">
        <f t="shared" si="8"/>
        <v>44</v>
      </c>
      <c r="T47" s="30">
        <f t="shared" si="8"/>
        <v>273</v>
      </c>
      <c r="U47" s="30">
        <f t="shared" si="8"/>
        <v>0</v>
      </c>
      <c r="V47" s="30">
        <f t="shared" si="8"/>
        <v>0</v>
      </c>
      <c r="W47" s="30">
        <f t="shared" si="8"/>
        <v>0</v>
      </c>
      <c r="X47" s="31"/>
      <c r="Y47" s="32"/>
      <c r="Z47" s="32"/>
      <c r="AA47" s="32"/>
      <c r="AB47" s="32"/>
      <c r="AC47" s="32"/>
    </row>
    <row r="48" spans="1:29" s="19" customFormat="1" ht="13.5" x14ac:dyDescent="0.3">
      <c r="A48" s="39"/>
      <c r="B48" s="40"/>
      <c r="C48" s="40"/>
      <c r="D48" s="40"/>
      <c r="E48" s="40"/>
      <c r="F48" s="40"/>
      <c r="G48" s="40"/>
      <c r="H48" s="4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2"/>
      <c r="Y48" s="32"/>
      <c r="Z48" s="32"/>
      <c r="AA48" s="32"/>
      <c r="AB48" s="32"/>
      <c r="AC48" s="32"/>
    </row>
    <row r="49" spans="1:29" ht="20.100000000000001" customHeight="1" x14ac:dyDescent="0.3">
      <c r="A49" s="5">
        <v>1</v>
      </c>
      <c r="B49" s="6" t="str">
        <f>LEFT($A$1,1)</f>
        <v>9</v>
      </c>
      <c r="C49" s="6" t="str">
        <f>MID($A$1,4,2)</f>
        <v>02</v>
      </c>
      <c r="D49" s="7"/>
      <c r="E49" s="7"/>
      <c r="F49" s="7"/>
      <c r="G49" s="5"/>
      <c r="H49" s="5"/>
      <c r="I49" s="8">
        <f t="shared" ref="I49:I63" si="9">J49+K49</f>
        <v>0</v>
      </c>
      <c r="J49" s="9"/>
      <c r="K49" s="8">
        <f t="shared" ref="K49:K63" si="10">SUM(M49:W49)</f>
        <v>0</v>
      </c>
      <c r="L49" s="10" t="e">
        <f t="shared" ref="L49:L63" si="11">K49/I49</f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ht="20.100000000000001" customHeight="1" x14ac:dyDescent="0.3">
      <c r="A50" s="5">
        <v>2</v>
      </c>
      <c r="B50" s="6" t="str">
        <f t="shared" ref="B50:B63" si="12">LEFT($A$1,1)</f>
        <v>9</v>
      </c>
      <c r="C50" s="6" t="str">
        <f t="shared" ref="C50:C63" si="13">MID($A$1,4,2)</f>
        <v>02</v>
      </c>
      <c r="D50" s="7"/>
      <c r="E50" s="7"/>
      <c r="F50" s="7"/>
      <c r="G50" s="5"/>
      <c r="H50" s="5"/>
      <c r="I50" s="8">
        <f t="shared" si="9"/>
        <v>0</v>
      </c>
      <c r="J50" s="9"/>
      <c r="K50" s="8">
        <f t="shared" si="10"/>
        <v>0</v>
      </c>
      <c r="L50" s="10" t="e">
        <f t="shared" si="11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ref="AA50:AA63" si="14">IF($Z50="A","하선동",IF($Z50="B","이형준",""))</f>
        <v/>
      </c>
      <c r="AB50" s="5"/>
      <c r="AC50" s="13"/>
    </row>
    <row r="51" spans="1:29" ht="20.100000000000001" customHeight="1" x14ac:dyDescent="0.3">
      <c r="A51" s="5">
        <v>3</v>
      </c>
      <c r="B51" s="6" t="str">
        <f t="shared" si="12"/>
        <v>9</v>
      </c>
      <c r="C51" s="6" t="str">
        <f t="shared" si="13"/>
        <v>02</v>
      </c>
      <c r="D51" s="7"/>
      <c r="E51" s="7"/>
      <c r="F51" s="7"/>
      <c r="G51" s="5"/>
      <c r="H51" s="5"/>
      <c r="I51" s="8">
        <f t="shared" si="9"/>
        <v>0</v>
      </c>
      <c r="J51" s="9"/>
      <c r="K51" s="8">
        <f t="shared" si="10"/>
        <v>0</v>
      </c>
      <c r="L51" s="10" t="e">
        <f t="shared" si="11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4"/>
        <v/>
      </c>
      <c r="AB51" s="5"/>
      <c r="AC51" s="13"/>
    </row>
    <row r="52" spans="1:29" ht="20.100000000000001" customHeight="1" x14ac:dyDescent="0.3">
      <c r="A52" s="5">
        <v>4</v>
      </c>
      <c r="B52" s="6" t="str">
        <f t="shared" si="12"/>
        <v>9</v>
      </c>
      <c r="C52" s="6" t="str">
        <f t="shared" si="13"/>
        <v>02</v>
      </c>
      <c r="D52" s="7"/>
      <c r="E52" s="7"/>
      <c r="F52" s="7"/>
      <c r="G52" s="5"/>
      <c r="H52" s="5"/>
      <c r="I52" s="8">
        <f t="shared" si="9"/>
        <v>0</v>
      </c>
      <c r="J52" s="9"/>
      <c r="K52" s="8">
        <f t="shared" si="10"/>
        <v>0</v>
      </c>
      <c r="L52" s="10" t="e">
        <f t="shared" si="1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4"/>
        <v/>
      </c>
      <c r="AB52" s="5"/>
      <c r="AC52" s="13"/>
    </row>
    <row r="53" spans="1:29" ht="20.100000000000001" customHeight="1" x14ac:dyDescent="0.3">
      <c r="A53" s="5">
        <v>5</v>
      </c>
      <c r="B53" s="6" t="str">
        <f t="shared" si="12"/>
        <v>9</v>
      </c>
      <c r="C53" s="6" t="str">
        <f t="shared" si="13"/>
        <v>02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4"/>
        <v/>
      </c>
      <c r="AB53" s="5"/>
      <c r="AC53" s="13"/>
    </row>
    <row r="54" spans="1:29" ht="20.100000000000001" customHeight="1" x14ac:dyDescent="0.3">
      <c r="A54" s="5">
        <v>6</v>
      </c>
      <c r="B54" s="6" t="str">
        <f t="shared" si="12"/>
        <v>9</v>
      </c>
      <c r="C54" s="6" t="str">
        <f t="shared" si="13"/>
        <v>02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customHeight="1" x14ac:dyDescent="0.3">
      <c r="A55" s="5">
        <v>7</v>
      </c>
      <c r="B55" s="6" t="str">
        <f t="shared" si="12"/>
        <v>9</v>
      </c>
      <c r="C55" s="6" t="str">
        <f t="shared" si="13"/>
        <v>02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customHeight="1" x14ac:dyDescent="0.3">
      <c r="A56" s="5">
        <v>8</v>
      </c>
      <c r="B56" s="6" t="str">
        <f t="shared" si="12"/>
        <v>9</v>
      </c>
      <c r="C56" s="6" t="str">
        <f t="shared" si="13"/>
        <v>02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customHeight="1" x14ac:dyDescent="0.3">
      <c r="A57" s="5">
        <v>9</v>
      </c>
      <c r="B57" s="6" t="str">
        <f t="shared" si="12"/>
        <v>9</v>
      </c>
      <c r="C57" s="6" t="str">
        <f t="shared" si="13"/>
        <v>02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customHeight="1" x14ac:dyDescent="0.3">
      <c r="A58" s="5">
        <v>10</v>
      </c>
      <c r="B58" s="6" t="str">
        <f t="shared" si="12"/>
        <v>9</v>
      </c>
      <c r="C58" s="6" t="str">
        <f t="shared" si="13"/>
        <v>02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customHeight="1" x14ac:dyDescent="0.3">
      <c r="A59" s="5">
        <v>11</v>
      </c>
      <c r="B59" s="6" t="str">
        <f t="shared" si="12"/>
        <v>9</v>
      </c>
      <c r="C59" s="6" t="str">
        <f t="shared" si="13"/>
        <v>02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customHeight="1" x14ac:dyDescent="0.3">
      <c r="A60" s="5">
        <v>12</v>
      </c>
      <c r="B60" s="6" t="str">
        <f t="shared" si="12"/>
        <v>9</v>
      </c>
      <c r="C60" s="6" t="str">
        <f t="shared" si="13"/>
        <v>02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customHeight="1" x14ac:dyDescent="0.3">
      <c r="A61" s="5">
        <v>13</v>
      </c>
      <c r="B61" s="6" t="str">
        <f t="shared" si="12"/>
        <v>9</v>
      </c>
      <c r="C61" s="6" t="str">
        <f t="shared" si="13"/>
        <v>02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customHeight="1" x14ac:dyDescent="0.3">
      <c r="A62" s="5">
        <v>14</v>
      </c>
      <c r="B62" s="6" t="str">
        <f t="shared" si="12"/>
        <v>9</v>
      </c>
      <c r="C62" s="6" t="str">
        <f t="shared" si="13"/>
        <v>02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customHeight="1" x14ac:dyDescent="0.3">
      <c r="A63" s="5">
        <v>15</v>
      </c>
      <c r="B63" s="6" t="str">
        <f t="shared" si="12"/>
        <v>9</v>
      </c>
      <c r="C63" s="6" t="str">
        <f t="shared" si="13"/>
        <v>02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8:AC8 A7:D7 I7:AC7 A12:AC13 A9:D9 I9:AC9 H10:AC10 A10:C11 I11:AC11 A14:E14 I14:AC14 A15:AC17 A20:AC20 A18:F18 A19:C19 I18:AC19 A21:F21 I21:AC21 A22:AC22 A23:D23 I23:AC23 A24:AC46">
    <cfRule type="expression" dxfId="151" priority="27">
      <formula>$L7&gt;0.15</formula>
    </cfRule>
    <cfRule type="expression" dxfId="150" priority="28">
      <formula>AND($L7&gt;0.08,$L7&lt;0.15)</formula>
    </cfRule>
  </conditionalFormatting>
  <conditionalFormatting sqref="A49:AC63">
    <cfRule type="expression" dxfId="149" priority="25">
      <formula>$L49&gt;0.15</formula>
    </cfRule>
    <cfRule type="expression" dxfId="148" priority="26">
      <formula>AND($L49&gt;0.08,$L49&lt;0.15)</formula>
    </cfRule>
  </conditionalFormatting>
  <conditionalFormatting sqref="E7:H7">
    <cfRule type="expression" dxfId="147" priority="23">
      <formula>$L7&gt;0.15</formula>
    </cfRule>
    <cfRule type="expression" dxfId="146" priority="24">
      <formula>AND($L7&gt;0.08,$L7&lt;0.15)</formula>
    </cfRule>
  </conditionalFormatting>
  <conditionalFormatting sqref="E9:H9">
    <cfRule type="expression" dxfId="145" priority="21">
      <formula>$L9&gt;0.15</formula>
    </cfRule>
    <cfRule type="expression" dxfId="144" priority="22">
      <formula>AND($L9&gt;0.08,$L9&lt;0.15)</formula>
    </cfRule>
  </conditionalFormatting>
  <conditionalFormatting sqref="D10">
    <cfRule type="expression" dxfId="143" priority="19">
      <formula>$L10&gt;0.15</formula>
    </cfRule>
    <cfRule type="expression" dxfId="142" priority="20">
      <formula>AND($L10&gt;0.08,$L10&lt;0.15)</formula>
    </cfRule>
  </conditionalFormatting>
  <conditionalFormatting sqref="E10:G10">
    <cfRule type="expression" dxfId="141" priority="17">
      <formula>$L10&gt;0.15</formula>
    </cfRule>
    <cfRule type="expression" dxfId="140" priority="18">
      <formula>AND($L10&gt;0.08,$L10&lt;0.15)</formula>
    </cfRule>
  </conditionalFormatting>
  <conditionalFormatting sqref="D11:H11">
    <cfRule type="expression" dxfId="139" priority="15">
      <formula>$L11&gt;0.15</formula>
    </cfRule>
    <cfRule type="expression" dxfId="138" priority="16">
      <formula>AND($L11&gt;0.08,$L11&lt;0.15)</formula>
    </cfRule>
  </conditionalFormatting>
  <conditionalFormatting sqref="F14">
    <cfRule type="expression" dxfId="137" priority="13">
      <formula>$L14&gt;0.15</formula>
    </cfRule>
    <cfRule type="expression" dxfId="136" priority="14">
      <formula>AND($L14&gt;0.08,$L14&lt;0.15)</formula>
    </cfRule>
  </conditionalFormatting>
  <conditionalFormatting sqref="G14:H14">
    <cfRule type="expression" dxfId="135" priority="11">
      <formula>$L14&gt;0.15</formula>
    </cfRule>
    <cfRule type="expression" dxfId="134" priority="12">
      <formula>AND($L14&gt;0.08,$L14&lt;0.15)</formula>
    </cfRule>
  </conditionalFormatting>
  <conditionalFormatting sqref="G18:H18">
    <cfRule type="expression" dxfId="133" priority="9">
      <formula>$L18&gt;0.15</formula>
    </cfRule>
    <cfRule type="expression" dxfId="132" priority="10">
      <formula>AND($L18&gt;0.08,$L18&lt;0.15)</formula>
    </cfRule>
  </conditionalFormatting>
  <conditionalFormatting sqref="D19:F19">
    <cfRule type="expression" dxfId="131" priority="7">
      <formula>$L19&gt;0.15</formula>
    </cfRule>
    <cfRule type="expression" dxfId="130" priority="8">
      <formula>AND($L19&gt;0.08,$L19&lt;0.15)</formula>
    </cfRule>
  </conditionalFormatting>
  <conditionalFormatting sqref="G19:H19">
    <cfRule type="expression" dxfId="129" priority="5">
      <formula>$L19&gt;0.15</formula>
    </cfRule>
    <cfRule type="expression" dxfId="128" priority="6">
      <formula>AND($L19&gt;0.08,$L19&lt;0.15)</formula>
    </cfRule>
  </conditionalFormatting>
  <conditionalFormatting sqref="G21:H21">
    <cfRule type="expression" dxfId="127" priority="3">
      <formula>$L21&gt;0.15</formula>
    </cfRule>
    <cfRule type="expression" dxfId="126" priority="4">
      <formula>AND($L21&gt;0.08,$L21&lt;0.15)</formula>
    </cfRule>
  </conditionalFormatting>
  <conditionalFormatting sqref="E23:H23">
    <cfRule type="expression" dxfId="125" priority="1">
      <formula>$L23&gt;0.15</formula>
    </cfRule>
    <cfRule type="expression" dxfId="124" priority="2">
      <formula>AND($L23&gt;0.08,$L23&lt;0.15)</formula>
    </cfRule>
  </conditionalFormatting>
  <dataValidations count="3">
    <dataValidation allowBlank="1" showInputMessage="1" showErrorMessage="1" prompt="수식 계산_x000a_수치 입력 금지" sqref="K49:K63 K7:K46" xr:uid="{9A1CE3AB-D2DE-41ED-A253-154EBC02F356}"/>
    <dataValidation type="whole" allowBlank="1" showInputMessage="1" showErrorMessage="1" errorTitle="입력값이 올바르지 않습니다." error="숫자만 쓰세요!" sqref="J29:J30 J25:J27 M49:W63 M7:W46" xr:uid="{AC61FA69-CE63-44BB-B56F-4A804BA1E563}">
      <formula1>0</formula1>
      <formula2>20000</formula2>
    </dataValidation>
    <dataValidation type="list" allowBlank="1" showInputMessage="1" showErrorMessage="1" sqref="Z49:Z63 Z7:Z46" xr:uid="{FBC080A5-13B5-4AE0-9CC0-FC90AD86369A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1887FA6-0524-443D-9535-4066004E93D3}">
          <x14:formula1>
            <xm:f>데이터!$B$4:$B$17</xm:f>
          </x14:formula1>
          <xm:sqref>D49:D63 D7:D46</xm:sqref>
        </x14:dataValidation>
        <x14:dataValidation type="list" allowBlank="1" showInputMessage="1" showErrorMessage="1" xr:uid="{37F5BAC8-58A9-42BD-9419-935C35C6D127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4F86-832D-4194-A543-1C605BABA2AB}">
  <dimension ref="A1:AC72"/>
  <sheetViews>
    <sheetView zoomScale="85" zoomScaleNormal="85" workbookViewId="0">
      <pane ySplit="6" topLeftCell="A16" activePane="bottomLeft" state="frozen"/>
      <selection activeCell="A4" sqref="A4:AC4"/>
      <selection pane="bottomLeft" activeCell="G34" sqref="G34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41" t="s">
        <v>181</v>
      </c>
      <c r="B1" s="42"/>
      <c r="C1" s="42"/>
      <c r="D1" s="42"/>
      <c r="E1" s="47" t="s">
        <v>0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8"/>
    </row>
    <row r="2" spans="1:29" s="1" customFormat="1" ht="13.5" customHeight="1" x14ac:dyDescent="0.3">
      <c r="A2" s="43"/>
      <c r="B2" s="44"/>
      <c r="C2" s="44"/>
      <c r="D2" s="44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50"/>
    </row>
    <row r="3" spans="1:29" s="1" customFormat="1" ht="13.5" customHeight="1" x14ac:dyDescent="0.3">
      <c r="A3" s="45"/>
      <c r="B3" s="46"/>
      <c r="C3" s="46"/>
      <c r="D3" s="46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2"/>
    </row>
    <row r="4" spans="1:29" s="1" customFormat="1" ht="9.9499999999999993" customHeight="1" thickBot="1" x14ac:dyDescent="0.35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5"/>
    </row>
    <row r="5" spans="1:29" s="2" customFormat="1" ht="17.25" thickTop="1" x14ac:dyDescent="0.3">
      <c r="A5" s="35" t="s">
        <v>1</v>
      </c>
      <c r="B5" s="56" t="str">
        <f>MID($A$1,2,1)</f>
        <v>월</v>
      </c>
      <c r="C5" s="56" t="str">
        <f>RIGHT($A$1,1)</f>
        <v>일</v>
      </c>
      <c r="D5" s="35" t="s">
        <v>2</v>
      </c>
      <c r="E5" s="35" t="s">
        <v>3</v>
      </c>
      <c r="F5" s="35" t="s">
        <v>4</v>
      </c>
      <c r="G5" s="35" t="s">
        <v>5</v>
      </c>
      <c r="H5" s="33" t="s">
        <v>6</v>
      </c>
      <c r="I5" s="35" t="s">
        <v>7</v>
      </c>
      <c r="J5" s="35" t="s">
        <v>8</v>
      </c>
      <c r="K5" s="35" t="s">
        <v>9</v>
      </c>
      <c r="L5" s="36" t="s">
        <v>10</v>
      </c>
      <c r="M5" s="38" t="s">
        <v>11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 t="s">
        <v>12</v>
      </c>
      <c r="Y5" s="38"/>
      <c r="Z5" s="38"/>
      <c r="AA5" s="38" t="s">
        <v>13</v>
      </c>
      <c r="AB5" s="38" t="s">
        <v>14</v>
      </c>
      <c r="AC5" s="59" t="s">
        <v>15</v>
      </c>
    </row>
    <row r="6" spans="1:29" s="2" customFormat="1" ht="17.25" thickBot="1" x14ac:dyDescent="0.35">
      <c r="A6" s="34"/>
      <c r="B6" s="57"/>
      <c r="C6" s="57"/>
      <c r="D6" s="34"/>
      <c r="E6" s="34"/>
      <c r="F6" s="34"/>
      <c r="G6" s="34"/>
      <c r="H6" s="34"/>
      <c r="I6" s="34"/>
      <c r="J6" s="34"/>
      <c r="K6" s="34"/>
      <c r="L6" s="37"/>
      <c r="M6" s="28" t="s">
        <v>16</v>
      </c>
      <c r="N6" s="28" t="s">
        <v>17</v>
      </c>
      <c r="O6" s="28" t="s">
        <v>18</v>
      </c>
      <c r="P6" s="28" t="s">
        <v>19</v>
      </c>
      <c r="Q6" s="28" t="s">
        <v>20</v>
      </c>
      <c r="R6" s="4" t="s">
        <v>21</v>
      </c>
      <c r="S6" s="28" t="s">
        <v>22</v>
      </c>
      <c r="T6" s="4" t="s">
        <v>23</v>
      </c>
      <c r="U6" s="4" t="s">
        <v>46</v>
      </c>
      <c r="V6" s="4" t="s">
        <v>47</v>
      </c>
      <c r="W6" s="28" t="s">
        <v>24</v>
      </c>
      <c r="X6" s="28" t="s">
        <v>25</v>
      </c>
      <c r="Y6" s="28" t="s">
        <v>26</v>
      </c>
      <c r="Z6" s="28" t="s">
        <v>27</v>
      </c>
      <c r="AA6" s="58"/>
      <c r="AB6" s="58"/>
      <c r="AC6" s="58"/>
    </row>
    <row r="7" spans="1:29" s="14" customFormat="1" ht="20.100000000000001" customHeight="1" thickTop="1" x14ac:dyDescent="0.3">
      <c r="A7" s="5">
        <v>1</v>
      </c>
      <c r="B7" s="6" t="str">
        <f>LEFT($A$1,1)</f>
        <v>9</v>
      </c>
      <c r="C7" s="6" t="str">
        <f>MID($A$1,4,2)</f>
        <v>03</v>
      </c>
      <c r="D7" s="7" t="s">
        <v>30</v>
      </c>
      <c r="E7" s="7" t="s">
        <v>222</v>
      </c>
      <c r="F7" s="7" t="s">
        <v>223</v>
      </c>
      <c r="G7" s="5" t="s">
        <v>92</v>
      </c>
      <c r="H7" s="5" t="s">
        <v>89</v>
      </c>
      <c r="I7" s="8">
        <f t="shared" ref="I7:I46" si="0">J7+K7</f>
        <v>2642</v>
      </c>
      <c r="J7" s="9">
        <v>2640</v>
      </c>
      <c r="K7" s="8">
        <f t="shared" ref="K7:K29" si="1">SUM(M7:W7)</f>
        <v>2</v>
      </c>
      <c r="L7" s="10">
        <f t="shared" ref="L7:L46" si="2">K7/I7</f>
        <v>7.5700227100681302E-4</v>
      </c>
      <c r="M7" s="11">
        <v>1</v>
      </c>
      <c r="N7" s="11"/>
      <c r="O7" s="11"/>
      <c r="P7" s="11">
        <v>1</v>
      </c>
      <c r="Q7" s="11"/>
      <c r="R7" s="11"/>
      <c r="S7" s="11"/>
      <c r="T7" s="11"/>
      <c r="U7" s="11"/>
      <c r="V7" s="11"/>
      <c r="W7" s="11"/>
      <c r="X7" s="12">
        <v>20200903</v>
      </c>
      <c r="Y7" s="12">
        <v>14</v>
      </c>
      <c r="Z7" s="6" t="s">
        <v>69</v>
      </c>
      <c r="AA7" s="12" t="str">
        <f>IF($Z7="A","하선동",IF($Z7="B","이형준",""))</f>
        <v>이형준</v>
      </c>
      <c r="AB7" s="5" t="s">
        <v>217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9</v>
      </c>
      <c r="C8" s="6" t="str">
        <f t="shared" ref="C8:C46" si="4">MID($A$1,4,2)</f>
        <v>03</v>
      </c>
      <c r="D8" s="7" t="s">
        <v>30</v>
      </c>
      <c r="E8" s="7" t="s">
        <v>55</v>
      </c>
      <c r="F8" s="7" t="s">
        <v>224</v>
      </c>
      <c r="G8" s="5" t="s">
        <v>225</v>
      </c>
      <c r="H8" s="5" t="s">
        <v>130</v>
      </c>
      <c r="I8" s="8">
        <f t="shared" si="0"/>
        <v>483</v>
      </c>
      <c r="J8" s="9">
        <v>260</v>
      </c>
      <c r="K8" s="8">
        <f t="shared" si="1"/>
        <v>223</v>
      </c>
      <c r="L8" s="10">
        <f t="shared" si="2"/>
        <v>0.4616977225672878</v>
      </c>
      <c r="M8" s="11">
        <v>2</v>
      </c>
      <c r="N8" s="11"/>
      <c r="O8" s="11"/>
      <c r="P8" s="11">
        <v>3</v>
      </c>
      <c r="Q8" s="11">
        <v>11</v>
      </c>
      <c r="R8" s="11"/>
      <c r="S8" s="11">
        <v>18</v>
      </c>
      <c r="T8" s="11"/>
      <c r="U8" s="11"/>
      <c r="V8" s="11">
        <v>189</v>
      </c>
      <c r="W8" s="11"/>
      <c r="X8" s="12">
        <v>20200903</v>
      </c>
      <c r="Y8" s="12">
        <v>1</v>
      </c>
      <c r="Z8" s="6" t="s">
        <v>69</v>
      </c>
      <c r="AA8" s="12" t="str">
        <f t="shared" ref="AA8:AA46" si="5">IF($Z8="A","하선동",IF($Z8="B","이형준",""))</f>
        <v>이형준</v>
      </c>
      <c r="AB8" s="5" t="s">
        <v>217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9</v>
      </c>
      <c r="C9" s="6" t="str">
        <f t="shared" si="4"/>
        <v>03</v>
      </c>
      <c r="D9" s="7" t="s">
        <v>60</v>
      </c>
      <c r="E9" s="7" t="s">
        <v>53</v>
      </c>
      <c r="F9" s="7" t="s">
        <v>120</v>
      </c>
      <c r="G9" s="5" t="s">
        <v>152</v>
      </c>
      <c r="H9" s="5" t="s">
        <v>89</v>
      </c>
      <c r="I9" s="8">
        <f t="shared" si="0"/>
        <v>3168</v>
      </c>
      <c r="J9" s="9">
        <v>3130</v>
      </c>
      <c r="K9" s="8">
        <f t="shared" si="1"/>
        <v>38</v>
      </c>
      <c r="L9" s="10">
        <f t="shared" si="2"/>
        <v>1.1994949494949494E-2</v>
      </c>
      <c r="M9" s="11"/>
      <c r="N9" s="11"/>
      <c r="O9" s="11"/>
      <c r="P9" s="11"/>
      <c r="Q9" s="11">
        <v>38</v>
      </c>
      <c r="R9" s="11"/>
      <c r="S9" s="11"/>
      <c r="T9" s="11"/>
      <c r="U9" s="11"/>
      <c r="V9" s="11"/>
      <c r="W9" s="11"/>
      <c r="X9" s="12">
        <v>20200902</v>
      </c>
      <c r="Y9" s="6">
        <v>5</v>
      </c>
      <c r="Z9" s="6" t="s">
        <v>57</v>
      </c>
      <c r="AA9" s="12" t="str">
        <f t="shared" si="5"/>
        <v>하선동</v>
      </c>
      <c r="AB9" s="5" t="s">
        <v>217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9</v>
      </c>
      <c r="C10" s="6" t="str">
        <f t="shared" si="4"/>
        <v>03</v>
      </c>
      <c r="D10" s="7" t="s">
        <v>60</v>
      </c>
      <c r="E10" s="7" t="s">
        <v>53</v>
      </c>
      <c r="F10" s="7" t="s">
        <v>120</v>
      </c>
      <c r="G10" s="5" t="s">
        <v>152</v>
      </c>
      <c r="H10" s="5" t="s">
        <v>89</v>
      </c>
      <c r="I10" s="8">
        <f t="shared" si="0"/>
        <v>3863</v>
      </c>
      <c r="J10" s="9">
        <v>3740</v>
      </c>
      <c r="K10" s="8">
        <f t="shared" si="1"/>
        <v>123</v>
      </c>
      <c r="L10" s="10">
        <f t="shared" si="2"/>
        <v>3.1840538441625682E-2</v>
      </c>
      <c r="M10" s="11"/>
      <c r="N10" s="11"/>
      <c r="O10" s="11"/>
      <c r="P10" s="11"/>
      <c r="Q10" s="11">
        <v>123</v>
      </c>
      <c r="R10" s="11"/>
      <c r="S10" s="11"/>
      <c r="T10" s="11"/>
      <c r="U10" s="11"/>
      <c r="V10" s="11"/>
      <c r="W10" s="11"/>
      <c r="X10" s="12">
        <v>20200903</v>
      </c>
      <c r="Y10" s="12">
        <v>5</v>
      </c>
      <c r="Z10" s="6" t="s">
        <v>57</v>
      </c>
      <c r="AA10" s="12" t="str">
        <f t="shared" si="5"/>
        <v>하선동</v>
      </c>
      <c r="AB10" s="5" t="s">
        <v>217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9</v>
      </c>
      <c r="C11" s="6" t="str">
        <f t="shared" si="4"/>
        <v>03</v>
      </c>
      <c r="D11" s="7" t="s">
        <v>60</v>
      </c>
      <c r="E11" s="7" t="s">
        <v>53</v>
      </c>
      <c r="F11" s="7" t="s">
        <v>120</v>
      </c>
      <c r="G11" s="5" t="s">
        <v>152</v>
      </c>
      <c r="H11" s="5" t="s">
        <v>89</v>
      </c>
      <c r="I11" s="8">
        <f t="shared" si="0"/>
        <v>3246</v>
      </c>
      <c r="J11" s="9">
        <v>3220</v>
      </c>
      <c r="K11" s="8">
        <f t="shared" si="1"/>
        <v>26</v>
      </c>
      <c r="L11" s="10">
        <f t="shared" si="2"/>
        <v>8.0098582871226121E-3</v>
      </c>
      <c r="M11" s="11"/>
      <c r="N11" s="11"/>
      <c r="O11" s="11"/>
      <c r="P11" s="11"/>
      <c r="Q11" s="11">
        <v>26</v>
      </c>
      <c r="R11" s="11"/>
      <c r="S11" s="11"/>
      <c r="T11" s="11"/>
      <c r="U11" s="11"/>
      <c r="V11" s="11"/>
      <c r="W11" s="11"/>
      <c r="X11" s="12">
        <v>20200903</v>
      </c>
      <c r="Y11" s="12">
        <v>5</v>
      </c>
      <c r="Z11" s="6" t="s">
        <v>69</v>
      </c>
      <c r="AA11" s="12" t="str">
        <f t="shared" si="5"/>
        <v>이형준</v>
      </c>
      <c r="AB11" s="5" t="s">
        <v>217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9</v>
      </c>
      <c r="C12" s="6" t="str">
        <f t="shared" si="4"/>
        <v>03</v>
      </c>
      <c r="D12" s="7" t="s">
        <v>71</v>
      </c>
      <c r="E12" s="7" t="s">
        <v>61</v>
      </c>
      <c r="F12" s="7" t="s">
        <v>213</v>
      </c>
      <c r="G12" s="5" t="s">
        <v>91</v>
      </c>
      <c r="H12" s="5" t="s">
        <v>89</v>
      </c>
      <c r="I12" s="8">
        <f t="shared" si="0"/>
        <v>12833</v>
      </c>
      <c r="J12" s="9">
        <v>12808</v>
      </c>
      <c r="K12" s="8">
        <f t="shared" si="1"/>
        <v>25</v>
      </c>
      <c r="L12" s="10">
        <f t="shared" si="2"/>
        <v>1.9481025481181329E-3</v>
      </c>
      <c r="M12" s="11"/>
      <c r="N12" s="11">
        <v>6</v>
      </c>
      <c r="O12" s="11"/>
      <c r="P12" s="11">
        <v>19</v>
      </c>
      <c r="Q12" s="11"/>
      <c r="R12" s="11"/>
      <c r="S12" s="11"/>
      <c r="T12" s="11"/>
      <c r="U12" s="11"/>
      <c r="V12" s="11"/>
      <c r="W12" s="11"/>
      <c r="X12" s="12">
        <v>20200903</v>
      </c>
      <c r="Y12" s="12">
        <v>15</v>
      </c>
      <c r="Z12" s="6" t="s">
        <v>57</v>
      </c>
      <c r="AA12" s="12" t="str">
        <f t="shared" si="5"/>
        <v>하선동</v>
      </c>
      <c r="AB12" s="5" t="s">
        <v>218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9</v>
      </c>
      <c r="C13" s="6" t="str">
        <f t="shared" si="4"/>
        <v>03</v>
      </c>
      <c r="D13" s="7" t="s">
        <v>71</v>
      </c>
      <c r="E13" s="7" t="s">
        <v>61</v>
      </c>
      <c r="F13" s="7" t="s">
        <v>213</v>
      </c>
      <c r="G13" s="5" t="s">
        <v>91</v>
      </c>
      <c r="H13" s="5" t="s">
        <v>89</v>
      </c>
      <c r="I13" s="8">
        <f t="shared" si="0"/>
        <v>1889</v>
      </c>
      <c r="J13" s="15">
        <v>1880</v>
      </c>
      <c r="K13" s="8">
        <f t="shared" si="1"/>
        <v>9</v>
      </c>
      <c r="L13" s="10">
        <f t="shared" si="2"/>
        <v>4.7644256220222342E-3</v>
      </c>
      <c r="M13" s="11"/>
      <c r="N13" s="11">
        <v>3</v>
      </c>
      <c r="O13" s="11"/>
      <c r="P13" s="11">
        <v>6</v>
      </c>
      <c r="Q13" s="11"/>
      <c r="R13" s="11"/>
      <c r="S13" s="11"/>
      <c r="T13" s="11"/>
      <c r="U13" s="11"/>
      <c r="V13" s="11"/>
      <c r="W13" s="11"/>
      <c r="X13" s="12">
        <v>20200903</v>
      </c>
      <c r="Y13" s="12">
        <v>15</v>
      </c>
      <c r="Z13" s="6" t="s">
        <v>69</v>
      </c>
      <c r="AA13" s="12" t="str">
        <f t="shared" si="5"/>
        <v>이형준</v>
      </c>
      <c r="AB13" s="5" t="s">
        <v>218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9</v>
      </c>
      <c r="C14" s="6" t="str">
        <f t="shared" si="4"/>
        <v>03</v>
      </c>
      <c r="D14" s="7" t="s">
        <v>71</v>
      </c>
      <c r="E14" s="7" t="s">
        <v>61</v>
      </c>
      <c r="F14" s="7" t="s">
        <v>75</v>
      </c>
      <c r="G14" s="5" t="s">
        <v>95</v>
      </c>
      <c r="H14" s="5" t="s">
        <v>89</v>
      </c>
      <c r="I14" s="8">
        <f t="shared" si="0"/>
        <v>2078</v>
      </c>
      <c r="J14" s="9">
        <v>2025</v>
      </c>
      <c r="K14" s="8">
        <f t="shared" si="1"/>
        <v>53</v>
      </c>
      <c r="L14" s="10">
        <f t="shared" si="2"/>
        <v>2.5505293551491819E-2</v>
      </c>
      <c r="M14" s="11">
        <v>22</v>
      </c>
      <c r="N14" s="11"/>
      <c r="O14" s="11"/>
      <c r="P14" s="11">
        <v>31</v>
      </c>
      <c r="Q14" s="11"/>
      <c r="R14" s="11"/>
      <c r="S14" s="11"/>
      <c r="T14" s="11"/>
      <c r="U14" s="11"/>
      <c r="V14" s="11"/>
      <c r="W14" s="11"/>
      <c r="X14" s="12">
        <v>20200903</v>
      </c>
      <c r="Y14" s="12">
        <v>13</v>
      </c>
      <c r="Z14" s="6" t="s">
        <v>69</v>
      </c>
      <c r="AA14" s="12" t="str">
        <f t="shared" si="5"/>
        <v>이형준</v>
      </c>
      <c r="AB14" s="5" t="s">
        <v>218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9</v>
      </c>
      <c r="C15" s="6" t="str">
        <f t="shared" si="4"/>
        <v>03</v>
      </c>
      <c r="D15" s="7" t="s">
        <v>60</v>
      </c>
      <c r="E15" s="7" t="s">
        <v>77</v>
      </c>
      <c r="F15" s="7" t="s">
        <v>78</v>
      </c>
      <c r="G15" s="5" t="s">
        <v>92</v>
      </c>
      <c r="H15" s="5" t="s">
        <v>89</v>
      </c>
      <c r="I15" s="8">
        <f t="shared" si="0"/>
        <v>3150</v>
      </c>
      <c r="J15" s="9">
        <v>3150</v>
      </c>
      <c r="K15" s="8">
        <f t="shared" si="1"/>
        <v>0</v>
      </c>
      <c r="L15" s="10">
        <f t="shared" si="2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v>20200903</v>
      </c>
      <c r="Y15" s="12">
        <v>3</v>
      </c>
      <c r="Z15" s="6" t="s">
        <v>69</v>
      </c>
      <c r="AA15" s="12" t="str">
        <f t="shared" si="5"/>
        <v>이형준</v>
      </c>
      <c r="AB15" s="5" t="s">
        <v>218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9</v>
      </c>
      <c r="C16" s="6" t="str">
        <f t="shared" si="4"/>
        <v>03</v>
      </c>
      <c r="D16" s="7" t="s">
        <v>30</v>
      </c>
      <c r="E16" s="7" t="s">
        <v>61</v>
      </c>
      <c r="F16" s="7" t="s">
        <v>192</v>
      </c>
      <c r="G16" s="5" t="s">
        <v>90</v>
      </c>
      <c r="H16" s="5" t="s">
        <v>89</v>
      </c>
      <c r="I16" s="8">
        <f t="shared" si="0"/>
        <v>728</v>
      </c>
      <c r="J16" s="9">
        <v>693</v>
      </c>
      <c r="K16" s="8">
        <f t="shared" si="1"/>
        <v>35</v>
      </c>
      <c r="L16" s="10">
        <f t="shared" si="2"/>
        <v>4.807692307692308E-2</v>
      </c>
      <c r="M16" s="11"/>
      <c r="N16" s="11"/>
      <c r="O16" s="11"/>
      <c r="P16" s="11">
        <v>35</v>
      </c>
      <c r="Q16" s="11"/>
      <c r="R16" s="11"/>
      <c r="S16" s="11"/>
      <c r="T16" s="11"/>
      <c r="U16" s="11"/>
      <c r="V16" s="11"/>
      <c r="W16" s="11"/>
      <c r="X16" s="12">
        <v>20200902</v>
      </c>
      <c r="Y16" s="12">
        <v>7</v>
      </c>
      <c r="Z16" s="6" t="s">
        <v>69</v>
      </c>
      <c r="AA16" s="12" t="str">
        <f t="shared" si="5"/>
        <v>이형준</v>
      </c>
      <c r="AB16" s="5" t="s">
        <v>219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9</v>
      </c>
      <c r="C17" s="6" t="str">
        <f t="shared" si="4"/>
        <v>03</v>
      </c>
      <c r="D17" s="7" t="s">
        <v>60</v>
      </c>
      <c r="E17" s="7" t="s">
        <v>61</v>
      </c>
      <c r="F17" s="7" t="s">
        <v>102</v>
      </c>
      <c r="G17" s="5">
        <v>7301</v>
      </c>
      <c r="H17" s="5" t="s">
        <v>89</v>
      </c>
      <c r="I17" s="8">
        <f t="shared" si="0"/>
        <v>685</v>
      </c>
      <c r="J17" s="9">
        <v>651</v>
      </c>
      <c r="K17" s="8">
        <f t="shared" si="1"/>
        <v>34</v>
      </c>
      <c r="L17" s="10">
        <f t="shared" si="2"/>
        <v>4.9635036496350364E-2</v>
      </c>
      <c r="M17" s="11">
        <v>34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20200902</v>
      </c>
      <c r="Y17" s="12">
        <v>4</v>
      </c>
      <c r="Z17" s="6" t="s">
        <v>69</v>
      </c>
      <c r="AA17" s="12" t="str">
        <f t="shared" si="5"/>
        <v>이형준</v>
      </c>
      <c r="AB17" s="5" t="s">
        <v>219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9</v>
      </c>
      <c r="C18" s="6" t="str">
        <f t="shared" si="4"/>
        <v>03</v>
      </c>
      <c r="D18" s="7" t="s">
        <v>30</v>
      </c>
      <c r="E18" s="7" t="s">
        <v>61</v>
      </c>
      <c r="F18" s="7" t="s">
        <v>226</v>
      </c>
      <c r="G18" s="5" t="s">
        <v>227</v>
      </c>
      <c r="H18" s="5" t="s">
        <v>89</v>
      </c>
      <c r="I18" s="8">
        <f t="shared" si="0"/>
        <v>685</v>
      </c>
      <c r="J18" s="9">
        <v>685</v>
      </c>
      <c r="K18" s="8">
        <f t="shared" si="1"/>
        <v>0</v>
      </c>
      <c r="L18" s="10">
        <f t="shared" si="2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20200903</v>
      </c>
      <c r="Y18" s="12">
        <v>7</v>
      </c>
      <c r="Z18" s="6" t="s">
        <v>57</v>
      </c>
      <c r="AA18" s="12" t="str">
        <f t="shared" si="5"/>
        <v>하선동</v>
      </c>
      <c r="AB18" s="5" t="s">
        <v>219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9</v>
      </c>
      <c r="C19" s="6" t="str">
        <f t="shared" si="4"/>
        <v>03</v>
      </c>
      <c r="D19" s="7" t="s">
        <v>30</v>
      </c>
      <c r="E19" s="7" t="s">
        <v>53</v>
      </c>
      <c r="F19" s="7" t="s">
        <v>228</v>
      </c>
      <c r="G19" s="5">
        <v>7301</v>
      </c>
      <c r="H19" s="5" t="s">
        <v>89</v>
      </c>
      <c r="I19" s="8">
        <f t="shared" si="0"/>
        <v>1068</v>
      </c>
      <c r="J19" s="9">
        <v>1066</v>
      </c>
      <c r="K19" s="8">
        <f t="shared" si="1"/>
        <v>2</v>
      </c>
      <c r="L19" s="10">
        <f t="shared" si="2"/>
        <v>1.8726591760299626E-3</v>
      </c>
      <c r="M19" s="11"/>
      <c r="N19" s="11"/>
      <c r="O19" s="11"/>
      <c r="P19" s="11"/>
      <c r="Q19" s="11">
        <v>2</v>
      </c>
      <c r="R19" s="11"/>
      <c r="S19" s="11"/>
      <c r="T19" s="11"/>
      <c r="U19" s="11"/>
      <c r="V19" s="11"/>
      <c r="W19" s="11"/>
      <c r="X19" s="12">
        <v>20200902</v>
      </c>
      <c r="Y19" s="12">
        <v>7</v>
      </c>
      <c r="Z19" s="6" t="s">
        <v>57</v>
      </c>
      <c r="AA19" s="12" t="str">
        <f t="shared" si="5"/>
        <v>하선동</v>
      </c>
      <c r="AB19" s="5" t="s">
        <v>219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9</v>
      </c>
      <c r="C20" s="6" t="str">
        <f t="shared" si="4"/>
        <v>03</v>
      </c>
      <c r="D20" s="7" t="s">
        <v>60</v>
      </c>
      <c r="E20" s="7" t="s">
        <v>53</v>
      </c>
      <c r="F20" s="7" t="s">
        <v>120</v>
      </c>
      <c r="G20" s="5" t="s">
        <v>152</v>
      </c>
      <c r="H20" s="5" t="s">
        <v>89</v>
      </c>
      <c r="I20" s="8">
        <f t="shared" si="0"/>
        <v>3252</v>
      </c>
      <c r="J20" s="9">
        <v>3247</v>
      </c>
      <c r="K20" s="8">
        <f t="shared" si="1"/>
        <v>5</v>
      </c>
      <c r="L20" s="10">
        <f t="shared" si="2"/>
        <v>1.5375153751537515E-3</v>
      </c>
      <c r="M20" s="11"/>
      <c r="N20" s="11"/>
      <c r="O20" s="11"/>
      <c r="P20" s="11"/>
      <c r="Q20" s="11">
        <v>5</v>
      </c>
      <c r="R20" s="11"/>
      <c r="S20" s="11"/>
      <c r="T20" s="11"/>
      <c r="U20" s="11"/>
      <c r="V20" s="11"/>
      <c r="W20" s="11"/>
      <c r="X20" s="12">
        <v>20200902</v>
      </c>
      <c r="Y20" s="12">
        <v>5</v>
      </c>
      <c r="Z20" s="6" t="s">
        <v>69</v>
      </c>
      <c r="AA20" s="12" t="str">
        <f t="shared" si="5"/>
        <v>이형준</v>
      </c>
      <c r="AB20" s="5" t="s">
        <v>219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9</v>
      </c>
      <c r="C21" s="6" t="str">
        <f t="shared" si="4"/>
        <v>03</v>
      </c>
      <c r="D21" s="7" t="s">
        <v>60</v>
      </c>
      <c r="E21" s="7" t="s">
        <v>61</v>
      </c>
      <c r="F21" s="7" t="s">
        <v>102</v>
      </c>
      <c r="G21" s="5">
        <v>7301</v>
      </c>
      <c r="H21" s="5" t="s">
        <v>89</v>
      </c>
      <c r="I21" s="8">
        <f t="shared" si="0"/>
        <v>1156</v>
      </c>
      <c r="J21" s="9">
        <v>1109</v>
      </c>
      <c r="K21" s="8">
        <f t="shared" si="1"/>
        <v>47</v>
      </c>
      <c r="L21" s="10">
        <f t="shared" si="2"/>
        <v>4.065743944636678E-2</v>
      </c>
      <c r="M21" s="11">
        <v>47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20200902</v>
      </c>
      <c r="Y21" s="12">
        <v>4</v>
      </c>
      <c r="Z21" s="6" t="s">
        <v>57</v>
      </c>
      <c r="AA21" s="12" t="str">
        <f t="shared" si="5"/>
        <v>하선동</v>
      </c>
      <c r="AB21" s="5" t="s">
        <v>220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9</v>
      </c>
      <c r="C22" s="6" t="str">
        <f t="shared" si="4"/>
        <v>03</v>
      </c>
      <c r="D22" s="7" t="s">
        <v>71</v>
      </c>
      <c r="E22" s="7" t="s">
        <v>61</v>
      </c>
      <c r="F22" s="7" t="s">
        <v>213</v>
      </c>
      <c r="G22" s="5" t="s">
        <v>91</v>
      </c>
      <c r="H22" s="5" t="s">
        <v>89</v>
      </c>
      <c r="I22" s="8">
        <f t="shared" si="0"/>
        <v>8669</v>
      </c>
      <c r="J22" s="9">
        <v>8650</v>
      </c>
      <c r="K22" s="8">
        <f t="shared" si="1"/>
        <v>19</v>
      </c>
      <c r="L22" s="10">
        <f t="shared" si="2"/>
        <v>2.1917176144884069E-3</v>
      </c>
      <c r="M22" s="11"/>
      <c r="N22" s="11">
        <v>2</v>
      </c>
      <c r="O22" s="11"/>
      <c r="P22" s="11">
        <v>17</v>
      </c>
      <c r="Q22" s="11"/>
      <c r="R22" s="11"/>
      <c r="S22" s="11"/>
      <c r="T22" s="11"/>
      <c r="U22" s="11"/>
      <c r="V22" s="11"/>
      <c r="W22" s="11"/>
      <c r="X22" s="12">
        <v>20200902</v>
      </c>
      <c r="Y22" s="12">
        <v>15</v>
      </c>
      <c r="Z22" s="6" t="s">
        <v>57</v>
      </c>
      <c r="AA22" s="12" t="str">
        <f t="shared" si="5"/>
        <v>하선동</v>
      </c>
      <c r="AB22" s="5" t="s">
        <v>220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9</v>
      </c>
      <c r="C23" s="6" t="str">
        <f t="shared" si="4"/>
        <v>03</v>
      </c>
      <c r="D23" s="7" t="s">
        <v>71</v>
      </c>
      <c r="E23" s="7" t="s">
        <v>61</v>
      </c>
      <c r="F23" s="7" t="s">
        <v>213</v>
      </c>
      <c r="G23" s="5" t="s">
        <v>91</v>
      </c>
      <c r="H23" s="5" t="s">
        <v>89</v>
      </c>
      <c r="I23" s="8">
        <f t="shared" si="0"/>
        <v>11160</v>
      </c>
      <c r="J23" s="9">
        <v>11150</v>
      </c>
      <c r="K23" s="8">
        <f t="shared" si="1"/>
        <v>10</v>
      </c>
      <c r="L23" s="10">
        <f t="shared" si="2"/>
        <v>8.960573476702509E-4</v>
      </c>
      <c r="M23" s="11"/>
      <c r="N23" s="11">
        <v>3</v>
      </c>
      <c r="O23" s="11"/>
      <c r="P23" s="11">
        <v>7</v>
      </c>
      <c r="Q23" s="11"/>
      <c r="R23" s="11"/>
      <c r="S23" s="11"/>
      <c r="T23" s="11"/>
      <c r="U23" s="11"/>
      <c r="V23" s="11"/>
      <c r="W23" s="11"/>
      <c r="X23" s="12">
        <v>20200902</v>
      </c>
      <c r="Y23" s="12">
        <v>15</v>
      </c>
      <c r="Z23" s="6" t="s">
        <v>69</v>
      </c>
      <c r="AA23" s="12" t="str">
        <f t="shared" si="5"/>
        <v>이형준</v>
      </c>
      <c r="AB23" s="5" t="s">
        <v>220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9</v>
      </c>
      <c r="C24" s="6" t="str">
        <f t="shared" si="4"/>
        <v>03</v>
      </c>
      <c r="D24" s="7" t="s">
        <v>71</v>
      </c>
      <c r="E24" s="7" t="s">
        <v>61</v>
      </c>
      <c r="F24" s="7" t="s">
        <v>75</v>
      </c>
      <c r="G24" s="5" t="s">
        <v>95</v>
      </c>
      <c r="H24" s="5" t="s">
        <v>89</v>
      </c>
      <c r="I24" s="8">
        <f t="shared" si="0"/>
        <v>2007</v>
      </c>
      <c r="J24" s="9">
        <v>1900</v>
      </c>
      <c r="K24" s="8">
        <f t="shared" si="1"/>
        <v>107</v>
      </c>
      <c r="L24" s="10">
        <f t="shared" si="2"/>
        <v>5.331340308918784E-2</v>
      </c>
      <c r="M24" s="11">
        <v>15</v>
      </c>
      <c r="N24" s="11"/>
      <c r="O24" s="11"/>
      <c r="P24" s="11">
        <v>81</v>
      </c>
      <c r="Q24" s="11">
        <v>6</v>
      </c>
      <c r="R24" s="11"/>
      <c r="S24" s="11"/>
      <c r="T24" s="11">
        <v>5</v>
      </c>
      <c r="U24" s="11"/>
      <c r="V24" s="11"/>
      <c r="W24" s="11"/>
      <c r="X24" s="12">
        <v>20200903</v>
      </c>
      <c r="Y24" s="12">
        <v>13</v>
      </c>
      <c r="Z24" s="6" t="s">
        <v>57</v>
      </c>
      <c r="AA24" s="12" t="str">
        <f t="shared" si="5"/>
        <v>하선동</v>
      </c>
      <c r="AB24" s="5" t="s">
        <v>221</v>
      </c>
      <c r="AC24" s="13" t="s">
        <v>229</v>
      </c>
    </row>
    <row r="25" spans="1:29" s="14" customFormat="1" ht="20.100000000000001" customHeight="1" x14ac:dyDescent="0.3">
      <c r="A25" s="5">
        <v>19</v>
      </c>
      <c r="B25" s="6" t="str">
        <f t="shared" si="3"/>
        <v>9</v>
      </c>
      <c r="C25" s="6" t="str">
        <f t="shared" si="4"/>
        <v>03</v>
      </c>
      <c r="D25" s="7" t="s">
        <v>71</v>
      </c>
      <c r="E25" s="7" t="s">
        <v>61</v>
      </c>
      <c r="F25" s="7" t="s">
        <v>75</v>
      </c>
      <c r="G25" s="5" t="s">
        <v>95</v>
      </c>
      <c r="H25" s="5" t="s">
        <v>89</v>
      </c>
      <c r="I25" s="8">
        <f t="shared" si="0"/>
        <v>1974</v>
      </c>
      <c r="J25" s="11">
        <v>1850</v>
      </c>
      <c r="K25" s="8">
        <f t="shared" si="1"/>
        <v>124</v>
      </c>
      <c r="L25" s="10">
        <f t="shared" si="2"/>
        <v>6.2816616008105369E-2</v>
      </c>
      <c r="M25" s="11">
        <v>18</v>
      </c>
      <c r="N25" s="11"/>
      <c r="O25" s="11"/>
      <c r="P25" s="11">
        <v>97</v>
      </c>
      <c r="Q25" s="11">
        <v>9</v>
      </c>
      <c r="R25" s="11"/>
      <c r="S25" s="11"/>
      <c r="T25" s="11"/>
      <c r="U25" s="11"/>
      <c r="V25" s="11"/>
      <c r="W25" s="11"/>
      <c r="X25" s="12">
        <v>20200902</v>
      </c>
      <c r="Y25" s="12">
        <v>13</v>
      </c>
      <c r="Z25" s="6" t="s">
        <v>57</v>
      </c>
      <c r="AA25" s="12" t="str">
        <f t="shared" si="5"/>
        <v>하선동</v>
      </c>
      <c r="AB25" s="5" t="s">
        <v>221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9</v>
      </c>
      <c r="C26" s="6" t="str">
        <f t="shared" si="4"/>
        <v>03</v>
      </c>
      <c r="D26" s="7" t="s">
        <v>60</v>
      </c>
      <c r="E26" s="7" t="s">
        <v>77</v>
      </c>
      <c r="F26" s="7" t="s">
        <v>78</v>
      </c>
      <c r="G26" s="5" t="s">
        <v>92</v>
      </c>
      <c r="H26" s="5" t="s">
        <v>89</v>
      </c>
      <c r="I26" s="8">
        <f t="shared" si="0"/>
        <v>1650</v>
      </c>
      <c r="J26" s="11">
        <v>1650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20200903</v>
      </c>
      <c r="Y26" s="12">
        <v>3</v>
      </c>
      <c r="Z26" s="6" t="s">
        <v>57</v>
      </c>
      <c r="AA26" s="12" t="str">
        <f t="shared" si="5"/>
        <v>하선동</v>
      </c>
      <c r="AB26" s="5" t="s">
        <v>221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9</v>
      </c>
      <c r="C27" s="6" t="str">
        <f t="shared" si="4"/>
        <v>03</v>
      </c>
      <c r="D27" s="7" t="s">
        <v>30</v>
      </c>
      <c r="E27" s="7" t="s">
        <v>55</v>
      </c>
      <c r="F27" s="7" t="s">
        <v>203</v>
      </c>
      <c r="G27" s="5" t="s">
        <v>152</v>
      </c>
      <c r="H27" s="5" t="s">
        <v>130</v>
      </c>
      <c r="I27" s="8">
        <f t="shared" si="0"/>
        <v>493</v>
      </c>
      <c r="J27" s="11">
        <v>490</v>
      </c>
      <c r="K27" s="8">
        <f t="shared" si="1"/>
        <v>3</v>
      </c>
      <c r="L27" s="10">
        <f t="shared" si="2"/>
        <v>6.0851926977687626E-3</v>
      </c>
      <c r="M27" s="11"/>
      <c r="N27" s="11"/>
      <c r="O27" s="11"/>
      <c r="P27" s="11"/>
      <c r="Q27" s="11"/>
      <c r="R27" s="11"/>
      <c r="S27" s="11">
        <v>3</v>
      </c>
      <c r="T27" s="11"/>
      <c r="U27" s="11"/>
      <c r="V27" s="11"/>
      <c r="W27" s="11"/>
      <c r="X27" s="12">
        <v>20200902</v>
      </c>
      <c r="Y27" s="12">
        <v>1</v>
      </c>
      <c r="Z27" s="6" t="s">
        <v>69</v>
      </c>
      <c r="AA27" s="12" t="str">
        <f t="shared" si="5"/>
        <v>이형준</v>
      </c>
      <c r="AB27" s="5" t="s">
        <v>221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9</v>
      </c>
      <c r="C28" s="6" t="str">
        <f t="shared" si="4"/>
        <v>03</v>
      </c>
      <c r="D28" s="7"/>
      <c r="E28" s="7"/>
      <c r="F28" s="7"/>
      <c r="G28" s="5"/>
      <c r="H28" s="5"/>
      <c r="I28" s="8">
        <f t="shared" si="0"/>
        <v>0</v>
      </c>
      <c r="J28" s="16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5"/>
        <v/>
      </c>
      <c r="AB28" s="5"/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9</v>
      </c>
      <c r="C29" s="6" t="str">
        <f t="shared" si="4"/>
        <v>03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9</v>
      </c>
      <c r="C30" s="6" t="str">
        <f t="shared" si="4"/>
        <v>03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3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9</v>
      </c>
      <c r="C31" s="6" t="str">
        <f t="shared" si="4"/>
        <v>03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customHeight="1" x14ac:dyDescent="0.3">
      <c r="A32" s="5">
        <v>26</v>
      </c>
      <c r="B32" s="6" t="str">
        <f t="shared" si="3"/>
        <v>9</v>
      </c>
      <c r="C32" s="6" t="str">
        <f t="shared" si="4"/>
        <v>03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customHeight="1" x14ac:dyDescent="0.3">
      <c r="A33" s="5">
        <v>27</v>
      </c>
      <c r="B33" s="6" t="str">
        <f t="shared" si="3"/>
        <v>9</v>
      </c>
      <c r="C33" s="6" t="str">
        <f t="shared" si="4"/>
        <v>03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customHeight="1" x14ac:dyDescent="0.3">
      <c r="A34" s="5">
        <v>28</v>
      </c>
      <c r="B34" s="6" t="str">
        <f t="shared" si="3"/>
        <v>9</v>
      </c>
      <c r="C34" s="6" t="str">
        <f t="shared" si="4"/>
        <v>03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customHeight="1" x14ac:dyDescent="0.3">
      <c r="A35" s="5">
        <v>29</v>
      </c>
      <c r="B35" s="6" t="str">
        <f t="shared" si="3"/>
        <v>9</v>
      </c>
      <c r="C35" s="6" t="str">
        <f t="shared" si="4"/>
        <v>03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customHeight="1" x14ac:dyDescent="0.3">
      <c r="A36" s="5">
        <v>30</v>
      </c>
      <c r="B36" s="6" t="str">
        <f t="shared" si="3"/>
        <v>9</v>
      </c>
      <c r="C36" s="6" t="str">
        <f t="shared" si="4"/>
        <v>03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customHeight="1" x14ac:dyDescent="0.3">
      <c r="A37" s="5">
        <v>31</v>
      </c>
      <c r="B37" s="6" t="str">
        <f t="shared" si="3"/>
        <v>9</v>
      </c>
      <c r="C37" s="6" t="str">
        <f t="shared" si="4"/>
        <v>03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customHeight="1" x14ac:dyDescent="0.3">
      <c r="A38" s="5">
        <v>32</v>
      </c>
      <c r="B38" s="6" t="str">
        <f t="shared" si="3"/>
        <v>9</v>
      </c>
      <c r="C38" s="6" t="str">
        <f t="shared" si="4"/>
        <v>03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customHeight="1" x14ac:dyDescent="0.3">
      <c r="A39" s="5">
        <v>33</v>
      </c>
      <c r="B39" s="6" t="str">
        <f t="shared" si="3"/>
        <v>9</v>
      </c>
      <c r="C39" s="6" t="str">
        <f t="shared" si="4"/>
        <v>03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customHeight="1" x14ac:dyDescent="0.3">
      <c r="A40" s="5">
        <v>34</v>
      </c>
      <c r="B40" s="6" t="str">
        <f t="shared" si="3"/>
        <v>9</v>
      </c>
      <c r="C40" s="6" t="str">
        <f t="shared" si="4"/>
        <v>03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customHeight="1" x14ac:dyDescent="0.3">
      <c r="A41" s="5">
        <v>35</v>
      </c>
      <c r="B41" s="6" t="str">
        <f t="shared" si="3"/>
        <v>9</v>
      </c>
      <c r="C41" s="6" t="str">
        <f t="shared" si="4"/>
        <v>03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customHeight="1" x14ac:dyDescent="0.3">
      <c r="A42" s="5">
        <v>36</v>
      </c>
      <c r="B42" s="6" t="str">
        <f t="shared" si="3"/>
        <v>9</v>
      </c>
      <c r="C42" s="6" t="str">
        <f t="shared" si="4"/>
        <v>03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customHeight="1" x14ac:dyDescent="0.3">
      <c r="A43" s="5">
        <v>37</v>
      </c>
      <c r="B43" s="6" t="str">
        <f t="shared" si="3"/>
        <v>9</v>
      </c>
      <c r="C43" s="6" t="str">
        <f t="shared" si="4"/>
        <v>03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customHeight="1" x14ac:dyDescent="0.3">
      <c r="A44" s="5">
        <v>38</v>
      </c>
      <c r="B44" s="6" t="str">
        <f t="shared" si="3"/>
        <v>9</v>
      </c>
      <c r="C44" s="6" t="str">
        <f t="shared" si="4"/>
        <v>03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customHeight="1" x14ac:dyDescent="0.3">
      <c r="A45" s="5">
        <v>39</v>
      </c>
      <c r="B45" s="6" t="str">
        <f t="shared" si="3"/>
        <v>9</v>
      </c>
      <c r="C45" s="6" t="str">
        <f t="shared" si="4"/>
        <v>03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customHeight="1" x14ac:dyDescent="0.3">
      <c r="A46" s="5">
        <v>40</v>
      </c>
      <c r="B46" s="6" t="str">
        <f t="shared" si="3"/>
        <v>9</v>
      </c>
      <c r="C46" s="6" t="str">
        <f t="shared" si="4"/>
        <v>03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9"/>
      <c r="B47" s="40"/>
      <c r="C47" s="40"/>
      <c r="D47" s="40"/>
      <c r="E47" s="40"/>
      <c r="F47" s="40"/>
      <c r="G47" s="40"/>
      <c r="H47" s="40"/>
      <c r="I47" s="30">
        <f t="shared" ref="I47:W47" si="8">SUM(I7:I46)</f>
        <v>66879</v>
      </c>
      <c r="J47" s="30">
        <f t="shared" si="8"/>
        <v>65994</v>
      </c>
      <c r="K47" s="30">
        <f t="shared" si="8"/>
        <v>885</v>
      </c>
      <c r="L47" s="30" t="e">
        <f t="shared" si="8"/>
        <v>#DIV/0!</v>
      </c>
      <c r="M47" s="30">
        <f t="shared" si="8"/>
        <v>139</v>
      </c>
      <c r="N47" s="30">
        <f t="shared" si="8"/>
        <v>14</v>
      </c>
      <c r="O47" s="30">
        <f t="shared" si="8"/>
        <v>0</v>
      </c>
      <c r="P47" s="30">
        <f t="shared" si="8"/>
        <v>297</v>
      </c>
      <c r="Q47" s="30">
        <f t="shared" si="8"/>
        <v>220</v>
      </c>
      <c r="R47" s="30">
        <f t="shared" si="8"/>
        <v>0</v>
      </c>
      <c r="S47" s="30">
        <f t="shared" si="8"/>
        <v>21</v>
      </c>
      <c r="T47" s="30">
        <f t="shared" si="8"/>
        <v>5</v>
      </c>
      <c r="U47" s="30">
        <f t="shared" si="8"/>
        <v>0</v>
      </c>
      <c r="V47" s="30">
        <f t="shared" si="8"/>
        <v>189</v>
      </c>
      <c r="W47" s="30">
        <f t="shared" si="8"/>
        <v>0</v>
      </c>
      <c r="X47" s="31"/>
      <c r="Y47" s="32"/>
      <c r="Z47" s="32"/>
      <c r="AA47" s="32"/>
      <c r="AB47" s="32"/>
      <c r="AC47" s="32"/>
    </row>
    <row r="48" spans="1:29" s="19" customFormat="1" ht="13.5" x14ac:dyDescent="0.3">
      <c r="A48" s="39"/>
      <c r="B48" s="40"/>
      <c r="C48" s="40"/>
      <c r="D48" s="40"/>
      <c r="E48" s="40"/>
      <c r="F48" s="40"/>
      <c r="G48" s="40"/>
      <c r="H48" s="4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2"/>
      <c r="Y48" s="32"/>
      <c r="Z48" s="32"/>
      <c r="AA48" s="32"/>
      <c r="AB48" s="32"/>
      <c r="AC48" s="32"/>
    </row>
    <row r="49" spans="1:29" ht="20.100000000000001" customHeight="1" x14ac:dyDescent="0.3">
      <c r="A49" s="5">
        <v>1</v>
      </c>
      <c r="B49" s="6" t="str">
        <f>LEFT($A$1,1)</f>
        <v>9</v>
      </c>
      <c r="C49" s="6" t="str">
        <f>MID($A$1,4,2)</f>
        <v>03</v>
      </c>
      <c r="D49" s="7"/>
      <c r="E49" s="7"/>
      <c r="F49" s="7"/>
      <c r="G49" s="5"/>
      <c r="H49" s="5"/>
      <c r="I49" s="8">
        <f t="shared" ref="I49:I63" si="9">J49+K49</f>
        <v>0</v>
      </c>
      <c r="J49" s="9"/>
      <c r="K49" s="8">
        <f t="shared" ref="K49:K63" si="10">SUM(M49:W49)</f>
        <v>0</v>
      </c>
      <c r="L49" s="10" t="e">
        <f t="shared" ref="L49:L63" si="11">K49/I49</f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ht="20.100000000000001" customHeight="1" x14ac:dyDescent="0.3">
      <c r="A50" s="5">
        <v>2</v>
      </c>
      <c r="B50" s="6" t="str">
        <f t="shared" ref="B50:B63" si="12">LEFT($A$1,1)</f>
        <v>9</v>
      </c>
      <c r="C50" s="6" t="str">
        <f t="shared" ref="C50:C63" si="13">MID($A$1,4,2)</f>
        <v>03</v>
      </c>
      <c r="D50" s="7"/>
      <c r="E50" s="7"/>
      <c r="F50" s="7"/>
      <c r="G50" s="5"/>
      <c r="H50" s="5"/>
      <c r="I50" s="8">
        <f t="shared" si="9"/>
        <v>0</v>
      </c>
      <c r="J50" s="9"/>
      <c r="K50" s="8">
        <f t="shared" si="10"/>
        <v>0</v>
      </c>
      <c r="L50" s="10" t="e">
        <f t="shared" si="11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ref="AA50:AA63" si="14">IF($Z50="A","하선동",IF($Z50="B","이형준",""))</f>
        <v/>
      </c>
      <c r="AB50" s="5"/>
      <c r="AC50" s="13"/>
    </row>
    <row r="51" spans="1:29" ht="20.100000000000001" customHeight="1" x14ac:dyDescent="0.3">
      <c r="A51" s="5">
        <v>3</v>
      </c>
      <c r="B51" s="6" t="str">
        <f t="shared" si="12"/>
        <v>9</v>
      </c>
      <c r="C51" s="6" t="str">
        <f t="shared" si="13"/>
        <v>03</v>
      </c>
      <c r="D51" s="7"/>
      <c r="E51" s="7"/>
      <c r="F51" s="7"/>
      <c r="G51" s="5"/>
      <c r="H51" s="5"/>
      <c r="I51" s="8">
        <f t="shared" si="9"/>
        <v>0</v>
      </c>
      <c r="J51" s="9"/>
      <c r="K51" s="8">
        <f t="shared" si="10"/>
        <v>0</v>
      </c>
      <c r="L51" s="10" t="e">
        <f t="shared" si="11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4"/>
        <v/>
      </c>
      <c r="AB51" s="5"/>
      <c r="AC51" s="13"/>
    </row>
    <row r="52" spans="1:29" ht="20.100000000000001" customHeight="1" x14ac:dyDescent="0.3">
      <c r="A52" s="5">
        <v>4</v>
      </c>
      <c r="B52" s="6" t="str">
        <f t="shared" si="12"/>
        <v>9</v>
      </c>
      <c r="C52" s="6" t="str">
        <f t="shared" si="13"/>
        <v>03</v>
      </c>
      <c r="D52" s="7"/>
      <c r="E52" s="7"/>
      <c r="F52" s="7"/>
      <c r="G52" s="5"/>
      <c r="H52" s="5"/>
      <c r="I52" s="8">
        <f t="shared" si="9"/>
        <v>0</v>
      </c>
      <c r="J52" s="9"/>
      <c r="K52" s="8">
        <f t="shared" si="10"/>
        <v>0</v>
      </c>
      <c r="L52" s="10" t="e">
        <f t="shared" si="1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4"/>
        <v/>
      </c>
      <c r="AB52" s="5"/>
      <c r="AC52" s="13"/>
    </row>
    <row r="53" spans="1:29" ht="20.100000000000001" customHeight="1" x14ac:dyDescent="0.3">
      <c r="A53" s="5">
        <v>5</v>
      </c>
      <c r="B53" s="6" t="str">
        <f t="shared" si="12"/>
        <v>9</v>
      </c>
      <c r="C53" s="6" t="str">
        <f t="shared" si="13"/>
        <v>03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4"/>
        <v/>
      </c>
      <c r="AB53" s="5"/>
      <c r="AC53" s="13"/>
    </row>
    <row r="54" spans="1:29" ht="20.100000000000001" customHeight="1" x14ac:dyDescent="0.3">
      <c r="A54" s="5">
        <v>6</v>
      </c>
      <c r="B54" s="6" t="str">
        <f t="shared" si="12"/>
        <v>9</v>
      </c>
      <c r="C54" s="6" t="str">
        <f t="shared" si="13"/>
        <v>03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customHeight="1" x14ac:dyDescent="0.3">
      <c r="A55" s="5">
        <v>7</v>
      </c>
      <c r="B55" s="6" t="str">
        <f t="shared" si="12"/>
        <v>9</v>
      </c>
      <c r="C55" s="6" t="str">
        <f t="shared" si="13"/>
        <v>03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customHeight="1" x14ac:dyDescent="0.3">
      <c r="A56" s="5">
        <v>8</v>
      </c>
      <c r="B56" s="6" t="str">
        <f t="shared" si="12"/>
        <v>9</v>
      </c>
      <c r="C56" s="6" t="str">
        <f t="shared" si="13"/>
        <v>03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customHeight="1" x14ac:dyDescent="0.3">
      <c r="A57" s="5">
        <v>9</v>
      </c>
      <c r="B57" s="6" t="str">
        <f t="shared" si="12"/>
        <v>9</v>
      </c>
      <c r="C57" s="6" t="str">
        <f t="shared" si="13"/>
        <v>03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customHeight="1" x14ac:dyDescent="0.3">
      <c r="A58" s="5">
        <v>10</v>
      </c>
      <c r="B58" s="6" t="str">
        <f t="shared" si="12"/>
        <v>9</v>
      </c>
      <c r="C58" s="6" t="str">
        <f t="shared" si="13"/>
        <v>03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customHeight="1" x14ac:dyDescent="0.3">
      <c r="A59" s="5">
        <v>11</v>
      </c>
      <c r="B59" s="6" t="str">
        <f t="shared" si="12"/>
        <v>9</v>
      </c>
      <c r="C59" s="6" t="str">
        <f t="shared" si="13"/>
        <v>03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customHeight="1" x14ac:dyDescent="0.3">
      <c r="A60" s="5">
        <v>12</v>
      </c>
      <c r="B60" s="6" t="str">
        <f t="shared" si="12"/>
        <v>9</v>
      </c>
      <c r="C60" s="6" t="str">
        <f t="shared" si="13"/>
        <v>03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customHeight="1" x14ac:dyDescent="0.3">
      <c r="A61" s="5">
        <v>13</v>
      </c>
      <c r="B61" s="6" t="str">
        <f t="shared" si="12"/>
        <v>9</v>
      </c>
      <c r="C61" s="6" t="str">
        <f t="shared" si="13"/>
        <v>03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customHeight="1" x14ac:dyDescent="0.3">
      <c r="A62" s="5">
        <v>14</v>
      </c>
      <c r="B62" s="6" t="str">
        <f t="shared" si="12"/>
        <v>9</v>
      </c>
      <c r="C62" s="6" t="str">
        <f t="shared" si="13"/>
        <v>03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customHeight="1" x14ac:dyDescent="0.3">
      <c r="A63" s="5">
        <v>15</v>
      </c>
      <c r="B63" s="6" t="str">
        <f t="shared" si="12"/>
        <v>9</v>
      </c>
      <c r="C63" s="6" t="str">
        <f t="shared" si="13"/>
        <v>03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AC8 A18:AC19 A9:C17 I9:AC17 A20:C26 I20:AC26 A27:AC46">
    <cfRule type="expression" dxfId="123" priority="55">
      <formula>$L7&gt;0.15</formula>
    </cfRule>
    <cfRule type="expression" dxfId="122" priority="56">
      <formula>AND($L7&gt;0.08,$L7&lt;0.15)</formula>
    </cfRule>
  </conditionalFormatting>
  <conditionalFormatting sqref="A49:AC63">
    <cfRule type="expression" dxfId="121" priority="53">
      <formula>$L49&gt;0.15</formula>
    </cfRule>
    <cfRule type="expression" dxfId="120" priority="54">
      <formula>AND($L49&gt;0.08,$L49&lt;0.15)</formula>
    </cfRule>
  </conditionalFormatting>
  <conditionalFormatting sqref="D9:H9">
    <cfRule type="expression" dxfId="119" priority="51">
      <formula>$L9&gt;0.15</formula>
    </cfRule>
    <cfRule type="expression" dxfId="118" priority="52">
      <formula>AND($L9&gt;0.08,$L9&lt;0.15)</formula>
    </cfRule>
  </conditionalFormatting>
  <conditionalFormatting sqref="D10:F10">
    <cfRule type="expression" dxfId="117" priority="49">
      <formula>$L10&gt;0.15</formula>
    </cfRule>
    <cfRule type="expression" dxfId="116" priority="50">
      <formula>AND($L10&gt;0.08,$L10&lt;0.15)</formula>
    </cfRule>
  </conditionalFormatting>
  <conditionalFormatting sqref="D11:F11">
    <cfRule type="expression" dxfId="115" priority="47">
      <formula>$L11&gt;0.15</formula>
    </cfRule>
    <cfRule type="expression" dxfId="114" priority="48">
      <formula>AND($L11&gt;0.08,$L11&lt;0.15)</formula>
    </cfRule>
  </conditionalFormatting>
  <conditionalFormatting sqref="G10:H10">
    <cfRule type="expression" dxfId="113" priority="45">
      <formula>$L10&gt;0.15</formula>
    </cfRule>
    <cfRule type="expression" dxfId="112" priority="46">
      <formula>AND($L10&gt;0.08,$L10&lt;0.15)</formula>
    </cfRule>
  </conditionalFormatting>
  <conditionalFormatting sqref="G11:H11">
    <cfRule type="expression" dxfId="111" priority="43">
      <formula>$L11&gt;0.15</formula>
    </cfRule>
    <cfRule type="expression" dxfId="110" priority="44">
      <formula>AND($L11&gt;0.08,$L11&lt;0.15)</formula>
    </cfRule>
  </conditionalFormatting>
  <conditionalFormatting sqref="D12:H12">
    <cfRule type="expression" dxfId="109" priority="41">
      <formula>$L12&gt;0.15</formula>
    </cfRule>
    <cfRule type="expression" dxfId="108" priority="42">
      <formula>AND($L12&gt;0.08,$L12&lt;0.15)</formula>
    </cfRule>
  </conditionalFormatting>
  <conditionalFormatting sqref="D13:H13">
    <cfRule type="expression" dxfId="107" priority="39">
      <formula>$L13&gt;0.15</formula>
    </cfRule>
    <cfRule type="expression" dxfId="106" priority="40">
      <formula>AND($L13&gt;0.08,$L13&lt;0.15)</formula>
    </cfRule>
  </conditionalFormatting>
  <conditionalFormatting sqref="D14:E14">
    <cfRule type="expression" dxfId="105" priority="37">
      <formula>$L14&gt;0.15</formula>
    </cfRule>
    <cfRule type="expression" dxfId="104" priority="38">
      <formula>AND($L14&gt;0.08,$L14&lt;0.15)</formula>
    </cfRule>
  </conditionalFormatting>
  <conditionalFormatting sqref="F14">
    <cfRule type="expression" dxfId="103" priority="35">
      <formula>$L14&gt;0.15</formula>
    </cfRule>
    <cfRule type="expression" dxfId="102" priority="36">
      <formula>AND($L14&gt;0.08,$L14&lt;0.15)</formula>
    </cfRule>
  </conditionalFormatting>
  <conditionalFormatting sqref="G14:H14">
    <cfRule type="expression" dxfId="101" priority="33">
      <formula>$L14&gt;0.15</formula>
    </cfRule>
    <cfRule type="expression" dxfId="100" priority="34">
      <formula>AND($L14&gt;0.08,$L14&lt;0.15)</formula>
    </cfRule>
  </conditionalFormatting>
  <conditionalFormatting sqref="D15:H15">
    <cfRule type="expression" dxfId="99" priority="31">
      <formula>$L15&gt;0.15</formula>
    </cfRule>
    <cfRule type="expression" dxfId="98" priority="32">
      <formula>AND($L15&gt;0.08,$L15&lt;0.15)</formula>
    </cfRule>
  </conditionalFormatting>
  <conditionalFormatting sqref="D16:H16">
    <cfRule type="expression" dxfId="97" priority="29">
      <formula>$L16&gt;0.15</formula>
    </cfRule>
    <cfRule type="expression" dxfId="96" priority="30">
      <formula>AND($L16&gt;0.08,$L16&lt;0.15)</formula>
    </cfRule>
  </conditionalFormatting>
  <conditionalFormatting sqref="D17:F17">
    <cfRule type="expression" dxfId="95" priority="27">
      <formula>$L17&gt;0.15</formula>
    </cfRule>
    <cfRule type="expression" dxfId="94" priority="28">
      <formula>AND($L17&gt;0.08,$L17&lt;0.15)</formula>
    </cfRule>
  </conditionalFormatting>
  <conditionalFormatting sqref="G17:H17">
    <cfRule type="expression" dxfId="93" priority="25">
      <formula>$L17&gt;0.15</formula>
    </cfRule>
    <cfRule type="expression" dxfId="92" priority="26">
      <formula>AND($L17&gt;0.08,$L17&lt;0.15)</formula>
    </cfRule>
  </conditionalFormatting>
  <conditionalFormatting sqref="D20:H20">
    <cfRule type="expression" dxfId="91" priority="23">
      <formula>$L20&gt;0.15</formula>
    </cfRule>
    <cfRule type="expression" dxfId="90" priority="24">
      <formula>AND($L20&gt;0.08,$L20&lt;0.15)</formula>
    </cfRule>
  </conditionalFormatting>
  <conditionalFormatting sqref="D21:H21">
    <cfRule type="expression" dxfId="89" priority="21">
      <formula>$L21&gt;0.15</formula>
    </cfRule>
    <cfRule type="expression" dxfId="88" priority="22">
      <formula>AND($L21&gt;0.08,$L21&lt;0.15)</formula>
    </cfRule>
  </conditionalFormatting>
  <conditionalFormatting sqref="D22:H22">
    <cfRule type="expression" dxfId="87" priority="19">
      <formula>$L22&gt;0.15</formula>
    </cfRule>
    <cfRule type="expression" dxfId="86" priority="20">
      <formula>AND($L22&gt;0.08,$L22&lt;0.15)</formula>
    </cfRule>
  </conditionalFormatting>
  <conditionalFormatting sqref="D23:G23">
    <cfRule type="expression" dxfId="85" priority="17">
      <formula>$L23&gt;0.15</formula>
    </cfRule>
    <cfRule type="expression" dxfId="84" priority="18">
      <formula>AND($L23&gt;0.08,$L23&lt;0.15)</formula>
    </cfRule>
  </conditionalFormatting>
  <conditionalFormatting sqref="H23">
    <cfRule type="expression" dxfId="83" priority="15">
      <formula>$L23&gt;0.15</formula>
    </cfRule>
    <cfRule type="expression" dxfId="82" priority="16">
      <formula>AND($L23&gt;0.08,$L23&lt;0.15)</formula>
    </cfRule>
  </conditionalFormatting>
  <conditionalFormatting sqref="D24:E24">
    <cfRule type="expression" dxfId="81" priority="13">
      <formula>$L24&gt;0.15</formula>
    </cfRule>
    <cfRule type="expression" dxfId="80" priority="14">
      <formula>AND($L24&gt;0.08,$L24&lt;0.15)</formula>
    </cfRule>
  </conditionalFormatting>
  <conditionalFormatting sqref="F24">
    <cfRule type="expression" dxfId="79" priority="11">
      <formula>$L24&gt;0.15</formula>
    </cfRule>
    <cfRule type="expression" dxfId="78" priority="12">
      <formula>AND($L24&gt;0.08,$L24&lt;0.15)</formula>
    </cfRule>
  </conditionalFormatting>
  <conditionalFormatting sqref="G24:H24">
    <cfRule type="expression" dxfId="77" priority="9">
      <formula>$L24&gt;0.15</formula>
    </cfRule>
    <cfRule type="expression" dxfId="76" priority="10">
      <formula>AND($L24&gt;0.08,$L24&lt;0.15)</formula>
    </cfRule>
  </conditionalFormatting>
  <conditionalFormatting sqref="D25:E25">
    <cfRule type="expression" dxfId="75" priority="7">
      <formula>$L25&gt;0.15</formula>
    </cfRule>
    <cfRule type="expression" dxfId="74" priority="8">
      <formula>AND($L25&gt;0.08,$L25&lt;0.15)</formula>
    </cfRule>
  </conditionalFormatting>
  <conditionalFormatting sqref="F25">
    <cfRule type="expression" dxfId="73" priority="5">
      <formula>$L25&gt;0.15</formula>
    </cfRule>
    <cfRule type="expression" dxfId="72" priority="6">
      <formula>AND($L25&gt;0.08,$L25&lt;0.15)</formula>
    </cfRule>
  </conditionalFormatting>
  <conditionalFormatting sqref="G25:H25">
    <cfRule type="expression" dxfId="71" priority="3">
      <formula>$L25&gt;0.15</formula>
    </cfRule>
    <cfRule type="expression" dxfId="70" priority="4">
      <formula>AND($L25&gt;0.08,$L25&lt;0.15)</formula>
    </cfRule>
  </conditionalFormatting>
  <conditionalFormatting sqref="D26:H26">
    <cfRule type="expression" dxfId="69" priority="1">
      <formula>$L26&gt;0.15</formula>
    </cfRule>
    <cfRule type="expression" dxfId="68" priority="2">
      <formula>AND($L26&gt;0.08,$L26&lt;0.15)</formula>
    </cfRule>
  </conditionalFormatting>
  <dataValidations count="3">
    <dataValidation allowBlank="1" showInputMessage="1" showErrorMessage="1" prompt="수식 계산_x000a_수치 입력 금지" sqref="K49:K63 K7:K46" xr:uid="{AB5D7C49-98D6-4DEE-9013-CEA186749FEF}"/>
    <dataValidation type="whole" allowBlank="1" showInputMessage="1" showErrorMessage="1" errorTitle="입력값이 올바르지 않습니다." error="숫자만 쓰세요!" sqref="J29:J30 J25:J27 M49:W63 M7:W46" xr:uid="{80F78426-2039-4280-9B9C-6F69945B9D15}">
      <formula1>0</formula1>
      <formula2>20000</formula2>
    </dataValidation>
    <dataValidation type="list" allowBlank="1" showInputMessage="1" showErrorMessage="1" sqref="Z49:Z63 Z7:Z46" xr:uid="{390A99FA-5ABC-42FC-AC15-703A9B3E3B6A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6AC8B1F-0726-434E-A02B-07CA516F4FD3}">
          <x14:formula1>
            <xm:f>데이터!$B$4:$B$17</xm:f>
          </x14:formula1>
          <xm:sqref>D49:D63 D7:D46</xm:sqref>
        </x14:dataValidation>
        <x14:dataValidation type="list" allowBlank="1" showInputMessage="1" showErrorMessage="1" xr:uid="{01FB8F5A-86C9-4A0C-9D5F-11CB768F7033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3326-612C-4EC2-8DB4-555B1C1E2CBD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J22" sqref="J22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41" t="s">
        <v>182</v>
      </c>
      <c r="B1" s="42"/>
      <c r="C1" s="42"/>
      <c r="D1" s="42"/>
      <c r="E1" s="47" t="s">
        <v>0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8"/>
    </row>
    <row r="2" spans="1:29" s="1" customFormat="1" ht="13.5" customHeight="1" x14ac:dyDescent="0.3">
      <c r="A2" s="43"/>
      <c r="B2" s="44"/>
      <c r="C2" s="44"/>
      <c r="D2" s="44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50"/>
    </row>
    <row r="3" spans="1:29" s="1" customFormat="1" ht="13.5" customHeight="1" x14ac:dyDescent="0.3">
      <c r="A3" s="45"/>
      <c r="B3" s="46"/>
      <c r="C3" s="46"/>
      <c r="D3" s="46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2"/>
    </row>
    <row r="4" spans="1:29" s="1" customFormat="1" ht="9.9499999999999993" customHeight="1" thickBot="1" x14ac:dyDescent="0.35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5"/>
    </row>
    <row r="5" spans="1:29" s="2" customFormat="1" ht="17.25" thickTop="1" x14ac:dyDescent="0.3">
      <c r="A5" s="35" t="s">
        <v>1</v>
      </c>
      <c r="B5" s="56" t="str">
        <f>MID($A$1,2,1)</f>
        <v>월</v>
      </c>
      <c r="C5" s="56" t="str">
        <f>RIGHT($A$1,1)</f>
        <v>일</v>
      </c>
      <c r="D5" s="35" t="s">
        <v>2</v>
      </c>
      <c r="E5" s="35" t="s">
        <v>3</v>
      </c>
      <c r="F5" s="35" t="s">
        <v>4</v>
      </c>
      <c r="G5" s="35" t="s">
        <v>5</v>
      </c>
      <c r="H5" s="33" t="s">
        <v>6</v>
      </c>
      <c r="I5" s="35" t="s">
        <v>7</v>
      </c>
      <c r="J5" s="35" t="s">
        <v>8</v>
      </c>
      <c r="K5" s="35" t="s">
        <v>9</v>
      </c>
      <c r="L5" s="36" t="s">
        <v>10</v>
      </c>
      <c r="M5" s="38" t="s">
        <v>11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 t="s">
        <v>12</v>
      </c>
      <c r="Y5" s="38"/>
      <c r="Z5" s="38"/>
      <c r="AA5" s="38" t="s">
        <v>13</v>
      </c>
      <c r="AB5" s="38" t="s">
        <v>14</v>
      </c>
      <c r="AC5" s="59" t="s">
        <v>15</v>
      </c>
    </row>
    <row r="6" spans="1:29" s="2" customFormat="1" ht="17.25" thickBot="1" x14ac:dyDescent="0.35">
      <c r="A6" s="34"/>
      <c r="B6" s="57"/>
      <c r="C6" s="57"/>
      <c r="D6" s="34"/>
      <c r="E6" s="34"/>
      <c r="F6" s="34"/>
      <c r="G6" s="34"/>
      <c r="H6" s="34"/>
      <c r="I6" s="34"/>
      <c r="J6" s="34"/>
      <c r="K6" s="34"/>
      <c r="L6" s="37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46</v>
      </c>
      <c r="V6" s="4" t="s">
        <v>47</v>
      </c>
      <c r="W6" s="25" t="s">
        <v>24</v>
      </c>
      <c r="X6" s="25" t="s">
        <v>25</v>
      </c>
      <c r="Y6" s="25" t="s">
        <v>26</v>
      </c>
      <c r="Z6" s="25" t="s">
        <v>27</v>
      </c>
      <c r="AA6" s="58"/>
      <c r="AB6" s="58"/>
      <c r="AC6" s="58"/>
    </row>
    <row r="7" spans="1:29" s="14" customFormat="1" ht="20.100000000000001" customHeight="1" thickTop="1" x14ac:dyDescent="0.3">
      <c r="A7" s="5">
        <v>1</v>
      </c>
      <c r="B7" s="6" t="str">
        <f>LEFT($A$1,1)</f>
        <v>9</v>
      </c>
      <c r="C7" s="6" t="str">
        <f>MID($A$1,4,2)</f>
        <v>04</v>
      </c>
      <c r="D7" s="7" t="s">
        <v>230</v>
      </c>
      <c r="E7" s="7" t="s">
        <v>248</v>
      </c>
      <c r="F7" s="7" t="s">
        <v>247</v>
      </c>
      <c r="G7" s="5" t="s">
        <v>240</v>
      </c>
      <c r="H7" s="5" t="s">
        <v>241</v>
      </c>
      <c r="I7" s="8">
        <f t="shared" ref="I7:I46" si="0">J7+K7</f>
        <v>3336</v>
      </c>
      <c r="J7" s="9">
        <v>3320</v>
      </c>
      <c r="K7" s="8">
        <f t="shared" ref="K7:K29" si="1">SUM(M7:W7)</f>
        <v>16</v>
      </c>
      <c r="L7" s="10">
        <f t="shared" ref="L7:L46" si="2">K7/I7</f>
        <v>4.7961630695443642E-3</v>
      </c>
      <c r="M7" s="11">
        <v>13</v>
      </c>
      <c r="N7" s="11"/>
      <c r="O7" s="11"/>
      <c r="P7" s="11">
        <v>3</v>
      </c>
      <c r="Q7" s="11"/>
      <c r="R7" s="11"/>
      <c r="S7" s="11"/>
      <c r="T7" s="11"/>
      <c r="U7" s="11"/>
      <c r="V7" s="11"/>
      <c r="W7" s="11"/>
      <c r="X7" s="12">
        <v>20200904</v>
      </c>
      <c r="Y7" s="12">
        <v>14</v>
      </c>
      <c r="Z7" s="6" t="s">
        <v>249</v>
      </c>
      <c r="AA7" s="12" t="str">
        <f>IF($Z7="A","하선동",IF($Z7="B","이형준",""))</f>
        <v>이형준</v>
      </c>
      <c r="AB7" s="5" t="s">
        <v>242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9</v>
      </c>
      <c r="C8" s="6" t="str">
        <f t="shared" ref="C8:C46" si="4">MID($A$1,4,2)</f>
        <v>04</v>
      </c>
      <c r="D8" s="7" t="s">
        <v>235</v>
      </c>
      <c r="E8" s="7" t="s">
        <v>231</v>
      </c>
      <c r="F8" s="7" t="s">
        <v>250</v>
      </c>
      <c r="G8" s="5" t="s">
        <v>260</v>
      </c>
      <c r="H8" s="5" t="s">
        <v>241</v>
      </c>
      <c r="I8" s="8">
        <f t="shared" si="0"/>
        <v>2838</v>
      </c>
      <c r="J8" s="9">
        <v>2830</v>
      </c>
      <c r="K8" s="8">
        <f t="shared" si="1"/>
        <v>8</v>
      </c>
      <c r="L8" s="10">
        <f t="shared" si="2"/>
        <v>2.8188865398167725E-3</v>
      </c>
      <c r="M8" s="11">
        <v>8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20200904</v>
      </c>
      <c r="Y8" s="12">
        <v>15</v>
      </c>
      <c r="Z8" s="6" t="s">
        <v>249</v>
      </c>
      <c r="AA8" s="12" t="str">
        <f t="shared" ref="AA8:AA46" si="5">IF($Z8="A","하선동",IF($Z8="B","이형준",""))</f>
        <v>이형준</v>
      </c>
      <c r="AB8" s="5" t="s">
        <v>242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9</v>
      </c>
      <c r="C9" s="6" t="str">
        <f t="shared" si="4"/>
        <v>04</v>
      </c>
      <c r="D9" s="7" t="s">
        <v>235</v>
      </c>
      <c r="E9" s="7" t="s">
        <v>251</v>
      </c>
      <c r="F9" s="7" t="s">
        <v>252</v>
      </c>
      <c r="G9" s="5" t="s">
        <v>253</v>
      </c>
      <c r="H9" s="5" t="s">
        <v>241</v>
      </c>
      <c r="I9" s="8">
        <f t="shared" si="0"/>
        <v>201</v>
      </c>
      <c r="J9" s="9">
        <v>200</v>
      </c>
      <c r="K9" s="8">
        <f t="shared" si="1"/>
        <v>1</v>
      </c>
      <c r="L9" s="10">
        <f t="shared" si="2"/>
        <v>4.9751243781094526E-3</v>
      </c>
      <c r="M9" s="11"/>
      <c r="N9" s="11"/>
      <c r="O9" s="11"/>
      <c r="P9" s="11"/>
      <c r="Q9" s="11">
        <v>1</v>
      </c>
      <c r="R9" s="11"/>
      <c r="S9" s="11"/>
      <c r="T9" s="11"/>
      <c r="U9" s="11"/>
      <c r="V9" s="11"/>
      <c r="W9" s="11"/>
      <c r="X9" s="12">
        <v>20200814</v>
      </c>
      <c r="Y9" s="6">
        <v>14</v>
      </c>
      <c r="Z9" s="6" t="s">
        <v>233</v>
      </c>
      <c r="AA9" s="12" t="str">
        <f t="shared" si="5"/>
        <v>하선동</v>
      </c>
      <c r="AB9" s="5" t="s">
        <v>242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9</v>
      </c>
      <c r="C10" s="6" t="str">
        <f t="shared" si="4"/>
        <v>04</v>
      </c>
      <c r="D10" s="7" t="s">
        <v>235</v>
      </c>
      <c r="E10" s="7" t="s">
        <v>251</v>
      </c>
      <c r="F10" s="7" t="s">
        <v>252</v>
      </c>
      <c r="G10" s="5" t="s">
        <v>253</v>
      </c>
      <c r="H10" s="5" t="s">
        <v>241</v>
      </c>
      <c r="I10" s="8">
        <f t="shared" si="0"/>
        <v>104</v>
      </c>
      <c r="J10" s="9">
        <v>50</v>
      </c>
      <c r="K10" s="8">
        <f t="shared" si="1"/>
        <v>54</v>
      </c>
      <c r="L10" s="10">
        <f t="shared" si="2"/>
        <v>0.51923076923076927</v>
      </c>
      <c r="M10" s="11"/>
      <c r="N10" s="11"/>
      <c r="O10" s="11"/>
      <c r="P10" s="11"/>
      <c r="Q10" s="11">
        <v>1</v>
      </c>
      <c r="R10" s="11"/>
      <c r="S10" s="11"/>
      <c r="T10" s="11">
        <v>53</v>
      </c>
      <c r="U10" s="11"/>
      <c r="V10" s="11"/>
      <c r="W10" s="11"/>
      <c r="X10" s="12">
        <v>20200904</v>
      </c>
      <c r="Y10" s="12">
        <v>4</v>
      </c>
      <c r="Z10" s="6" t="s">
        <v>233</v>
      </c>
      <c r="AA10" s="12" t="str">
        <f t="shared" si="5"/>
        <v>하선동</v>
      </c>
      <c r="AB10" s="5" t="s">
        <v>242</v>
      </c>
      <c r="AC10" s="13" t="s">
        <v>254</v>
      </c>
    </row>
    <row r="11" spans="1:29" s="14" customFormat="1" ht="20.100000000000001" customHeight="1" x14ac:dyDescent="0.3">
      <c r="A11" s="5">
        <v>5</v>
      </c>
      <c r="B11" s="6" t="str">
        <f t="shared" si="3"/>
        <v>9</v>
      </c>
      <c r="C11" s="6" t="str">
        <f t="shared" si="4"/>
        <v>04</v>
      </c>
      <c r="D11" s="7" t="s">
        <v>235</v>
      </c>
      <c r="E11" s="7" t="s">
        <v>251</v>
      </c>
      <c r="F11" s="7" t="s">
        <v>252</v>
      </c>
      <c r="G11" s="5" t="s">
        <v>253</v>
      </c>
      <c r="H11" s="5" t="s">
        <v>241</v>
      </c>
      <c r="I11" s="8">
        <f t="shared" si="0"/>
        <v>859</v>
      </c>
      <c r="J11" s="9">
        <v>850</v>
      </c>
      <c r="K11" s="8">
        <f t="shared" si="1"/>
        <v>9</v>
      </c>
      <c r="L11" s="10">
        <f t="shared" si="2"/>
        <v>1.0477299185098952E-2</v>
      </c>
      <c r="M11" s="11"/>
      <c r="N11" s="11"/>
      <c r="O11" s="11"/>
      <c r="P11" s="11"/>
      <c r="Q11" s="11"/>
      <c r="R11" s="11"/>
      <c r="S11" s="11"/>
      <c r="T11" s="11">
        <v>9</v>
      </c>
      <c r="U11" s="11"/>
      <c r="V11" s="11"/>
      <c r="W11" s="11"/>
      <c r="X11" s="12">
        <v>20200904</v>
      </c>
      <c r="Y11" s="12">
        <v>4</v>
      </c>
      <c r="Z11" s="6" t="s">
        <v>249</v>
      </c>
      <c r="AA11" s="12" t="str">
        <f t="shared" si="5"/>
        <v>이형준</v>
      </c>
      <c r="AB11" s="5" t="s">
        <v>242</v>
      </c>
      <c r="AC11" s="13" t="s">
        <v>254</v>
      </c>
    </row>
    <row r="12" spans="1:29" s="14" customFormat="1" ht="20.100000000000001" customHeight="1" x14ac:dyDescent="0.3">
      <c r="A12" s="5">
        <v>6</v>
      </c>
      <c r="B12" s="6" t="str">
        <f t="shared" si="3"/>
        <v>9</v>
      </c>
      <c r="C12" s="6" t="str">
        <f t="shared" si="4"/>
        <v>04</v>
      </c>
      <c r="D12" s="7" t="s">
        <v>235</v>
      </c>
      <c r="E12" s="7" t="s">
        <v>251</v>
      </c>
      <c r="F12" s="7" t="s">
        <v>255</v>
      </c>
      <c r="G12" s="5" t="s">
        <v>152</v>
      </c>
      <c r="H12" s="5" t="s">
        <v>89</v>
      </c>
      <c r="I12" s="8">
        <f t="shared" si="0"/>
        <v>951</v>
      </c>
      <c r="J12" s="9">
        <v>940</v>
      </c>
      <c r="K12" s="8">
        <f t="shared" si="1"/>
        <v>11</v>
      </c>
      <c r="L12" s="10">
        <f t="shared" si="2"/>
        <v>1.1566771819137749E-2</v>
      </c>
      <c r="M12" s="11"/>
      <c r="N12" s="11"/>
      <c r="O12" s="11"/>
      <c r="P12" s="11"/>
      <c r="Q12" s="11">
        <v>11</v>
      </c>
      <c r="R12" s="11"/>
      <c r="S12" s="11"/>
      <c r="T12" s="11"/>
      <c r="U12" s="11"/>
      <c r="V12" s="11"/>
      <c r="W12" s="11"/>
      <c r="X12" s="12">
        <v>20200904</v>
      </c>
      <c r="Y12" s="12">
        <v>5</v>
      </c>
      <c r="Z12" s="6" t="s">
        <v>249</v>
      </c>
      <c r="AA12" s="12" t="str">
        <f t="shared" si="5"/>
        <v>이형준</v>
      </c>
      <c r="AB12" s="5" t="s">
        <v>242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9</v>
      </c>
      <c r="C13" s="6" t="str">
        <f t="shared" si="4"/>
        <v>04</v>
      </c>
      <c r="D13" s="7" t="s">
        <v>230</v>
      </c>
      <c r="E13" s="7" t="s">
        <v>236</v>
      </c>
      <c r="F13" s="7" t="s">
        <v>256</v>
      </c>
      <c r="G13" s="5" t="s">
        <v>257</v>
      </c>
      <c r="H13" s="5" t="s">
        <v>258</v>
      </c>
      <c r="I13" s="8">
        <f t="shared" si="0"/>
        <v>702</v>
      </c>
      <c r="J13" s="15">
        <v>700</v>
      </c>
      <c r="K13" s="8">
        <f t="shared" si="1"/>
        <v>2</v>
      </c>
      <c r="L13" s="10">
        <f t="shared" si="2"/>
        <v>2.8490028490028491E-3</v>
      </c>
      <c r="M13" s="11"/>
      <c r="N13" s="11"/>
      <c r="O13" s="11"/>
      <c r="P13" s="11"/>
      <c r="Q13" s="11"/>
      <c r="R13" s="11"/>
      <c r="S13" s="11">
        <v>2</v>
      </c>
      <c r="T13" s="11"/>
      <c r="U13" s="11"/>
      <c r="V13" s="11"/>
      <c r="W13" s="11"/>
      <c r="X13" s="12">
        <v>20200902</v>
      </c>
      <c r="Y13" s="12">
        <v>1</v>
      </c>
      <c r="Z13" s="6" t="s">
        <v>249</v>
      </c>
      <c r="AA13" s="12" t="str">
        <f t="shared" si="5"/>
        <v>이형준</v>
      </c>
      <c r="AB13" s="5" t="s">
        <v>243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9</v>
      </c>
      <c r="C14" s="6" t="str">
        <f t="shared" si="4"/>
        <v>04</v>
      </c>
      <c r="D14" s="7" t="s">
        <v>235</v>
      </c>
      <c r="E14" s="7" t="s">
        <v>236</v>
      </c>
      <c r="F14" s="7" t="s">
        <v>259</v>
      </c>
      <c r="G14" s="5" t="s">
        <v>257</v>
      </c>
      <c r="H14" s="5" t="s">
        <v>258</v>
      </c>
      <c r="I14" s="8">
        <f t="shared" si="0"/>
        <v>708</v>
      </c>
      <c r="J14" s="9">
        <v>696</v>
      </c>
      <c r="K14" s="8">
        <f t="shared" si="1"/>
        <v>12</v>
      </c>
      <c r="L14" s="10">
        <f t="shared" si="2"/>
        <v>1.6949152542372881E-2</v>
      </c>
      <c r="M14" s="11"/>
      <c r="N14" s="11"/>
      <c r="O14" s="11"/>
      <c r="P14" s="11"/>
      <c r="Q14" s="11"/>
      <c r="R14" s="11"/>
      <c r="S14" s="11">
        <v>5</v>
      </c>
      <c r="T14" s="11"/>
      <c r="U14" s="11"/>
      <c r="V14" s="11">
        <v>7</v>
      </c>
      <c r="W14" s="11"/>
      <c r="X14" s="12">
        <v>20200901</v>
      </c>
      <c r="Y14" s="12">
        <v>1</v>
      </c>
      <c r="Z14" s="6" t="s">
        <v>233</v>
      </c>
      <c r="AA14" s="12" t="str">
        <f t="shared" si="5"/>
        <v>하선동</v>
      </c>
      <c r="AB14" s="5" t="s">
        <v>243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9</v>
      </c>
      <c r="C15" s="6" t="str">
        <f t="shared" si="4"/>
        <v>04</v>
      </c>
      <c r="D15" s="7" t="s">
        <v>235</v>
      </c>
      <c r="E15" s="7" t="s">
        <v>53</v>
      </c>
      <c r="F15" s="7" t="s">
        <v>120</v>
      </c>
      <c r="G15" s="5" t="s">
        <v>152</v>
      </c>
      <c r="H15" s="5" t="s">
        <v>89</v>
      </c>
      <c r="I15" s="8">
        <f t="shared" si="0"/>
        <v>2400</v>
      </c>
      <c r="J15" s="9">
        <v>2392</v>
      </c>
      <c r="K15" s="8">
        <f t="shared" si="1"/>
        <v>8</v>
      </c>
      <c r="L15" s="10">
        <f t="shared" si="2"/>
        <v>3.3333333333333335E-3</v>
      </c>
      <c r="M15" s="11"/>
      <c r="N15" s="11"/>
      <c r="O15" s="11"/>
      <c r="P15" s="11"/>
      <c r="Q15" s="11">
        <v>8</v>
      </c>
      <c r="R15" s="11"/>
      <c r="S15" s="11"/>
      <c r="T15" s="11"/>
      <c r="U15" s="11"/>
      <c r="V15" s="11"/>
      <c r="W15" s="11"/>
      <c r="X15" s="12">
        <v>20200904</v>
      </c>
      <c r="Y15" s="12">
        <v>5</v>
      </c>
      <c r="Z15" s="6" t="s">
        <v>249</v>
      </c>
      <c r="AA15" s="12" t="str">
        <f t="shared" si="5"/>
        <v>이형준</v>
      </c>
      <c r="AB15" s="5" t="s">
        <v>243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9</v>
      </c>
      <c r="C16" s="6" t="str">
        <f t="shared" si="4"/>
        <v>04</v>
      </c>
      <c r="D16" s="7" t="s">
        <v>235</v>
      </c>
      <c r="E16" s="7" t="s">
        <v>261</v>
      </c>
      <c r="F16" s="7" t="s">
        <v>78</v>
      </c>
      <c r="G16" s="5" t="s">
        <v>92</v>
      </c>
      <c r="H16" s="5" t="s">
        <v>89</v>
      </c>
      <c r="I16" s="8">
        <f t="shared" si="0"/>
        <v>2430</v>
      </c>
      <c r="J16" s="9">
        <v>2430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20200904</v>
      </c>
      <c r="Y16" s="12">
        <v>3</v>
      </c>
      <c r="Z16" s="6" t="s">
        <v>249</v>
      </c>
      <c r="AA16" s="12" t="str">
        <f t="shared" si="5"/>
        <v>이형준</v>
      </c>
      <c r="AB16" s="5" t="s">
        <v>243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9</v>
      </c>
      <c r="C17" s="6" t="str">
        <f t="shared" si="4"/>
        <v>04</v>
      </c>
      <c r="D17" s="7" t="s">
        <v>266</v>
      </c>
      <c r="E17" s="7" t="s">
        <v>231</v>
      </c>
      <c r="F17" s="7" t="s">
        <v>267</v>
      </c>
      <c r="G17" s="5" t="s">
        <v>95</v>
      </c>
      <c r="H17" s="5" t="s">
        <v>89</v>
      </c>
      <c r="I17" s="8">
        <f t="shared" si="0"/>
        <v>3571</v>
      </c>
      <c r="J17" s="9">
        <v>3474</v>
      </c>
      <c r="K17" s="8">
        <f t="shared" si="1"/>
        <v>97</v>
      </c>
      <c r="L17" s="10">
        <f t="shared" si="2"/>
        <v>2.7163259591150939E-2</v>
      </c>
      <c r="M17" s="11"/>
      <c r="N17" s="11">
        <v>8</v>
      </c>
      <c r="O17" s="11"/>
      <c r="P17" s="11">
        <v>89</v>
      </c>
      <c r="Q17" s="11"/>
      <c r="R17" s="11"/>
      <c r="S17" s="11"/>
      <c r="T17" s="11"/>
      <c r="U17" s="11"/>
      <c r="V17" s="11"/>
      <c r="W17" s="11"/>
      <c r="X17" s="12">
        <v>20200904</v>
      </c>
      <c r="Y17" s="12">
        <v>13</v>
      </c>
      <c r="Z17" s="6" t="s">
        <v>249</v>
      </c>
      <c r="AA17" s="12" t="str">
        <f t="shared" si="5"/>
        <v>이형준</v>
      </c>
      <c r="AB17" s="5" t="s">
        <v>243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9</v>
      </c>
      <c r="C18" s="6" t="str">
        <f t="shared" si="4"/>
        <v>04</v>
      </c>
      <c r="D18" s="7" t="s">
        <v>230</v>
      </c>
      <c r="E18" s="7" t="s">
        <v>248</v>
      </c>
      <c r="F18" s="7" t="s">
        <v>247</v>
      </c>
      <c r="G18" s="5" t="s">
        <v>240</v>
      </c>
      <c r="H18" s="5" t="s">
        <v>241</v>
      </c>
      <c r="I18" s="8">
        <f t="shared" si="0"/>
        <v>2491</v>
      </c>
      <c r="J18" s="9">
        <v>2415</v>
      </c>
      <c r="K18" s="8">
        <f t="shared" si="1"/>
        <v>76</v>
      </c>
      <c r="L18" s="10">
        <f t="shared" si="2"/>
        <v>3.0509835407466882E-2</v>
      </c>
      <c r="M18" s="11">
        <v>2</v>
      </c>
      <c r="N18" s="11"/>
      <c r="O18" s="11"/>
      <c r="P18" s="11">
        <v>74</v>
      </c>
      <c r="Q18" s="11"/>
      <c r="R18" s="11"/>
      <c r="S18" s="11"/>
      <c r="T18" s="11"/>
      <c r="U18" s="11"/>
      <c r="V18" s="11"/>
      <c r="W18" s="11"/>
      <c r="X18" s="12">
        <v>20200904</v>
      </c>
      <c r="Y18" s="12">
        <v>14</v>
      </c>
      <c r="Z18" s="6" t="s">
        <v>233</v>
      </c>
      <c r="AA18" s="12" t="str">
        <f t="shared" si="5"/>
        <v>하선동</v>
      </c>
      <c r="AB18" s="5" t="s">
        <v>244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9</v>
      </c>
      <c r="C19" s="6" t="str">
        <f t="shared" si="4"/>
        <v>04</v>
      </c>
      <c r="D19" s="7" t="s">
        <v>230</v>
      </c>
      <c r="E19" s="7" t="s">
        <v>231</v>
      </c>
      <c r="F19" s="7" t="s">
        <v>226</v>
      </c>
      <c r="G19" s="5" t="s">
        <v>227</v>
      </c>
      <c r="H19" s="5" t="s">
        <v>89</v>
      </c>
      <c r="I19" s="8">
        <f t="shared" si="0"/>
        <v>455</v>
      </c>
      <c r="J19" s="9">
        <v>454</v>
      </c>
      <c r="K19" s="8">
        <f t="shared" si="1"/>
        <v>1</v>
      </c>
      <c r="L19" s="10">
        <f t="shared" si="2"/>
        <v>2.1978021978021978E-3</v>
      </c>
      <c r="M19" s="11"/>
      <c r="N19" s="11"/>
      <c r="O19" s="11"/>
      <c r="P19" s="11">
        <v>1</v>
      </c>
      <c r="Q19" s="11"/>
      <c r="R19" s="11"/>
      <c r="S19" s="11"/>
      <c r="T19" s="11"/>
      <c r="U19" s="11"/>
      <c r="V19" s="11"/>
      <c r="W19" s="11"/>
      <c r="X19" s="12">
        <v>20200903</v>
      </c>
      <c r="Y19" s="12">
        <v>7</v>
      </c>
      <c r="Z19" s="6" t="s">
        <v>249</v>
      </c>
      <c r="AA19" s="12" t="str">
        <f t="shared" si="5"/>
        <v>이형준</v>
      </c>
      <c r="AB19" s="5" t="s">
        <v>244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9</v>
      </c>
      <c r="C20" s="6" t="str">
        <f t="shared" si="4"/>
        <v>04</v>
      </c>
      <c r="D20" s="7" t="s">
        <v>230</v>
      </c>
      <c r="E20" s="7" t="s">
        <v>231</v>
      </c>
      <c r="F20" s="7" t="s">
        <v>268</v>
      </c>
      <c r="G20" s="5" t="s">
        <v>152</v>
      </c>
      <c r="H20" s="5" t="s">
        <v>241</v>
      </c>
      <c r="I20" s="8">
        <f t="shared" si="0"/>
        <v>641</v>
      </c>
      <c r="J20" s="9">
        <v>639</v>
      </c>
      <c r="K20" s="8">
        <f t="shared" si="1"/>
        <v>2</v>
      </c>
      <c r="L20" s="10">
        <f t="shared" si="2"/>
        <v>3.1201248049921998E-3</v>
      </c>
      <c r="M20" s="11"/>
      <c r="N20" s="11"/>
      <c r="O20" s="11"/>
      <c r="P20" s="11"/>
      <c r="Q20" s="11">
        <v>2</v>
      </c>
      <c r="R20" s="11"/>
      <c r="S20" s="11"/>
      <c r="T20" s="11"/>
      <c r="U20" s="11"/>
      <c r="V20" s="11"/>
      <c r="W20" s="11"/>
      <c r="X20" s="12">
        <v>20200904</v>
      </c>
      <c r="Y20" s="12">
        <v>7</v>
      </c>
      <c r="Z20" s="6" t="s">
        <v>233</v>
      </c>
      <c r="AA20" s="12" t="str">
        <f t="shared" si="5"/>
        <v>하선동</v>
      </c>
      <c r="AB20" s="5" t="s">
        <v>244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9</v>
      </c>
      <c r="C21" s="6" t="str">
        <f t="shared" si="4"/>
        <v>04</v>
      </c>
      <c r="D21" s="7" t="s">
        <v>230</v>
      </c>
      <c r="E21" s="7" t="s">
        <v>236</v>
      </c>
      <c r="F21" s="7" t="s">
        <v>256</v>
      </c>
      <c r="G21" s="5" t="s">
        <v>257</v>
      </c>
      <c r="H21" s="5" t="s">
        <v>258</v>
      </c>
      <c r="I21" s="8">
        <f t="shared" si="0"/>
        <v>1498</v>
      </c>
      <c r="J21" s="9">
        <v>1487</v>
      </c>
      <c r="K21" s="8">
        <f t="shared" si="1"/>
        <v>11</v>
      </c>
      <c r="L21" s="10">
        <f t="shared" si="2"/>
        <v>7.3431241655540717E-3</v>
      </c>
      <c r="M21" s="11"/>
      <c r="N21" s="11"/>
      <c r="O21" s="11"/>
      <c r="P21" s="11">
        <v>7</v>
      </c>
      <c r="Q21" s="11"/>
      <c r="R21" s="11"/>
      <c r="S21" s="11">
        <v>4</v>
      </c>
      <c r="T21" s="11"/>
      <c r="U21" s="11"/>
      <c r="V21" s="11"/>
      <c r="W21" s="11"/>
      <c r="X21" s="12">
        <v>20200902</v>
      </c>
      <c r="Y21" s="12">
        <v>1</v>
      </c>
      <c r="Z21" s="6" t="s">
        <v>249</v>
      </c>
      <c r="AA21" s="12" t="str">
        <f t="shared" si="5"/>
        <v>이형준</v>
      </c>
      <c r="AB21" s="5" t="s">
        <v>244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9</v>
      </c>
      <c r="C22" s="6" t="str">
        <f t="shared" si="4"/>
        <v>04</v>
      </c>
      <c r="D22" s="7" t="s">
        <v>71</v>
      </c>
      <c r="E22" s="7" t="s">
        <v>61</v>
      </c>
      <c r="F22" s="7" t="s">
        <v>213</v>
      </c>
      <c r="G22" s="5" t="s">
        <v>91</v>
      </c>
      <c r="H22" s="5" t="s">
        <v>89</v>
      </c>
      <c r="I22" s="8">
        <f t="shared" si="0"/>
        <v>8109</v>
      </c>
      <c r="J22" s="9">
        <v>7983</v>
      </c>
      <c r="K22" s="8">
        <f t="shared" si="1"/>
        <v>126</v>
      </c>
      <c r="L22" s="10">
        <f t="shared" si="2"/>
        <v>1.5538290788013319E-2</v>
      </c>
      <c r="M22" s="11">
        <v>103</v>
      </c>
      <c r="N22" s="11">
        <v>2</v>
      </c>
      <c r="O22" s="11"/>
      <c r="P22" s="11">
        <v>21</v>
      </c>
      <c r="Q22" s="11"/>
      <c r="R22" s="11"/>
      <c r="S22" s="11"/>
      <c r="T22" s="11"/>
      <c r="U22" s="11"/>
      <c r="V22" s="11"/>
      <c r="W22" s="11"/>
      <c r="X22" s="12">
        <v>20200903</v>
      </c>
      <c r="Y22" s="12">
        <v>15</v>
      </c>
      <c r="Z22" s="6" t="s">
        <v>249</v>
      </c>
      <c r="AA22" s="12" t="str">
        <f t="shared" si="5"/>
        <v>이형준</v>
      </c>
      <c r="AB22" s="5" t="s">
        <v>245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9</v>
      </c>
      <c r="C23" s="6" t="str">
        <f t="shared" si="4"/>
        <v>04</v>
      </c>
      <c r="D23" s="7" t="s">
        <v>235</v>
      </c>
      <c r="E23" s="7" t="s">
        <v>236</v>
      </c>
      <c r="F23" s="7" t="s">
        <v>259</v>
      </c>
      <c r="G23" s="5" t="s">
        <v>257</v>
      </c>
      <c r="H23" s="5" t="s">
        <v>258</v>
      </c>
      <c r="I23" s="8">
        <f t="shared" si="0"/>
        <v>2478</v>
      </c>
      <c r="J23" s="9">
        <v>2400</v>
      </c>
      <c r="K23" s="8">
        <f t="shared" si="1"/>
        <v>78</v>
      </c>
      <c r="L23" s="10">
        <f t="shared" si="2"/>
        <v>3.1476997578692496E-2</v>
      </c>
      <c r="M23" s="11"/>
      <c r="N23" s="11"/>
      <c r="O23" s="11"/>
      <c r="P23" s="11"/>
      <c r="Q23" s="11"/>
      <c r="R23" s="11"/>
      <c r="S23" s="11"/>
      <c r="T23" s="11"/>
      <c r="U23" s="11"/>
      <c r="V23" s="11">
        <v>78</v>
      </c>
      <c r="W23" s="11"/>
      <c r="X23" s="12">
        <v>20200901</v>
      </c>
      <c r="Y23" s="12">
        <v>1</v>
      </c>
      <c r="Z23" s="6" t="s">
        <v>249</v>
      </c>
      <c r="AA23" s="12" t="str">
        <f t="shared" si="5"/>
        <v>이형준</v>
      </c>
      <c r="AB23" s="5" t="s">
        <v>245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9</v>
      </c>
      <c r="C24" s="6" t="str">
        <f t="shared" si="4"/>
        <v>04</v>
      </c>
      <c r="D24" s="7" t="s">
        <v>235</v>
      </c>
      <c r="E24" s="7" t="s">
        <v>236</v>
      </c>
      <c r="F24" s="7" t="s">
        <v>259</v>
      </c>
      <c r="G24" s="5" t="s">
        <v>257</v>
      </c>
      <c r="H24" s="5" t="s">
        <v>258</v>
      </c>
      <c r="I24" s="8">
        <f t="shared" si="0"/>
        <v>1430</v>
      </c>
      <c r="J24" s="9">
        <v>1400</v>
      </c>
      <c r="K24" s="8">
        <f t="shared" si="1"/>
        <v>30</v>
      </c>
      <c r="L24" s="10">
        <f t="shared" si="2"/>
        <v>2.097902097902098E-2</v>
      </c>
      <c r="M24" s="11"/>
      <c r="N24" s="11"/>
      <c r="O24" s="11"/>
      <c r="P24" s="11"/>
      <c r="Q24" s="11"/>
      <c r="R24" s="11"/>
      <c r="S24" s="11"/>
      <c r="T24" s="11"/>
      <c r="U24" s="11"/>
      <c r="V24" s="11">
        <v>30</v>
      </c>
      <c r="W24" s="11"/>
      <c r="X24" s="12">
        <v>20200901</v>
      </c>
      <c r="Y24" s="12">
        <v>1</v>
      </c>
      <c r="Z24" s="6" t="s">
        <v>233</v>
      </c>
      <c r="AA24" s="12" t="str">
        <f t="shared" si="5"/>
        <v>하선동</v>
      </c>
      <c r="AB24" s="5" t="s">
        <v>245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9</v>
      </c>
      <c r="C25" s="6" t="str">
        <f t="shared" si="4"/>
        <v>04</v>
      </c>
      <c r="D25" s="7" t="s">
        <v>235</v>
      </c>
      <c r="E25" s="7" t="s">
        <v>261</v>
      </c>
      <c r="F25" s="7" t="s">
        <v>78</v>
      </c>
      <c r="G25" s="5" t="s">
        <v>92</v>
      </c>
      <c r="H25" s="5" t="s">
        <v>89</v>
      </c>
      <c r="I25" s="8">
        <f t="shared" si="0"/>
        <v>125</v>
      </c>
      <c r="J25" s="11">
        <v>125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20200903</v>
      </c>
      <c r="Y25" s="12">
        <v>3</v>
      </c>
      <c r="Z25" s="6" t="s">
        <v>249</v>
      </c>
      <c r="AA25" s="12" t="str">
        <f t="shared" si="5"/>
        <v>이형준</v>
      </c>
      <c r="AB25" s="5" t="s">
        <v>246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9</v>
      </c>
      <c r="C26" s="6" t="str">
        <f t="shared" si="4"/>
        <v>04</v>
      </c>
      <c r="D26" s="7" t="s">
        <v>235</v>
      </c>
      <c r="E26" s="7" t="s">
        <v>261</v>
      </c>
      <c r="F26" s="7" t="s">
        <v>78</v>
      </c>
      <c r="G26" s="5" t="s">
        <v>92</v>
      </c>
      <c r="H26" s="5" t="s">
        <v>89</v>
      </c>
      <c r="I26" s="8">
        <f t="shared" si="0"/>
        <v>2180</v>
      </c>
      <c r="J26" s="11">
        <v>2180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20200904</v>
      </c>
      <c r="Y26" s="12">
        <v>3</v>
      </c>
      <c r="Z26" s="6" t="s">
        <v>233</v>
      </c>
      <c r="AA26" s="12" t="str">
        <f t="shared" si="5"/>
        <v>하선동</v>
      </c>
      <c r="AB26" s="5" t="s">
        <v>246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9</v>
      </c>
      <c r="C27" s="6" t="str">
        <f t="shared" si="4"/>
        <v>04</v>
      </c>
      <c r="D27" s="7" t="s">
        <v>266</v>
      </c>
      <c r="E27" s="7" t="s">
        <v>231</v>
      </c>
      <c r="F27" s="7" t="s">
        <v>267</v>
      </c>
      <c r="G27" s="5" t="s">
        <v>95</v>
      </c>
      <c r="H27" s="5" t="s">
        <v>89</v>
      </c>
      <c r="I27" s="8">
        <f t="shared" si="0"/>
        <v>575</v>
      </c>
      <c r="J27" s="11">
        <v>515</v>
      </c>
      <c r="K27" s="8">
        <f t="shared" si="1"/>
        <v>60</v>
      </c>
      <c r="L27" s="10">
        <f t="shared" si="2"/>
        <v>0.10434782608695652</v>
      </c>
      <c r="M27" s="11">
        <v>49</v>
      </c>
      <c r="N27" s="11"/>
      <c r="O27" s="11"/>
      <c r="P27" s="11">
        <v>7</v>
      </c>
      <c r="Q27" s="11">
        <v>4</v>
      </c>
      <c r="R27" s="11"/>
      <c r="S27" s="11"/>
      <c r="T27" s="11"/>
      <c r="U27" s="11"/>
      <c r="V27" s="11"/>
      <c r="W27" s="11"/>
      <c r="X27" s="12">
        <v>20200904</v>
      </c>
      <c r="Y27" s="12">
        <v>13</v>
      </c>
      <c r="Z27" s="6" t="s">
        <v>233</v>
      </c>
      <c r="AA27" s="12" t="str">
        <f t="shared" si="5"/>
        <v>하선동</v>
      </c>
      <c r="AB27" s="5" t="s">
        <v>246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9</v>
      </c>
      <c r="C28" s="6" t="str">
        <f t="shared" si="4"/>
        <v>04</v>
      </c>
      <c r="D28" s="7" t="s">
        <v>71</v>
      </c>
      <c r="E28" s="7" t="s">
        <v>61</v>
      </c>
      <c r="F28" s="7" t="s">
        <v>213</v>
      </c>
      <c r="G28" s="5" t="s">
        <v>91</v>
      </c>
      <c r="H28" s="5" t="s">
        <v>89</v>
      </c>
      <c r="I28" s="8">
        <f t="shared" si="0"/>
        <v>2278</v>
      </c>
      <c r="J28" s="16">
        <v>2275</v>
      </c>
      <c r="K28" s="8">
        <f t="shared" si="1"/>
        <v>3</v>
      </c>
      <c r="L28" s="10">
        <f t="shared" si="2"/>
        <v>1.3169446883230904E-3</v>
      </c>
      <c r="M28" s="11"/>
      <c r="N28" s="11"/>
      <c r="O28" s="11"/>
      <c r="P28" s="11">
        <v>3</v>
      </c>
      <c r="Q28" s="11"/>
      <c r="R28" s="11"/>
      <c r="S28" s="11"/>
      <c r="T28" s="11"/>
      <c r="U28" s="11"/>
      <c r="V28" s="11"/>
      <c r="W28" s="11"/>
      <c r="X28" s="12">
        <v>20200903</v>
      </c>
      <c r="Y28" s="12">
        <v>15</v>
      </c>
      <c r="Z28" s="6" t="s">
        <v>249</v>
      </c>
      <c r="AA28" s="12" t="str">
        <f t="shared" si="5"/>
        <v>이형준</v>
      </c>
      <c r="AB28" s="5" t="s">
        <v>246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9</v>
      </c>
      <c r="C29" s="6" t="str">
        <f t="shared" si="4"/>
        <v>04</v>
      </c>
      <c r="D29" s="7" t="s">
        <v>235</v>
      </c>
      <c r="E29" s="7" t="s">
        <v>251</v>
      </c>
      <c r="F29" s="7" t="s">
        <v>255</v>
      </c>
      <c r="G29" s="5" t="s">
        <v>152</v>
      </c>
      <c r="H29" s="5" t="s">
        <v>89</v>
      </c>
      <c r="I29" s="8">
        <f t="shared" si="0"/>
        <v>2836</v>
      </c>
      <c r="J29" s="11">
        <v>2815</v>
      </c>
      <c r="K29" s="8">
        <f t="shared" si="1"/>
        <v>21</v>
      </c>
      <c r="L29" s="10">
        <f t="shared" si="2"/>
        <v>7.404795486600846E-3</v>
      </c>
      <c r="M29" s="11"/>
      <c r="N29" s="11"/>
      <c r="O29" s="11"/>
      <c r="P29" s="11"/>
      <c r="Q29" s="11">
        <v>21</v>
      </c>
      <c r="R29" s="11"/>
      <c r="S29" s="11"/>
      <c r="T29" s="11"/>
      <c r="U29" s="11"/>
      <c r="V29" s="11"/>
      <c r="W29" s="11"/>
      <c r="X29" s="12">
        <v>20200904</v>
      </c>
      <c r="Y29" s="12">
        <v>5</v>
      </c>
      <c r="Z29" s="6" t="s">
        <v>233</v>
      </c>
      <c r="AA29" s="12" t="str">
        <f t="shared" si="5"/>
        <v>하선동</v>
      </c>
      <c r="AB29" s="5" t="s">
        <v>246</v>
      </c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9</v>
      </c>
      <c r="C30" s="6" t="str">
        <f t="shared" si="4"/>
        <v>04</v>
      </c>
      <c r="D30" s="7" t="s">
        <v>230</v>
      </c>
      <c r="E30" s="7" t="s">
        <v>236</v>
      </c>
      <c r="F30" s="7" t="s">
        <v>256</v>
      </c>
      <c r="G30" s="5" t="s">
        <v>257</v>
      </c>
      <c r="H30" s="5" t="s">
        <v>258</v>
      </c>
      <c r="I30" s="8">
        <f t="shared" si="0"/>
        <v>757</v>
      </c>
      <c r="J30" s="11">
        <v>750</v>
      </c>
      <c r="K30" s="8">
        <f t="shared" ref="K30:K43" si="6">SUM(M30:W30)</f>
        <v>7</v>
      </c>
      <c r="L30" s="10">
        <f t="shared" si="2"/>
        <v>9.247027741083224E-3</v>
      </c>
      <c r="M30" s="11"/>
      <c r="N30" s="11"/>
      <c r="O30" s="11"/>
      <c r="P30" s="11">
        <v>2</v>
      </c>
      <c r="Q30" s="11"/>
      <c r="R30" s="11"/>
      <c r="S30" s="11">
        <v>5</v>
      </c>
      <c r="T30" s="11"/>
      <c r="U30" s="11"/>
      <c r="V30" s="11"/>
      <c r="W30" s="11"/>
      <c r="X30" s="12">
        <v>20200903</v>
      </c>
      <c r="Y30" s="12">
        <v>1</v>
      </c>
      <c r="Z30" s="6" t="s">
        <v>233</v>
      </c>
      <c r="AA30" s="12" t="str">
        <f t="shared" si="5"/>
        <v>하선동</v>
      </c>
      <c r="AB30" s="5" t="s">
        <v>246</v>
      </c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9</v>
      </c>
      <c r="C31" s="6" t="str">
        <f t="shared" si="4"/>
        <v>04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customHeight="1" x14ac:dyDescent="0.3">
      <c r="A32" s="5">
        <v>26</v>
      </c>
      <c r="B32" s="6" t="str">
        <f t="shared" si="3"/>
        <v>9</v>
      </c>
      <c r="C32" s="6" t="str">
        <f t="shared" si="4"/>
        <v>04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customHeight="1" x14ac:dyDescent="0.3">
      <c r="A33" s="5">
        <v>27</v>
      </c>
      <c r="B33" s="6" t="str">
        <f t="shared" si="3"/>
        <v>9</v>
      </c>
      <c r="C33" s="6" t="str">
        <f t="shared" si="4"/>
        <v>04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customHeight="1" x14ac:dyDescent="0.3">
      <c r="A34" s="5">
        <v>28</v>
      </c>
      <c r="B34" s="6" t="str">
        <f t="shared" si="3"/>
        <v>9</v>
      </c>
      <c r="C34" s="6" t="str">
        <f t="shared" si="4"/>
        <v>04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customHeight="1" x14ac:dyDescent="0.3">
      <c r="A35" s="5">
        <v>29</v>
      </c>
      <c r="B35" s="6" t="str">
        <f t="shared" si="3"/>
        <v>9</v>
      </c>
      <c r="C35" s="6" t="str">
        <f t="shared" si="4"/>
        <v>04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customHeight="1" x14ac:dyDescent="0.3">
      <c r="A36" s="5">
        <v>30</v>
      </c>
      <c r="B36" s="6" t="str">
        <f t="shared" si="3"/>
        <v>9</v>
      </c>
      <c r="C36" s="6" t="str">
        <f t="shared" si="4"/>
        <v>04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customHeight="1" x14ac:dyDescent="0.3">
      <c r="A37" s="5">
        <v>31</v>
      </c>
      <c r="B37" s="6" t="str">
        <f t="shared" si="3"/>
        <v>9</v>
      </c>
      <c r="C37" s="6" t="str">
        <f t="shared" si="4"/>
        <v>04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customHeight="1" x14ac:dyDescent="0.3">
      <c r="A38" s="5">
        <v>32</v>
      </c>
      <c r="B38" s="6" t="str">
        <f t="shared" si="3"/>
        <v>9</v>
      </c>
      <c r="C38" s="6" t="str">
        <f t="shared" si="4"/>
        <v>04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customHeight="1" x14ac:dyDescent="0.3">
      <c r="A39" s="5">
        <v>33</v>
      </c>
      <c r="B39" s="6" t="str">
        <f t="shared" si="3"/>
        <v>9</v>
      </c>
      <c r="C39" s="6" t="str">
        <f t="shared" si="4"/>
        <v>04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customHeight="1" x14ac:dyDescent="0.3">
      <c r="A40" s="5">
        <v>34</v>
      </c>
      <c r="B40" s="6" t="str">
        <f t="shared" si="3"/>
        <v>9</v>
      </c>
      <c r="C40" s="6" t="str">
        <f t="shared" si="4"/>
        <v>04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customHeight="1" x14ac:dyDescent="0.3">
      <c r="A41" s="5">
        <v>35</v>
      </c>
      <c r="B41" s="6" t="str">
        <f t="shared" si="3"/>
        <v>9</v>
      </c>
      <c r="C41" s="6" t="str">
        <f t="shared" si="4"/>
        <v>04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customHeight="1" x14ac:dyDescent="0.3">
      <c r="A42" s="5">
        <v>36</v>
      </c>
      <c r="B42" s="6" t="str">
        <f t="shared" si="3"/>
        <v>9</v>
      </c>
      <c r="C42" s="6" t="str">
        <f t="shared" si="4"/>
        <v>04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customHeight="1" x14ac:dyDescent="0.3">
      <c r="A43" s="5">
        <v>37</v>
      </c>
      <c r="B43" s="6" t="str">
        <f t="shared" si="3"/>
        <v>9</v>
      </c>
      <c r="C43" s="6" t="str">
        <f t="shared" si="4"/>
        <v>04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customHeight="1" x14ac:dyDescent="0.3">
      <c r="A44" s="5">
        <v>38</v>
      </c>
      <c r="B44" s="6" t="str">
        <f t="shared" si="3"/>
        <v>9</v>
      </c>
      <c r="C44" s="6" t="str">
        <f t="shared" si="4"/>
        <v>04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customHeight="1" x14ac:dyDescent="0.3">
      <c r="A45" s="5">
        <v>39</v>
      </c>
      <c r="B45" s="6" t="str">
        <f t="shared" si="3"/>
        <v>9</v>
      </c>
      <c r="C45" s="6" t="str">
        <f t="shared" si="4"/>
        <v>04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customHeight="1" x14ac:dyDescent="0.3">
      <c r="A46" s="5">
        <v>40</v>
      </c>
      <c r="B46" s="6" t="str">
        <f t="shared" si="3"/>
        <v>9</v>
      </c>
      <c r="C46" s="6" t="str">
        <f t="shared" si="4"/>
        <v>04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9"/>
      <c r="B47" s="40"/>
      <c r="C47" s="40"/>
      <c r="D47" s="40"/>
      <c r="E47" s="40"/>
      <c r="F47" s="40"/>
      <c r="G47" s="40"/>
      <c r="H47" s="40"/>
      <c r="I47" s="30">
        <f t="shared" ref="I47:W47" si="8">SUM(I7:I46)</f>
        <v>43953</v>
      </c>
      <c r="J47" s="30">
        <f t="shared" si="8"/>
        <v>43320</v>
      </c>
      <c r="K47" s="30">
        <f t="shared" si="8"/>
        <v>633</v>
      </c>
      <c r="L47" s="30" t="e">
        <f t="shared" si="8"/>
        <v>#DIV/0!</v>
      </c>
      <c r="M47" s="30">
        <f t="shared" si="8"/>
        <v>175</v>
      </c>
      <c r="N47" s="30">
        <f t="shared" si="8"/>
        <v>10</v>
      </c>
      <c r="O47" s="30">
        <f t="shared" si="8"/>
        <v>0</v>
      </c>
      <c r="P47" s="30">
        <f t="shared" si="8"/>
        <v>207</v>
      </c>
      <c r="Q47" s="30">
        <f t="shared" si="8"/>
        <v>48</v>
      </c>
      <c r="R47" s="30">
        <f t="shared" si="8"/>
        <v>0</v>
      </c>
      <c r="S47" s="30">
        <f t="shared" si="8"/>
        <v>16</v>
      </c>
      <c r="T47" s="30">
        <f t="shared" si="8"/>
        <v>62</v>
      </c>
      <c r="U47" s="30">
        <f t="shared" si="8"/>
        <v>0</v>
      </c>
      <c r="V47" s="30">
        <f t="shared" si="8"/>
        <v>115</v>
      </c>
      <c r="W47" s="30">
        <f t="shared" si="8"/>
        <v>0</v>
      </c>
      <c r="X47" s="31"/>
      <c r="Y47" s="32"/>
      <c r="Z47" s="32"/>
      <c r="AA47" s="32"/>
      <c r="AB47" s="32"/>
      <c r="AC47" s="32"/>
    </row>
    <row r="48" spans="1:29" s="19" customFormat="1" ht="13.5" x14ac:dyDescent="0.3">
      <c r="A48" s="39"/>
      <c r="B48" s="40"/>
      <c r="C48" s="40"/>
      <c r="D48" s="40"/>
      <c r="E48" s="40"/>
      <c r="F48" s="40"/>
      <c r="G48" s="40"/>
      <c r="H48" s="4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2"/>
      <c r="Y48" s="32"/>
      <c r="Z48" s="32"/>
      <c r="AA48" s="32"/>
      <c r="AB48" s="32"/>
      <c r="AC48" s="32"/>
    </row>
    <row r="49" spans="1:29" ht="20.100000000000001" customHeight="1" x14ac:dyDescent="0.3">
      <c r="A49" s="5">
        <v>1</v>
      </c>
      <c r="B49" s="6" t="str">
        <f>LEFT($A$1,1)</f>
        <v>9</v>
      </c>
      <c r="C49" s="6" t="str">
        <f>MID($A$1,4,2)</f>
        <v>04</v>
      </c>
      <c r="D49" s="7" t="s">
        <v>230</v>
      </c>
      <c r="E49" s="7" t="s">
        <v>231</v>
      </c>
      <c r="F49" s="7" t="s">
        <v>232</v>
      </c>
      <c r="G49" s="5" t="s">
        <v>265</v>
      </c>
      <c r="H49" s="5" t="s">
        <v>241</v>
      </c>
      <c r="I49" s="8">
        <f t="shared" ref="I49:I63" si="9">J49+K49</f>
        <v>50</v>
      </c>
      <c r="J49" s="9">
        <v>50</v>
      </c>
      <c r="K49" s="8">
        <f t="shared" ref="K49:K63" si="10">SUM(M49:W49)</f>
        <v>0</v>
      </c>
      <c r="L49" s="10">
        <f t="shared" ref="L49:L63" si="11">K49/I49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>
        <v>20200904</v>
      </c>
      <c r="Y49" s="12">
        <v>9</v>
      </c>
      <c r="Z49" s="6" t="s">
        <v>233</v>
      </c>
      <c r="AA49" s="12" t="str">
        <f>IF($Z49="A","하선동",IF($Z49="B","이형준",""))</f>
        <v>하선동</v>
      </c>
      <c r="AB49" s="5" t="s">
        <v>234</v>
      </c>
      <c r="AC49" s="13" t="s">
        <v>273</v>
      </c>
    </row>
    <row r="50" spans="1:29" ht="20.100000000000001" customHeight="1" x14ac:dyDescent="0.3">
      <c r="A50" s="5">
        <v>2</v>
      </c>
      <c r="B50" s="6" t="str">
        <f t="shared" ref="B50:B63" si="12">LEFT($A$1,1)</f>
        <v>9</v>
      </c>
      <c r="C50" s="6" t="str">
        <f t="shared" ref="C50:C63" si="13">MID($A$1,4,2)</f>
        <v>04</v>
      </c>
      <c r="D50" s="7" t="s">
        <v>235</v>
      </c>
      <c r="E50" s="7" t="s">
        <v>236</v>
      </c>
      <c r="F50" s="7" t="s">
        <v>237</v>
      </c>
      <c r="G50" s="5" t="s">
        <v>240</v>
      </c>
      <c r="H50" s="5" t="s">
        <v>241</v>
      </c>
      <c r="I50" s="8">
        <f t="shared" si="9"/>
        <v>50</v>
      </c>
      <c r="J50" s="9">
        <v>50</v>
      </c>
      <c r="K50" s="8">
        <f t="shared" si="10"/>
        <v>0</v>
      </c>
      <c r="L50" s="10">
        <f t="shared" si="11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>
        <v>20200904</v>
      </c>
      <c r="Y50" s="12">
        <v>7</v>
      </c>
      <c r="Z50" s="6" t="s">
        <v>233</v>
      </c>
      <c r="AA50" s="12" t="str">
        <f t="shared" ref="AA50:AA63" si="14">IF($Z50="A","하선동",IF($Z50="B","이형준",""))</f>
        <v>하선동</v>
      </c>
      <c r="AB50" s="5" t="s">
        <v>234</v>
      </c>
      <c r="AC50" s="13" t="s">
        <v>273</v>
      </c>
    </row>
    <row r="51" spans="1:29" ht="20.100000000000001" customHeight="1" x14ac:dyDescent="0.3">
      <c r="A51" s="5">
        <v>3</v>
      </c>
      <c r="B51" s="6" t="str">
        <f t="shared" si="12"/>
        <v>9</v>
      </c>
      <c r="C51" s="6" t="str">
        <f t="shared" si="13"/>
        <v>04</v>
      </c>
      <c r="D51" s="7" t="s">
        <v>235</v>
      </c>
      <c r="E51" s="7" t="s">
        <v>238</v>
      </c>
      <c r="F51" s="7" t="s">
        <v>239</v>
      </c>
      <c r="G51" s="5" t="s">
        <v>240</v>
      </c>
      <c r="H51" s="5" t="s">
        <v>241</v>
      </c>
      <c r="I51" s="8">
        <f t="shared" si="9"/>
        <v>50</v>
      </c>
      <c r="J51" s="9">
        <v>50</v>
      </c>
      <c r="K51" s="8">
        <f t="shared" si="10"/>
        <v>0</v>
      </c>
      <c r="L51" s="10">
        <f t="shared" si="11"/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>
        <v>20200904</v>
      </c>
      <c r="Y51" s="6">
        <v>7</v>
      </c>
      <c r="Z51" s="6" t="s">
        <v>233</v>
      </c>
      <c r="AA51" s="12" t="str">
        <f t="shared" si="14"/>
        <v>하선동</v>
      </c>
      <c r="AB51" s="5" t="s">
        <v>234</v>
      </c>
      <c r="AC51" s="13" t="s">
        <v>273</v>
      </c>
    </row>
    <row r="52" spans="1:29" ht="20.100000000000001" customHeight="1" x14ac:dyDescent="0.3">
      <c r="A52" s="5">
        <v>4</v>
      </c>
      <c r="B52" s="6" t="str">
        <f t="shared" si="12"/>
        <v>9</v>
      </c>
      <c r="C52" s="6" t="str">
        <f t="shared" si="13"/>
        <v>04</v>
      </c>
      <c r="D52" s="7" t="s">
        <v>235</v>
      </c>
      <c r="E52" s="7" t="s">
        <v>231</v>
      </c>
      <c r="F52" s="7" t="s">
        <v>262</v>
      </c>
      <c r="G52" s="5" t="s">
        <v>264</v>
      </c>
      <c r="H52" s="5" t="s">
        <v>241</v>
      </c>
      <c r="I52" s="8">
        <f t="shared" si="9"/>
        <v>761</v>
      </c>
      <c r="J52" s="9">
        <v>700</v>
      </c>
      <c r="K52" s="8">
        <f t="shared" si="10"/>
        <v>61</v>
      </c>
      <c r="L52" s="10">
        <f t="shared" si="11"/>
        <v>8.0157687253613663E-2</v>
      </c>
      <c r="M52" s="11"/>
      <c r="N52" s="11">
        <v>59</v>
      </c>
      <c r="O52" s="11"/>
      <c r="P52" s="11">
        <v>2</v>
      </c>
      <c r="Q52" s="11"/>
      <c r="R52" s="11"/>
      <c r="S52" s="11"/>
      <c r="T52" s="11"/>
      <c r="U52" s="11"/>
      <c r="V52" s="11"/>
      <c r="W52" s="11"/>
      <c r="X52" s="12">
        <v>20200817</v>
      </c>
      <c r="Y52" s="12">
        <v>14</v>
      </c>
      <c r="Z52" s="6" t="s">
        <v>233</v>
      </c>
      <c r="AA52" s="12" t="str">
        <f t="shared" si="14"/>
        <v>하선동</v>
      </c>
      <c r="AB52" s="5" t="s">
        <v>243</v>
      </c>
      <c r="AC52" s="13" t="s">
        <v>263</v>
      </c>
    </row>
    <row r="53" spans="1:29" ht="20.100000000000001" customHeight="1" x14ac:dyDescent="0.3">
      <c r="A53" s="5">
        <v>5</v>
      </c>
      <c r="B53" s="6" t="str">
        <f t="shared" si="12"/>
        <v>9</v>
      </c>
      <c r="C53" s="6" t="str">
        <f t="shared" si="13"/>
        <v>04</v>
      </c>
      <c r="D53" s="7" t="s">
        <v>235</v>
      </c>
      <c r="E53" s="7" t="s">
        <v>269</v>
      </c>
      <c r="F53" s="7" t="s">
        <v>270</v>
      </c>
      <c r="G53" s="5"/>
      <c r="H53" s="5"/>
      <c r="I53" s="8">
        <f t="shared" si="9"/>
        <v>100</v>
      </c>
      <c r="J53" s="9">
        <v>100</v>
      </c>
      <c r="K53" s="8">
        <f t="shared" si="10"/>
        <v>0</v>
      </c>
      <c r="L53" s="10">
        <f t="shared" si="11"/>
        <v>0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>
        <v>20200904</v>
      </c>
      <c r="Y53" s="12">
        <v>7</v>
      </c>
      <c r="Z53" s="6" t="s">
        <v>233</v>
      </c>
      <c r="AA53" s="12" t="str">
        <f t="shared" si="14"/>
        <v>하선동</v>
      </c>
      <c r="AB53" s="5" t="s">
        <v>244</v>
      </c>
      <c r="AC53" s="13" t="s">
        <v>273</v>
      </c>
    </row>
    <row r="54" spans="1:29" ht="20.100000000000001" customHeight="1" x14ac:dyDescent="0.3">
      <c r="A54" s="5">
        <v>6</v>
      </c>
      <c r="B54" s="6" t="str">
        <f t="shared" si="12"/>
        <v>9</v>
      </c>
      <c r="C54" s="6" t="str">
        <f t="shared" si="13"/>
        <v>04</v>
      </c>
      <c r="D54" s="7" t="s">
        <v>230</v>
      </c>
      <c r="E54" s="7" t="s">
        <v>271</v>
      </c>
      <c r="F54" s="7" t="s">
        <v>272</v>
      </c>
      <c r="G54" s="5"/>
      <c r="H54" s="5"/>
      <c r="I54" s="8">
        <f t="shared" si="9"/>
        <v>30</v>
      </c>
      <c r="J54" s="9">
        <v>30</v>
      </c>
      <c r="K54" s="8">
        <f t="shared" si="10"/>
        <v>0</v>
      </c>
      <c r="L54" s="10">
        <f t="shared" si="11"/>
        <v>0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>
        <v>20200827</v>
      </c>
      <c r="Y54" s="12">
        <v>1</v>
      </c>
      <c r="Z54" s="6" t="s">
        <v>233</v>
      </c>
      <c r="AA54" s="12" t="str">
        <f t="shared" si="14"/>
        <v>하선동</v>
      </c>
      <c r="AB54" s="5" t="s">
        <v>246</v>
      </c>
      <c r="AC54" s="13" t="s">
        <v>273</v>
      </c>
    </row>
    <row r="55" spans="1:29" ht="20.100000000000001" customHeight="1" x14ac:dyDescent="0.3">
      <c r="A55" s="5">
        <v>7</v>
      </c>
      <c r="B55" s="6" t="str">
        <f t="shared" si="12"/>
        <v>9</v>
      </c>
      <c r="C55" s="6" t="str">
        <f t="shared" si="13"/>
        <v>04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customHeight="1" x14ac:dyDescent="0.3">
      <c r="A56" s="5">
        <v>8</v>
      </c>
      <c r="B56" s="6" t="str">
        <f t="shared" si="12"/>
        <v>9</v>
      </c>
      <c r="C56" s="6" t="str">
        <f t="shared" si="13"/>
        <v>04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customHeight="1" x14ac:dyDescent="0.3">
      <c r="A57" s="5">
        <v>9</v>
      </c>
      <c r="B57" s="6" t="str">
        <f t="shared" si="12"/>
        <v>9</v>
      </c>
      <c r="C57" s="6" t="str">
        <f t="shared" si="13"/>
        <v>04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customHeight="1" x14ac:dyDescent="0.3">
      <c r="A58" s="5">
        <v>10</v>
      </c>
      <c r="B58" s="6" t="str">
        <f t="shared" si="12"/>
        <v>9</v>
      </c>
      <c r="C58" s="6" t="str">
        <f t="shared" si="13"/>
        <v>04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customHeight="1" x14ac:dyDescent="0.3">
      <c r="A59" s="5">
        <v>11</v>
      </c>
      <c r="B59" s="6" t="str">
        <f t="shared" si="12"/>
        <v>9</v>
      </c>
      <c r="C59" s="6" t="str">
        <f t="shared" si="13"/>
        <v>04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customHeight="1" x14ac:dyDescent="0.3">
      <c r="A60" s="5">
        <v>12</v>
      </c>
      <c r="B60" s="6" t="str">
        <f t="shared" si="12"/>
        <v>9</v>
      </c>
      <c r="C60" s="6" t="str">
        <f t="shared" si="13"/>
        <v>04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customHeight="1" x14ac:dyDescent="0.3">
      <c r="A61" s="5">
        <v>13</v>
      </c>
      <c r="B61" s="6" t="str">
        <f t="shared" si="12"/>
        <v>9</v>
      </c>
      <c r="C61" s="6" t="str">
        <f t="shared" si="13"/>
        <v>04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customHeight="1" x14ac:dyDescent="0.3">
      <c r="A62" s="5">
        <v>14</v>
      </c>
      <c r="B62" s="6" t="str">
        <f t="shared" si="12"/>
        <v>9</v>
      </c>
      <c r="C62" s="6" t="str">
        <f t="shared" si="13"/>
        <v>04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customHeight="1" x14ac:dyDescent="0.3">
      <c r="A63" s="5">
        <v>15</v>
      </c>
      <c r="B63" s="6" t="str">
        <f t="shared" si="12"/>
        <v>9</v>
      </c>
      <c r="C63" s="6" t="str">
        <f t="shared" si="13"/>
        <v>04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15:D15 A7:AC11 A13:AC14 A12:F12 I12:AC12 A16:E16 A17:F17 I15:AC17 A18:AC18 A19:E19 I19:AC19 A20:AC21 A22:C22 I22:AC22 A23:AC24 A25:C29 I25:AC29 A30:AC46">
    <cfRule type="expression" dxfId="67" priority="35">
      <formula>$L7&gt;0.15</formula>
    </cfRule>
    <cfRule type="expression" dxfId="66" priority="36">
      <formula>AND($L7&gt;0.08,$L7&lt;0.15)</formula>
    </cfRule>
  </conditionalFormatting>
  <conditionalFormatting sqref="A52:F52 I52:AC52 A49:AC51 A53:AC63">
    <cfRule type="expression" dxfId="65" priority="33">
      <formula>$L49&gt;0.15</formula>
    </cfRule>
    <cfRule type="expression" dxfId="64" priority="34">
      <formula>AND($L49&gt;0.08,$L49&lt;0.15)</formula>
    </cfRule>
  </conditionalFormatting>
  <conditionalFormatting sqref="E15:H15">
    <cfRule type="expression" dxfId="63" priority="31">
      <formula>$L15&gt;0.15</formula>
    </cfRule>
    <cfRule type="expression" dxfId="62" priority="32">
      <formula>AND($L15&gt;0.08,$L15&lt;0.15)</formula>
    </cfRule>
  </conditionalFormatting>
  <conditionalFormatting sqref="G12:H12">
    <cfRule type="expression" dxfId="61" priority="29">
      <formula>$L12&gt;0.15</formula>
    </cfRule>
    <cfRule type="expression" dxfId="60" priority="30">
      <formula>AND($L12&gt;0.08,$L12&lt;0.15)</formula>
    </cfRule>
  </conditionalFormatting>
  <conditionalFormatting sqref="F16:H16">
    <cfRule type="expression" dxfId="59" priority="27">
      <formula>$L16&gt;0.15</formula>
    </cfRule>
    <cfRule type="expression" dxfId="58" priority="28">
      <formula>AND($L16&gt;0.08,$L16&lt;0.15)</formula>
    </cfRule>
  </conditionalFormatting>
  <conditionalFormatting sqref="G52:H52">
    <cfRule type="expression" dxfId="57" priority="25">
      <formula>$L52&gt;0.15</formula>
    </cfRule>
    <cfRule type="expression" dxfId="56" priority="26">
      <formula>AND($L52&gt;0.08,$L52&lt;0.15)</formula>
    </cfRule>
  </conditionalFormatting>
  <conditionalFormatting sqref="G17:H17">
    <cfRule type="expression" dxfId="55" priority="23">
      <formula>$L17&gt;0.15</formula>
    </cfRule>
    <cfRule type="expression" dxfId="54" priority="24">
      <formula>AND($L17&gt;0.08,$L17&lt;0.15)</formula>
    </cfRule>
  </conditionalFormatting>
  <conditionalFormatting sqref="F19:H19">
    <cfRule type="expression" dxfId="53" priority="21">
      <formula>$L19&gt;0.15</formula>
    </cfRule>
    <cfRule type="expression" dxfId="52" priority="22">
      <formula>AND($L19&gt;0.08,$L19&lt;0.15)</formula>
    </cfRule>
  </conditionalFormatting>
  <conditionalFormatting sqref="D22:H22">
    <cfRule type="expression" dxfId="51" priority="19">
      <formula>$L22&gt;0.15</formula>
    </cfRule>
    <cfRule type="expression" dxfId="50" priority="20">
      <formula>AND($L22&gt;0.08,$L22&lt;0.15)</formula>
    </cfRule>
  </conditionalFormatting>
  <conditionalFormatting sqref="D26:E26">
    <cfRule type="expression" dxfId="49" priority="17">
      <formula>$L26&gt;0.15</formula>
    </cfRule>
    <cfRule type="expression" dxfId="48" priority="18">
      <formula>AND($L26&gt;0.08,$L26&lt;0.15)</formula>
    </cfRule>
  </conditionalFormatting>
  <conditionalFormatting sqref="F26:H26">
    <cfRule type="expression" dxfId="47" priority="15">
      <formula>$L26&gt;0.15</formula>
    </cfRule>
    <cfRule type="expression" dxfId="46" priority="16">
      <formula>AND($L26&gt;0.08,$L26&lt;0.15)</formula>
    </cfRule>
  </conditionalFormatting>
  <conditionalFormatting sqref="D25:E25">
    <cfRule type="expression" dxfId="45" priority="13">
      <formula>$L25&gt;0.15</formula>
    </cfRule>
    <cfRule type="expression" dxfId="44" priority="14">
      <formula>AND($L25&gt;0.08,$L25&lt;0.15)</formula>
    </cfRule>
  </conditionalFormatting>
  <conditionalFormatting sqref="F25:H25">
    <cfRule type="expression" dxfId="43" priority="11">
      <formula>$L25&gt;0.15</formula>
    </cfRule>
    <cfRule type="expression" dxfId="42" priority="12">
      <formula>AND($L25&gt;0.08,$L25&lt;0.15)</formula>
    </cfRule>
  </conditionalFormatting>
  <conditionalFormatting sqref="D27:F27">
    <cfRule type="expression" dxfId="41" priority="9">
      <formula>$L27&gt;0.15</formula>
    </cfRule>
    <cfRule type="expression" dxfId="40" priority="10">
      <formula>AND($L27&gt;0.08,$L27&lt;0.15)</formula>
    </cfRule>
  </conditionalFormatting>
  <conditionalFormatting sqref="G27:H27">
    <cfRule type="expression" dxfId="39" priority="7">
      <formula>$L27&gt;0.15</formula>
    </cfRule>
    <cfRule type="expression" dxfId="38" priority="8">
      <formula>AND($L27&gt;0.08,$L27&lt;0.15)</formula>
    </cfRule>
  </conditionalFormatting>
  <conditionalFormatting sqref="D28:H28">
    <cfRule type="expression" dxfId="37" priority="5">
      <formula>$L28&gt;0.15</formula>
    </cfRule>
    <cfRule type="expression" dxfId="36" priority="6">
      <formula>AND($L28&gt;0.08,$L28&lt;0.15)</formula>
    </cfRule>
  </conditionalFormatting>
  <conditionalFormatting sqref="D29:F29">
    <cfRule type="expression" dxfId="35" priority="3">
      <formula>$L29&gt;0.15</formula>
    </cfRule>
    <cfRule type="expression" dxfId="34" priority="4">
      <formula>AND($L29&gt;0.08,$L29&lt;0.15)</formula>
    </cfRule>
  </conditionalFormatting>
  <conditionalFormatting sqref="G29:H29">
    <cfRule type="expression" dxfId="33" priority="1">
      <formula>$L29&gt;0.15</formula>
    </cfRule>
    <cfRule type="expression" dxfId="32" priority="2">
      <formula>AND($L29&gt;0.08,$L29&lt;0.15)</formula>
    </cfRule>
  </conditionalFormatting>
  <dataValidations count="3">
    <dataValidation type="list" allowBlank="1" showInputMessage="1" showErrorMessage="1" sqref="Z49:Z63 Z7:Z46" xr:uid="{D1BD12FE-2017-49B6-94F3-1279767A4184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DF7174CE-DE40-4B65-A494-742E879CFF23}">
      <formula1>0</formula1>
      <formula2>20000</formula2>
    </dataValidation>
    <dataValidation allowBlank="1" showInputMessage="1" showErrorMessage="1" prompt="수식 계산_x000a_수치 입력 금지" sqref="K49:K63 K7:K46" xr:uid="{DDA83FD0-2C59-464F-AD20-418879336E53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0444ED-FEC5-4920-B1A0-BFD4F925A4A3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79C311C8-98B2-457F-9C59-C0B19F215C6A}">
          <x14:formula1>
            <xm:f>데이터!$B$4:$B$17</xm:f>
          </x14:formula1>
          <xm:sqref>D49:D63 D7:D46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9D3A-C105-4171-B499-A25D9BAE8940}">
  <dimension ref="A1:AC72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F22" sqref="F22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41" t="s">
        <v>216</v>
      </c>
      <c r="B1" s="42"/>
      <c r="C1" s="42"/>
      <c r="D1" s="42"/>
      <c r="E1" s="47" t="s">
        <v>0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8"/>
    </row>
    <row r="2" spans="1:29" s="1" customFormat="1" ht="13.5" customHeight="1" x14ac:dyDescent="0.3">
      <c r="A2" s="43"/>
      <c r="B2" s="44"/>
      <c r="C2" s="44"/>
      <c r="D2" s="44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50"/>
    </row>
    <row r="3" spans="1:29" s="1" customFormat="1" ht="13.5" customHeight="1" x14ac:dyDescent="0.3">
      <c r="A3" s="45"/>
      <c r="B3" s="46"/>
      <c r="C3" s="46"/>
      <c r="D3" s="46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2"/>
    </row>
    <row r="4" spans="1:29" s="1" customFormat="1" ht="9.9499999999999993" customHeight="1" thickBot="1" x14ac:dyDescent="0.35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5"/>
    </row>
    <row r="5" spans="1:29" s="2" customFormat="1" ht="17.25" thickTop="1" x14ac:dyDescent="0.3">
      <c r="A5" s="35" t="s">
        <v>1</v>
      </c>
      <c r="B5" s="56" t="str">
        <f>MID($A$1,2,1)</f>
        <v>월</v>
      </c>
      <c r="C5" s="56" t="str">
        <f>RIGHT($A$1,1)</f>
        <v>일</v>
      </c>
      <c r="D5" s="35" t="s">
        <v>2</v>
      </c>
      <c r="E5" s="35" t="s">
        <v>3</v>
      </c>
      <c r="F5" s="35" t="s">
        <v>4</v>
      </c>
      <c r="G5" s="35" t="s">
        <v>5</v>
      </c>
      <c r="H5" s="33" t="s">
        <v>6</v>
      </c>
      <c r="I5" s="35" t="s">
        <v>7</v>
      </c>
      <c r="J5" s="35" t="s">
        <v>8</v>
      </c>
      <c r="K5" s="35" t="s">
        <v>9</v>
      </c>
      <c r="L5" s="36" t="s">
        <v>10</v>
      </c>
      <c r="M5" s="38" t="s">
        <v>11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 t="s">
        <v>12</v>
      </c>
      <c r="Y5" s="38"/>
      <c r="Z5" s="38"/>
      <c r="AA5" s="38" t="s">
        <v>13</v>
      </c>
      <c r="AB5" s="38" t="s">
        <v>14</v>
      </c>
      <c r="AC5" s="59" t="s">
        <v>15</v>
      </c>
    </row>
    <row r="6" spans="1:29" s="2" customFormat="1" ht="17.25" thickBot="1" x14ac:dyDescent="0.35">
      <c r="A6" s="34"/>
      <c r="B6" s="57"/>
      <c r="C6" s="57"/>
      <c r="D6" s="34"/>
      <c r="E6" s="34"/>
      <c r="F6" s="34"/>
      <c r="G6" s="34"/>
      <c r="H6" s="34"/>
      <c r="I6" s="34"/>
      <c r="J6" s="34"/>
      <c r="K6" s="34"/>
      <c r="L6" s="37"/>
      <c r="M6" s="29" t="s">
        <v>16</v>
      </c>
      <c r="N6" s="29" t="s">
        <v>17</v>
      </c>
      <c r="O6" s="29" t="s">
        <v>18</v>
      </c>
      <c r="P6" s="29" t="s">
        <v>19</v>
      </c>
      <c r="Q6" s="29" t="s">
        <v>20</v>
      </c>
      <c r="R6" s="4" t="s">
        <v>21</v>
      </c>
      <c r="S6" s="29" t="s">
        <v>22</v>
      </c>
      <c r="T6" s="4" t="s">
        <v>23</v>
      </c>
      <c r="U6" s="4" t="s">
        <v>46</v>
      </c>
      <c r="V6" s="4" t="s">
        <v>47</v>
      </c>
      <c r="W6" s="29" t="s">
        <v>24</v>
      </c>
      <c r="X6" s="29" t="s">
        <v>25</v>
      </c>
      <c r="Y6" s="29" t="s">
        <v>26</v>
      </c>
      <c r="Z6" s="29" t="s">
        <v>27</v>
      </c>
      <c r="AA6" s="58"/>
      <c r="AB6" s="58"/>
      <c r="AC6" s="58"/>
    </row>
    <row r="7" spans="1:29" s="14" customFormat="1" ht="20.100000000000001" customHeight="1" thickTop="1" x14ac:dyDescent="0.3">
      <c r="A7" s="5">
        <v>1</v>
      </c>
      <c r="B7" s="6" t="str">
        <f>LEFT($A$1,1)</f>
        <v>9</v>
      </c>
      <c r="C7" s="6" t="str">
        <f>MID($A$1,4,2)</f>
        <v>05</v>
      </c>
      <c r="D7" s="7" t="s">
        <v>276</v>
      </c>
      <c r="E7" s="7" t="s">
        <v>274</v>
      </c>
      <c r="F7" s="7" t="s">
        <v>275</v>
      </c>
      <c r="G7" s="5" t="s">
        <v>88</v>
      </c>
      <c r="H7" s="5" t="s">
        <v>89</v>
      </c>
      <c r="I7" s="8">
        <f t="shared" ref="I7:I46" si="0">J7+K7</f>
        <v>2137</v>
      </c>
      <c r="J7" s="9">
        <v>2115</v>
      </c>
      <c r="K7" s="8">
        <f t="shared" ref="K7:K43" si="1">SUM(M7:W7)</f>
        <v>22</v>
      </c>
      <c r="L7" s="10">
        <f t="shared" ref="L7:L46" si="2">K7/I7</f>
        <v>1.0294805802526907E-2</v>
      </c>
      <c r="M7" s="11"/>
      <c r="N7" s="11"/>
      <c r="O7" s="11"/>
      <c r="P7" s="11"/>
      <c r="Q7" s="11">
        <v>2</v>
      </c>
      <c r="R7" s="11"/>
      <c r="S7" s="11"/>
      <c r="T7" s="11">
        <v>20</v>
      </c>
      <c r="U7" s="11"/>
      <c r="V7" s="11"/>
      <c r="W7" s="11"/>
      <c r="X7" s="12">
        <v>20200905</v>
      </c>
      <c r="Y7" s="12">
        <v>15</v>
      </c>
      <c r="Z7" s="6" t="s">
        <v>278</v>
      </c>
      <c r="AA7" s="12" t="str">
        <f t="shared" ref="AA7:AA46" si="3">IF($Z7="A","하선동",IF($Z7="B","이형준",""))</f>
        <v>하선동</v>
      </c>
      <c r="AB7" s="5" t="s">
        <v>277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4">LEFT($A$1,1)</f>
        <v>9</v>
      </c>
      <c r="C8" s="6" t="str">
        <f t="shared" ref="C8:C46" si="5">MID($A$1,4,2)</f>
        <v>05</v>
      </c>
      <c r="D8" s="7" t="s">
        <v>280</v>
      </c>
      <c r="E8" s="7" t="s">
        <v>281</v>
      </c>
      <c r="F8" s="7" t="s">
        <v>282</v>
      </c>
      <c r="G8" s="5" t="s">
        <v>92</v>
      </c>
      <c r="H8" s="5" t="s">
        <v>89</v>
      </c>
      <c r="I8" s="8">
        <f t="shared" si="0"/>
        <v>1712</v>
      </c>
      <c r="J8" s="9">
        <v>1605</v>
      </c>
      <c r="K8" s="8">
        <f t="shared" si="1"/>
        <v>107</v>
      </c>
      <c r="L8" s="10">
        <f t="shared" si="2"/>
        <v>6.25E-2</v>
      </c>
      <c r="M8" s="11">
        <v>6</v>
      </c>
      <c r="N8" s="11"/>
      <c r="O8" s="11"/>
      <c r="P8" s="11">
        <v>101</v>
      </c>
      <c r="Q8" s="11"/>
      <c r="R8" s="11"/>
      <c r="S8" s="11"/>
      <c r="T8" s="11"/>
      <c r="U8" s="11"/>
      <c r="V8" s="11"/>
      <c r="W8" s="11"/>
      <c r="X8" s="12">
        <v>20200905</v>
      </c>
      <c r="Y8" s="12">
        <v>14</v>
      </c>
      <c r="Z8" s="6" t="s">
        <v>278</v>
      </c>
      <c r="AA8" s="12" t="str">
        <f t="shared" si="3"/>
        <v>하선동</v>
      </c>
      <c r="AB8" s="5" t="s">
        <v>277</v>
      </c>
      <c r="AC8" s="13"/>
    </row>
    <row r="9" spans="1:29" s="14" customFormat="1" ht="20.100000000000001" customHeight="1" x14ac:dyDescent="0.3">
      <c r="A9" s="5">
        <v>3</v>
      </c>
      <c r="B9" s="6" t="str">
        <f t="shared" si="4"/>
        <v>9</v>
      </c>
      <c r="C9" s="6" t="str">
        <f t="shared" si="5"/>
        <v>05</v>
      </c>
      <c r="D9" s="7" t="s">
        <v>276</v>
      </c>
      <c r="E9" s="7" t="s">
        <v>53</v>
      </c>
      <c r="F9" s="7" t="s">
        <v>120</v>
      </c>
      <c r="G9" s="5" t="s">
        <v>152</v>
      </c>
      <c r="H9" s="5" t="s">
        <v>89</v>
      </c>
      <c r="I9" s="8">
        <f t="shared" si="0"/>
        <v>2757</v>
      </c>
      <c r="J9" s="9">
        <v>2746</v>
      </c>
      <c r="K9" s="8">
        <f t="shared" si="1"/>
        <v>11</v>
      </c>
      <c r="L9" s="10">
        <f t="shared" si="2"/>
        <v>3.989844033369605E-3</v>
      </c>
      <c r="M9" s="11"/>
      <c r="N9" s="11"/>
      <c r="O9" s="11"/>
      <c r="P9" s="11"/>
      <c r="Q9" s="11">
        <v>2</v>
      </c>
      <c r="R9" s="11"/>
      <c r="S9" s="11">
        <v>9</v>
      </c>
      <c r="T9" s="11"/>
      <c r="U9" s="11"/>
      <c r="V9" s="11"/>
      <c r="W9" s="11"/>
      <c r="X9" s="12">
        <v>20200905</v>
      </c>
      <c r="Y9" s="6">
        <v>5</v>
      </c>
      <c r="Z9" s="6" t="s">
        <v>278</v>
      </c>
      <c r="AA9" s="12" t="str">
        <f t="shared" si="3"/>
        <v>하선동</v>
      </c>
      <c r="AB9" s="5" t="s">
        <v>283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4"/>
        <v>9</v>
      </c>
      <c r="C10" s="6" t="str">
        <f t="shared" si="5"/>
        <v>05</v>
      </c>
      <c r="D10" s="7" t="s">
        <v>284</v>
      </c>
      <c r="E10" s="7" t="s">
        <v>285</v>
      </c>
      <c r="F10" s="7" t="s">
        <v>294</v>
      </c>
      <c r="G10" s="5" t="s">
        <v>291</v>
      </c>
      <c r="H10" s="5" t="s">
        <v>292</v>
      </c>
      <c r="I10" s="8">
        <f t="shared" si="0"/>
        <v>657</v>
      </c>
      <c r="J10" s="9">
        <v>610</v>
      </c>
      <c r="K10" s="8">
        <f t="shared" si="1"/>
        <v>47</v>
      </c>
      <c r="L10" s="10">
        <f t="shared" si="2"/>
        <v>7.1537290715372903E-2</v>
      </c>
      <c r="M10" s="11"/>
      <c r="N10" s="11"/>
      <c r="O10" s="11"/>
      <c r="P10" s="11"/>
      <c r="Q10" s="11">
        <v>47</v>
      </c>
      <c r="R10" s="11"/>
      <c r="S10" s="11"/>
      <c r="T10" s="11"/>
      <c r="U10" s="11"/>
      <c r="V10" s="11"/>
      <c r="W10" s="11"/>
      <c r="X10" s="12">
        <v>20200905</v>
      </c>
      <c r="Y10" s="12">
        <v>2</v>
      </c>
      <c r="Z10" s="6" t="s">
        <v>278</v>
      </c>
      <c r="AA10" s="12" t="str">
        <f t="shared" si="3"/>
        <v>하선동</v>
      </c>
      <c r="AB10" s="5" t="s">
        <v>283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4"/>
        <v>9</v>
      </c>
      <c r="C11" s="6" t="str">
        <f t="shared" si="5"/>
        <v>05</v>
      </c>
      <c r="D11" s="7" t="s">
        <v>71</v>
      </c>
      <c r="E11" s="7" t="s">
        <v>61</v>
      </c>
      <c r="F11" s="7" t="s">
        <v>75</v>
      </c>
      <c r="G11" s="5" t="s">
        <v>95</v>
      </c>
      <c r="H11" s="5" t="s">
        <v>89</v>
      </c>
      <c r="I11" s="8">
        <f t="shared" si="0"/>
        <v>575</v>
      </c>
      <c r="J11" s="9">
        <v>550</v>
      </c>
      <c r="K11" s="8">
        <f t="shared" si="1"/>
        <v>25</v>
      </c>
      <c r="L11" s="10">
        <f t="shared" si="2"/>
        <v>4.3478260869565216E-2</v>
      </c>
      <c r="M11" s="11">
        <v>9</v>
      </c>
      <c r="N11" s="11"/>
      <c r="O11" s="11"/>
      <c r="P11" s="11">
        <v>16</v>
      </c>
      <c r="Q11" s="11"/>
      <c r="R11" s="11"/>
      <c r="S11" s="11"/>
      <c r="T11" s="11"/>
      <c r="U11" s="11"/>
      <c r="V11" s="11"/>
      <c r="W11" s="11"/>
      <c r="X11" s="12">
        <v>20200904</v>
      </c>
      <c r="Y11" s="12">
        <v>13</v>
      </c>
      <c r="Z11" s="6" t="s">
        <v>279</v>
      </c>
      <c r="AA11" s="12" t="str">
        <f t="shared" si="3"/>
        <v>이형준</v>
      </c>
      <c r="AB11" s="5" t="s">
        <v>290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4"/>
        <v>9</v>
      </c>
      <c r="C12" s="6" t="str">
        <f t="shared" si="5"/>
        <v>05</v>
      </c>
      <c r="D12" s="7" t="s">
        <v>71</v>
      </c>
      <c r="E12" s="7" t="s">
        <v>61</v>
      </c>
      <c r="F12" s="7" t="s">
        <v>75</v>
      </c>
      <c r="G12" s="5" t="s">
        <v>95</v>
      </c>
      <c r="H12" s="5" t="s">
        <v>89</v>
      </c>
      <c r="I12" s="8">
        <f t="shared" si="0"/>
        <v>3830</v>
      </c>
      <c r="J12" s="9">
        <v>3580</v>
      </c>
      <c r="K12" s="8">
        <f t="shared" si="1"/>
        <v>250</v>
      </c>
      <c r="L12" s="10">
        <f t="shared" si="2"/>
        <v>6.5274151436031339E-2</v>
      </c>
      <c r="M12" s="11">
        <v>127</v>
      </c>
      <c r="N12" s="11"/>
      <c r="O12" s="11"/>
      <c r="P12" s="11">
        <v>111</v>
      </c>
      <c r="Q12" s="11">
        <v>12</v>
      </c>
      <c r="R12" s="11"/>
      <c r="S12" s="11"/>
      <c r="T12" s="11"/>
      <c r="U12" s="11"/>
      <c r="V12" s="11"/>
      <c r="W12" s="11"/>
      <c r="X12" s="12">
        <v>20200905</v>
      </c>
      <c r="Y12" s="12">
        <v>13</v>
      </c>
      <c r="Z12" s="6" t="s">
        <v>278</v>
      </c>
      <c r="AA12" s="12" t="str">
        <f t="shared" si="3"/>
        <v>하선동</v>
      </c>
      <c r="AB12" s="5" t="s">
        <v>290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4"/>
        <v>9</v>
      </c>
      <c r="C13" s="6" t="str">
        <f t="shared" si="5"/>
        <v>05</v>
      </c>
      <c r="D13" s="7" t="s">
        <v>276</v>
      </c>
      <c r="E13" s="7" t="s">
        <v>77</v>
      </c>
      <c r="F13" s="7" t="s">
        <v>78</v>
      </c>
      <c r="G13" s="5" t="s">
        <v>92</v>
      </c>
      <c r="H13" s="5" t="s">
        <v>89</v>
      </c>
      <c r="I13" s="8">
        <f t="shared" si="0"/>
        <v>1770</v>
      </c>
      <c r="J13" s="15">
        <v>1760</v>
      </c>
      <c r="K13" s="8">
        <f t="shared" si="1"/>
        <v>10</v>
      </c>
      <c r="L13" s="10">
        <f t="shared" si="2"/>
        <v>5.6497175141242938E-3</v>
      </c>
      <c r="M13" s="11">
        <v>10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20200905</v>
      </c>
      <c r="Y13" s="12">
        <v>3</v>
      </c>
      <c r="Z13" s="6" t="s">
        <v>278</v>
      </c>
      <c r="AA13" s="12" t="str">
        <f t="shared" si="3"/>
        <v>하선동</v>
      </c>
      <c r="AB13" s="5" t="s">
        <v>290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4"/>
        <v>9</v>
      </c>
      <c r="C14" s="6" t="str">
        <f t="shared" si="5"/>
        <v>05</v>
      </c>
      <c r="D14" s="7" t="s">
        <v>284</v>
      </c>
      <c r="E14" s="7" t="s">
        <v>61</v>
      </c>
      <c r="F14" s="7" t="s">
        <v>75</v>
      </c>
      <c r="G14" s="5" t="s">
        <v>95</v>
      </c>
      <c r="H14" s="5" t="s">
        <v>89</v>
      </c>
      <c r="I14" s="8">
        <f t="shared" si="0"/>
        <v>1459</v>
      </c>
      <c r="J14" s="9">
        <v>1235</v>
      </c>
      <c r="K14" s="8">
        <f t="shared" si="1"/>
        <v>224</v>
      </c>
      <c r="L14" s="10">
        <f t="shared" si="2"/>
        <v>0.15352981494174092</v>
      </c>
      <c r="M14" s="11">
        <v>25</v>
      </c>
      <c r="N14" s="11"/>
      <c r="O14" s="11"/>
      <c r="P14" s="11">
        <v>46</v>
      </c>
      <c r="Q14" s="11"/>
      <c r="R14" s="11"/>
      <c r="S14" s="11"/>
      <c r="T14" s="11">
        <v>153</v>
      </c>
      <c r="U14" s="11"/>
      <c r="V14" s="11"/>
      <c r="W14" s="11"/>
      <c r="X14" s="12">
        <v>20200903</v>
      </c>
      <c r="Y14" s="12">
        <v>13</v>
      </c>
      <c r="Z14" s="6" t="s">
        <v>278</v>
      </c>
      <c r="AA14" s="12" t="str">
        <f t="shared" si="3"/>
        <v>하선동</v>
      </c>
      <c r="AB14" s="5" t="s">
        <v>290</v>
      </c>
      <c r="AC14" s="13" t="s">
        <v>293</v>
      </c>
    </row>
    <row r="15" spans="1:29" s="14" customFormat="1" ht="20.100000000000001" customHeight="1" x14ac:dyDescent="0.3">
      <c r="A15" s="5">
        <v>9</v>
      </c>
      <c r="B15" s="6" t="str">
        <f t="shared" si="4"/>
        <v>9</v>
      </c>
      <c r="C15" s="6" t="str">
        <f t="shared" si="5"/>
        <v>05</v>
      </c>
      <c r="D15" s="7"/>
      <c r="E15" s="7"/>
      <c r="F15" s="7"/>
      <c r="G15" s="5"/>
      <c r="H15" s="5"/>
      <c r="I15" s="8">
        <f t="shared" si="0"/>
        <v>0</v>
      </c>
      <c r="J15" s="9"/>
      <c r="K15" s="8">
        <f t="shared" si="1"/>
        <v>0</v>
      </c>
      <c r="L15" s="10" t="e">
        <f t="shared" si="2"/>
        <v>#DIV/0!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/>
      <c r="Y15" s="12"/>
      <c r="Z15" s="6"/>
      <c r="AA15" s="12" t="str">
        <f t="shared" si="3"/>
        <v/>
      </c>
      <c r="AB15" s="5"/>
      <c r="AC15" s="13"/>
    </row>
    <row r="16" spans="1:29" s="14" customFormat="1" ht="20.100000000000001" customHeight="1" x14ac:dyDescent="0.3">
      <c r="A16" s="5">
        <v>10</v>
      </c>
      <c r="B16" s="6" t="str">
        <f t="shared" si="4"/>
        <v>9</v>
      </c>
      <c r="C16" s="6" t="str">
        <f t="shared" si="5"/>
        <v>05</v>
      </c>
      <c r="D16" s="7"/>
      <c r="E16" s="7"/>
      <c r="F16" s="7"/>
      <c r="G16" s="5"/>
      <c r="H16" s="5"/>
      <c r="I16" s="8">
        <f t="shared" si="0"/>
        <v>0</v>
      </c>
      <c r="J16" s="9"/>
      <c r="K16" s="8">
        <f t="shared" si="1"/>
        <v>0</v>
      </c>
      <c r="L16" s="10" t="e">
        <f t="shared" si="2"/>
        <v>#DIV/0!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/>
      <c r="Y16" s="12"/>
      <c r="Z16" s="6"/>
      <c r="AA16" s="12" t="str">
        <f t="shared" si="3"/>
        <v/>
      </c>
      <c r="AB16" s="5"/>
      <c r="AC16" s="13"/>
    </row>
    <row r="17" spans="1:29" s="14" customFormat="1" ht="20.100000000000001" customHeight="1" x14ac:dyDescent="0.3">
      <c r="A17" s="5">
        <v>11</v>
      </c>
      <c r="B17" s="6" t="str">
        <f t="shared" si="4"/>
        <v>9</v>
      </c>
      <c r="C17" s="6" t="str">
        <f t="shared" si="5"/>
        <v>05</v>
      </c>
      <c r="D17" s="7"/>
      <c r="E17" s="7"/>
      <c r="F17" s="7"/>
      <c r="G17" s="5"/>
      <c r="H17" s="5"/>
      <c r="I17" s="8">
        <f t="shared" si="0"/>
        <v>0</v>
      </c>
      <c r="J17" s="9"/>
      <c r="K17" s="8">
        <f t="shared" si="1"/>
        <v>0</v>
      </c>
      <c r="L17" s="10" t="e">
        <f t="shared" si="2"/>
        <v>#DIV/0!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/>
      <c r="Y17" s="12"/>
      <c r="Z17" s="6"/>
      <c r="AA17" s="12" t="str">
        <f t="shared" si="3"/>
        <v/>
      </c>
      <c r="AB17" s="5"/>
      <c r="AC17" s="13"/>
    </row>
    <row r="18" spans="1:29" s="14" customFormat="1" ht="20.100000000000001" customHeight="1" x14ac:dyDescent="0.3">
      <c r="A18" s="5">
        <v>12</v>
      </c>
      <c r="B18" s="6" t="str">
        <f t="shared" si="4"/>
        <v>9</v>
      </c>
      <c r="C18" s="6" t="str">
        <f t="shared" si="5"/>
        <v>05</v>
      </c>
      <c r="D18" s="7"/>
      <c r="E18" s="7"/>
      <c r="F18" s="7"/>
      <c r="G18" s="5"/>
      <c r="H18" s="5"/>
      <c r="I18" s="8">
        <f t="shared" si="0"/>
        <v>0</v>
      </c>
      <c r="J18" s="9"/>
      <c r="K18" s="8">
        <f t="shared" si="1"/>
        <v>0</v>
      </c>
      <c r="L18" s="10" t="e">
        <f t="shared" si="2"/>
        <v>#DIV/0!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/>
      <c r="Y18" s="12"/>
      <c r="Z18" s="6"/>
      <c r="AA18" s="12" t="str">
        <f t="shared" si="3"/>
        <v/>
      </c>
      <c r="AB18" s="5"/>
      <c r="AC18" s="13"/>
    </row>
    <row r="19" spans="1:29" s="14" customFormat="1" ht="20.100000000000001" customHeight="1" x14ac:dyDescent="0.3">
      <c r="A19" s="5">
        <v>13</v>
      </c>
      <c r="B19" s="6" t="str">
        <f t="shared" si="4"/>
        <v>9</v>
      </c>
      <c r="C19" s="6" t="str">
        <f t="shared" si="5"/>
        <v>05</v>
      </c>
      <c r="D19" s="7"/>
      <c r="E19" s="7"/>
      <c r="F19" s="7"/>
      <c r="G19" s="5"/>
      <c r="H19" s="5"/>
      <c r="I19" s="8">
        <f t="shared" si="0"/>
        <v>0</v>
      </c>
      <c r="J19" s="9"/>
      <c r="K19" s="8">
        <f t="shared" si="1"/>
        <v>0</v>
      </c>
      <c r="L19" s="10" t="e">
        <f t="shared" si="2"/>
        <v>#DIV/0!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/>
      <c r="Y19" s="12"/>
      <c r="Z19" s="6"/>
      <c r="AA19" s="12" t="str">
        <f t="shared" si="3"/>
        <v/>
      </c>
      <c r="AB19" s="5"/>
      <c r="AC19" s="13"/>
    </row>
    <row r="20" spans="1:29" s="14" customFormat="1" ht="20.100000000000001" customHeight="1" x14ac:dyDescent="0.3">
      <c r="A20" s="5">
        <v>14</v>
      </c>
      <c r="B20" s="6" t="str">
        <f t="shared" si="4"/>
        <v>9</v>
      </c>
      <c r="C20" s="6" t="str">
        <f t="shared" si="5"/>
        <v>05</v>
      </c>
      <c r="D20" s="7"/>
      <c r="E20" s="7"/>
      <c r="F20" s="7"/>
      <c r="G20" s="5"/>
      <c r="H20" s="5"/>
      <c r="I20" s="8">
        <f t="shared" si="0"/>
        <v>0</v>
      </c>
      <c r="J20" s="9"/>
      <c r="K20" s="8">
        <f t="shared" si="1"/>
        <v>0</v>
      </c>
      <c r="L20" s="10" t="e">
        <f t="shared" si="2"/>
        <v>#DIV/0!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/>
      <c r="Y20" s="12"/>
      <c r="Z20" s="6"/>
      <c r="AA20" s="12" t="str">
        <f t="shared" si="3"/>
        <v/>
      </c>
      <c r="AB20" s="5"/>
      <c r="AC20" s="13"/>
    </row>
    <row r="21" spans="1:29" s="14" customFormat="1" ht="20.100000000000001" customHeight="1" x14ac:dyDescent="0.3">
      <c r="A21" s="5">
        <v>15</v>
      </c>
      <c r="B21" s="6" t="str">
        <f t="shared" si="4"/>
        <v>9</v>
      </c>
      <c r="C21" s="6" t="str">
        <f t="shared" si="5"/>
        <v>05</v>
      </c>
      <c r="D21" s="7"/>
      <c r="E21" s="7"/>
      <c r="F21" s="7"/>
      <c r="G21" s="5"/>
      <c r="H21" s="5"/>
      <c r="I21" s="8">
        <f t="shared" si="0"/>
        <v>0</v>
      </c>
      <c r="J21" s="9"/>
      <c r="K21" s="8">
        <f t="shared" si="1"/>
        <v>0</v>
      </c>
      <c r="L21" s="10" t="e">
        <f t="shared" si="2"/>
        <v>#DIV/0!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/>
      <c r="Y21" s="12"/>
      <c r="Z21" s="6"/>
      <c r="AA21" s="12" t="str">
        <f t="shared" si="3"/>
        <v/>
      </c>
      <c r="AB21" s="5"/>
      <c r="AC21" s="13"/>
    </row>
    <row r="22" spans="1:29" s="14" customFormat="1" ht="20.100000000000001" customHeight="1" x14ac:dyDescent="0.3">
      <c r="A22" s="5">
        <v>16</v>
      </c>
      <c r="B22" s="6" t="str">
        <f t="shared" si="4"/>
        <v>9</v>
      </c>
      <c r="C22" s="6" t="str">
        <f t="shared" si="5"/>
        <v>05</v>
      </c>
      <c r="D22" s="7"/>
      <c r="E22" s="7"/>
      <c r="F22" s="7"/>
      <c r="G22" s="5"/>
      <c r="H22" s="5"/>
      <c r="I22" s="8">
        <f t="shared" si="0"/>
        <v>0</v>
      </c>
      <c r="J22" s="9"/>
      <c r="K22" s="8">
        <f t="shared" si="1"/>
        <v>0</v>
      </c>
      <c r="L22" s="10" t="e">
        <f t="shared" si="2"/>
        <v>#DIV/0!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/>
      <c r="Y22" s="12"/>
      <c r="Z22" s="6"/>
      <c r="AA22" s="12" t="str">
        <f t="shared" si="3"/>
        <v/>
      </c>
      <c r="AB22" s="5"/>
      <c r="AC22" s="13"/>
    </row>
    <row r="23" spans="1:29" s="14" customFormat="1" ht="20.100000000000001" customHeight="1" x14ac:dyDescent="0.3">
      <c r="A23" s="5">
        <v>17</v>
      </c>
      <c r="B23" s="6" t="str">
        <f t="shared" si="4"/>
        <v>9</v>
      </c>
      <c r="C23" s="6" t="str">
        <f t="shared" si="5"/>
        <v>05</v>
      </c>
      <c r="D23" s="7"/>
      <c r="E23" s="7"/>
      <c r="F23" s="7"/>
      <c r="G23" s="5"/>
      <c r="H23" s="5"/>
      <c r="I23" s="8">
        <f t="shared" si="0"/>
        <v>0</v>
      </c>
      <c r="J23" s="9"/>
      <c r="K23" s="8">
        <f t="shared" si="1"/>
        <v>0</v>
      </c>
      <c r="L23" s="10" t="e">
        <f t="shared" si="2"/>
        <v>#DIV/0!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/>
      <c r="Y23" s="12"/>
      <c r="Z23" s="6"/>
      <c r="AA23" s="12" t="str">
        <f t="shared" si="3"/>
        <v/>
      </c>
      <c r="AB23" s="5"/>
      <c r="AC23" s="13"/>
    </row>
    <row r="24" spans="1:29" s="14" customFormat="1" ht="20.100000000000001" customHeight="1" x14ac:dyDescent="0.3">
      <c r="A24" s="5">
        <v>18</v>
      </c>
      <c r="B24" s="6" t="str">
        <f t="shared" si="4"/>
        <v>9</v>
      </c>
      <c r="C24" s="6" t="str">
        <f t="shared" si="5"/>
        <v>05</v>
      </c>
      <c r="D24" s="7"/>
      <c r="E24" s="7"/>
      <c r="F24" s="7"/>
      <c r="G24" s="5"/>
      <c r="H24" s="5"/>
      <c r="I24" s="8">
        <f t="shared" si="0"/>
        <v>0</v>
      </c>
      <c r="J24" s="9"/>
      <c r="K24" s="8">
        <f t="shared" si="1"/>
        <v>0</v>
      </c>
      <c r="L24" s="10" t="e">
        <f t="shared" si="2"/>
        <v>#DIV/0!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/>
      <c r="Y24" s="12"/>
      <c r="Z24" s="6"/>
      <c r="AA24" s="12" t="str">
        <f t="shared" si="3"/>
        <v/>
      </c>
      <c r="AB24" s="5"/>
      <c r="AC24" s="13"/>
    </row>
    <row r="25" spans="1:29" s="14" customFormat="1" ht="20.100000000000001" customHeight="1" x14ac:dyDescent="0.3">
      <c r="A25" s="5">
        <v>19</v>
      </c>
      <c r="B25" s="6" t="str">
        <f t="shared" si="4"/>
        <v>9</v>
      </c>
      <c r="C25" s="6" t="str">
        <f t="shared" si="5"/>
        <v>05</v>
      </c>
      <c r="D25" s="7"/>
      <c r="E25" s="7"/>
      <c r="F25" s="7"/>
      <c r="G25" s="5"/>
      <c r="H25" s="5"/>
      <c r="I25" s="8">
        <f t="shared" si="0"/>
        <v>0</v>
      </c>
      <c r="J25" s="11"/>
      <c r="K25" s="8">
        <f t="shared" si="1"/>
        <v>0</v>
      </c>
      <c r="L25" s="10" t="e">
        <f t="shared" si="2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  <c r="Y25" s="12"/>
      <c r="Z25" s="6"/>
      <c r="AA25" s="12" t="str">
        <f t="shared" si="3"/>
        <v/>
      </c>
      <c r="AB25" s="5"/>
      <c r="AC25" s="13"/>
    </row>
    <row r="26" spans="1:29" s="14" customFormat="1" ht="20.100000000000001" customHeight="1" x14ac:dyDescent="0.3">
      <c r="A26" s="5">
        <v>20</v>
      </c>
      <c r="B26" s="6" t="str">
        <f t="shared" si="4"/>
        <v>9</v>
      </c>
      <c r="C26" s="6" t="str">
        <f t="shared" si="5"/>
        <v>05</v>
      </c>
      <c r="D26" s="7"/>
      <c r="E26" s="7"/>
      <c r="F26" s="7"/>
      <c r="G26" s="5"/>
      <c r="H26" s="5"/>
      <c r="I26" s="8">
        <f t="shared" si="0"/>
        <v>0</v>
      </c>
      <c r="J26" s="11"/>
      <c r="K26" s="8">
        <f t="shared" si="1"/>
        <v>0</v>
      </c>
      <c r="L26" s="10" t="e">
        <f t="shared" si="2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/>
      <c r="Y26" s="12"/>
      <c r="Z26" s="6"/>
      <c r="AA26" s="12" t="str">
        <f t="shared" si="3"/>
        <v/>
      </c>
      <c r="AB26" s="5"/>
      <c r="AC26" s="13"/>
    </row>
    <row r="27" spans="1:29" s="14" customFormat="1" ht="20.100000000000001" customHeight="1" x14ac:dyDescent="0.3">
      <c r="A27" s="5">
        <v>21</v>
      </c>
      <c r="B27" s="6" t="str">
        <f t="shared" si="4"/>
        <v>9</v>
      </c>
      <c r="C27" s="6" t="str">
        <f t="shared" si="5"/>
        <v>05</v>
      </c>
      <c r="D27" s="7"/>
      <c r="E27" s="5"/>
      <c r="F27" s="7"/>
      <c r="G27" s="5"/>
      <c r="H27" s="5"/>
      <c r="I27" s="8">
        <f t="shared" si="0"/>
        <v>0</v>
      </c>
      <c r="J27" s="11"/>
      <c r="K27" s="8">
        <f t="shared" si="1"/>
        <v>0</v>
      </c>
      <c r="L27" s="10" t="e">
        <f t="shared" si="2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/>
      <c r="Y27" s="12"/>
      <c r="Z27" s="6"/>
      <c r="AA27" s="12" t="str">
        <f t="shared" si="3"/>
        <v/>
      </c>
      <c r="AB27" s="5"/>
      <c r="AC27" s="13"/>
    </row>
    <row r="28" spans="1:29" s="14" customFormat="1" ht="20.100000000000001" customHeight="1" x14ac:dyDescent="0.3">
      <c r="A28" s="5">
        <v>22</v>
      </c>
      <c r="B28" s="6" t="str">
        <f t="shared" si="4"/>
        <v>9</v>
      </c>
      <c r="C28" s="6" t="str">
        <f t="shared" si="5"/>
        <v>05</v>
      </c>
      <c r="D28" s="7"/>
      <c r="E28" s="7"/>
      <c r="F28" s="7"/>
      <c r="G28" s="5"/>
      <c r="H28" s="5"/>
      <c r="I28" s="8">
        <f t="shared" si="0"/>
        <v>0</v>
      </c>
      <c r="J28" s="16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3"/>
        <v/>
      </c>
      <c r="AB28" s="5"/>
      <c r="AC28" s="13"/>
    </row>
    <row r="29" spans="1:29" s="14" customFormat="1" ht="20.100000000000001" customHeight="1" x14ac:dyDescent="0.3">
      <c r="A29" s="5">
        <v>23</v>
      </c>
      <c r="B29" s="6" t="str">
        <f t="shared" si="4"/>
        <v>9</v>
      </c>
      <c r="C29" s="6" t="str">
        <f t="shared" si="5"/>
        <v>05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3"/>
        <v/>
      </c>
      <c r="AB29" s="5"/>
      <c r="AC29" s="13"/>
    </row>
    <row r="30" spans="1:29" s="14" customFormat="1" ht="20.100000000000001" customHeight="1" x14ac:dyDescent="0.3">
      <c r="A30" s="5">
        <v>24</v>
      </c>
      <c r="B30" s="6" t="str">
        <f t="shared" si="4"/>
        <v>9</v>
      </c>
      <c r="C30" s="6" t="str">
        <f t="shared" si="5"/>
        <v>05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si="1"/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3"/>
        <v/>
      </c>
      <c r="AB30" s="5"/>
      <c r="AC30" s="13"/>
    </row>
    <row r="31" spans="1:29" s="14" customFormat="1" ht="20.100000000000001" customHeight="1" x14ac:dyDescent="0.3">
      <c r="A31" s="5">
        <v>25</v>
      </c>
      <c r="B31" s="6" t="str">
        <f t="shared" si="4"/>
        <v>9</v>
      </c>
      <c r="C31" s="6" t="str">
        <f t="shared" si="5"/>
        <v>05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1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3"/>
        <v/>
      </c>
      <c r="AB31" s="5"/>
      <c r="AC31" s="17"/>
    </row>
    <row r="32" spans="1:29" s="14" customFormat="1" ht="20.100000000000001" customHeight="1" x14ac:dyDescent="0.3">
      <c r="A32" s="5">
        <v>26</v>
      </c>
      <c r="B32" s="6" t="str">
        <f t="shared" si="4"/>
        <v>9</v>
      </c>
      <c r="C32" s="6" t="str">
        <f t="shared" si="5"/>
        <v>05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1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3"/>
        <v/>
      </c>
      <c r="AB32" s="5"/>
      <c r="AC32" s="13"/>
    </row>
    <row r="33" spans="1:29" s="14" customFormat="1" ht="20.100000000000001" customHeight="1" x14ac:dyDescent="0.3">
      <c r="A33" s="5">
        <v>27</v>
      </c>
      <c r="B33" s="6" t="str">
        <f t="shared" si="4"/>
        <v>9</v>
      </c>
      <c r="C33" s="6" t="str">
        <f t="shared" si="5"/>
        <v>05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1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3"/>
        <v/>
      </c>
      <c r="AB33" s="5"/>
      <c r="AC33" s="13"/>
    </row>
    <row r="34" spans="1:29" s="14" customFormat="1" ht="20.100000000000001" customHeight="1" x14ac:dyDescent="0.3">
      <c r="A34" s="5">
        <v>28</v>
      </c>
      <c r="B34" s="6" t="str">
        <f t="shared" si="4"/>
        <v>9</v>
      </c>
      <c r="C34" s="6" t="str">
        <f t="shared" si="5"/>
        <v>05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1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3"/>
        <v/>
      </c>
      <c r="AB34" s="5"/>
      <c r="AC34" s="13"/>
    </row>
    <row r="35" spans="1:29" s="14" customFormat="1" ht="20.100000000000001" customHeight="1" x14ac:dyDescent="0.3">
      <c r="A35" s="5">
        <v>29</v>
      </c>
      <c r="B35" s="6" t="str">
        <f t="shared" si="4"/>
        <v>9</v>
      </c>
      <c r="C35" s="6" t="str">
        <f t="shared" si="5"/>
        <v>05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1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3"/>
        <v/>
      </c>
      <c r="AB35" s="5"/>
      <c r="AC35" s="13"/>
    </row>
    <row r="36" spans="1:29" s="14" customFormat="1" ht="20.100000000000001" customHeight="1" x14ac:dyDescent="0.3">
      <c r="A36" s="5">
        <v>30</v>
      </c>
      <c r="B36" s="6" t="str">
        <f t="shared" si="4"/>
        <v>9</v>
      </c>
      <c r="C36" s="6" t="str">
        <f t="shared" si="5"/>
        <v>05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1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3"/>
        <v/>
      </c>
      <c r="AB36" s="5"/>
      <c r="AC36" s="13"/>
    </row>
    <row r="37" spans="1:29" s="14" customFormat="1" ht="20.100000000000001" customHeight="1" x14ac:dyDescent="0.3">
      <c r="A37" s="5">
        <v>31</v>
      </c>
      <c r="B37" s="6" t="str">
        <f t="shared" si="4"/>
        <v>9</v>
      </c>
      <c r="C37" s="6" t="str">
        <f t="shared" si="5"/>
        <v>05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1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3"/>
        <v/>
      </c>
      <c r="AB37" s="5"/>
      <c r="AC37" s="13"/>
    </row>
    <row r="38" spans="1:29" s="14" customFormat="1" ht="20.100000000000001" customHeight="1" x14ac:dyDescent="0.3">
      <c r="A38" s="5">
        <v>32</v>
      </c>
      <c r="B38" s="6" t="str">
        <f t="shared" si="4"/>
        <v>9</v>
      </c>
      <c r="C38" s="6" t="str">
        <f t="shared" si="5"/>
        <v>05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1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3"/>
        <v/>
      </c>
      <c r="AB38" s="5"/>
      <c r="AC38" s="13"/>
    </row>
    <row r="39" spans="1:29" s="14" customFormat="1" ht="20.100000000000001" customHeight="1" x14ac:dyDescent="0.3">
      <c r="A39" s="5">
        <v>33</v>
      </c>
      <c r="B39" s="6" t="str">
        <f t="shared" si="4"/>
        <v>9</v>
      </c>
      <c r="C39" s="6" t="str">
        <f t="shared" si="5"/>
        <v>05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1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3"/>
        <v/>
      </c>
      <c r="AB39" s="5"/>
      <c r="AC39" s="13"/>
    </row>
    <row r="40" spans="1:29" s="14" customFormat="1" ht="20.100000000000001" customHeight="1" x14ac:dyDescent="0.3">
      <c r="A40" s="5">
        <v>34</v>
      </c>
      <c r="B40" s="6" t="str">
        <f t="shared" si="4"/>
        <v>9</v>
      </c>
      <c r="C40" s="6" t="str">
        <f t="shared" si="5"/>
        <v>05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1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3"/>
        <v/>
      </c>
      <c r="AB40" s="5"/>
      <c r="AC40" s="13"/>
    </row>
    <row r="41" spans="1:29" s="14" customFormat="1" ht="20.100000000000001" customHeight="1" x14ac:dyDescent="0.3">
      <c r="A41" s="5">
        <v>35</v>
      </c>
      <c r="B41" s="6" t="str">
        <f t="shared" si="4"/>
        <v>9</v>
      </c>
      <c r="C41" s="6" t="str">
        <f t="shared" si="5"/>
        <v>05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1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3"/>
        <v/>
      </c>
      <c r="AB41" s="5"/>
      <c r="AC41" s="13"/>
    </row>
    <row r="42" spans="1:29" s="14" customFormat="1" ht="20.100000000000001" customHeight="1" x14ac:dyDescent="0.3">
      <c r="A42" s="5">
        <v>36</v>
      </c>
      <c r="B42" s="6" t="str">
        <f t="shared" si="4"/>
        <v>9</v>
      </c>
      <c r="C42" s="6" t="str">
        <f t="shared" si="5"/>
        <v>05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1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3"/>
        <v/>
      </c>
      <c r="AB42" s="5"/>
      <c r="AC42" s="13"/>
    </row>
    <row r="43" spans="1:29" s="14" customFormat="1" ht="20.100000000000001" customHeight="1" x14ac:dyDescent="0.3">
      <c r="A43" s="5">
        <v>37</v>
      </c>
      <c r="B43" s="6" t="str">
        <f t="shared" si="4"/>
        <v>9</v>
      </c>
      <c r="C43" s="6" t="str">
        <f t="shared" si="5"/>
        <v>05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1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3"/>
        <v/>
      </c>
      <c r="AB43" s="5"/>
      <c r="AC43" s="13"/>
    </row>
    <row r="44" spans="1:29" s="14" customFormat="1" ht="20.100000000000001" customHeight="1" x14ac:dyDescent="0.3">
      <c r="A44" s="5">
        <v>38</v>
      </c>
      <c r="B44" s="6" t="str">
        <f t="shared" si="4"/>
        <v>9</v>
      </c>
      <c r="C44" s="6" t="str">
        <f t="shared" si="5"/>
        <v>05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6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3"/>
        <v/>
      </c>
      <c r="AB44" s="5"/>
      <c r="AC44" s="13"/>
    </row>
    <row r="45" spans="1:29" s="14" customFormat="1" ht="20.100000000000001" customHeight="1" x14ac:dyDescent="0.3">
      <c r="A45" s="5">
        <v>39</v>
      </c>
      <c r="B45" s="6" t="str">
        <f t="shared" si="4"/>
        <v>9</v>
      </c>
      <c r="C45" s="6" t="str">
        <f t="shared" si="5"/>
        <v>05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3"/>
        <v/>
      </c>
      <c r="AB45" s="5"/>
      <c r="AC45" s="13"/>
    </row>
    <row r="46" spans="1:29" s="14" customFormat="1" ht="20.100000000000001" customHeight="1" x14ac:dyDescent="0.3">
      <c r="A46" s="5">
        <v>40</v>
      </c>
      <c r="B46" s="6" t="str">
        <f t="shared" si="4"/>
        <v>9</v>
      </c>
      <c r="C46" s="6" t="str">
        <f t="shared" si="5"/>
        <v>05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3"/>
        <v/>
      </c>
      <c r="AB46" s="5"/>
      <c r="AC46" s="13"/>
    </row>
    <row r="47" spans="1:29" s="19" customFormat="1" ht="13.5" x14ac:dyDescent="0.3">
      <c r="A47" s="39"/>
      <c r="B47" s="40"/>
      <c r="C47" s="40"/>
      <c r="D47" s="40"/>
      <c r="E47" s="40"/>
      <c r="F47" s="40"/>
      <c r="G47" s="40"/>
      <c r="H47" s="40"/>
      <c r="I47" s="30">
        <f t="shared" ref="I47:W47" si="7">SUM(I7:I46)</f>
        <v>14897</v>
      </c>
      <c r="J47" s="30">
        <f t="shared" si="7"/>
        <v>14201</v>
      </c>
      <c r="K47" s="30">
        <f t="shared" si="7"/>
        <v>696</v>
      </c>
      <c r="L47" s="30" t="e">
        <f t="shared" si="7"/>
        <v>#DIV/0!</v>
      </c>
      <c r="M47" s="30">
        <f t="shared" si="7"/>
        <v>177</v>
      </c>
      <c r="N47" s="30">
        <f t="shared" si="7"/>
        <v>0</v>
      </c>
      <c r="O47" s="30">
        <f t="shared" si="7"/>
        <v>0</v>
      </c>
      <c r="P47" s="30">
        <f t="shared" si="7"/>
        <v>274</v>
      </c>
      <c r="Q47" s="30">
        <f t="shared" si="7"/>
        <v>63</v>
      </c>
      <c r="R47" s="30">
        <f t="shared" si="7"/>
        <v>0</v>
      </c>
      <c r="S47" s="30">
        <f t="shared" si="7"/>
        <v>9</v>
      </c>
      <c r="T47" s="30">
        <f t="shared" si="7"/>
        <v>173</v>
      </c>
      <c r="U47" s="30">
        <f t="shared" si="7"/>
        <v>0</v>
      </c>
      <c r="V47" s="30">
        <f t="shared" si="7"/>
        <v>0</v>
      </c>
      <c r="W47" s="30">
        <f t="shared" si="7"/>
        <v>0</v>
      </c>
      <c r="X47" s="31"/>
      <c r="Y47" s="32"/>
      <c r="Z47" s="32"/>
      <c r="AA47" s="32"/>
      <c r="AB47" s="32"/>
      <c r="AC47" s="32"/>
    </row>
    <row r="48" spans="1:29" s="19" customFormat="1" ht="13.5" x14ac:dyDescent="0.3">
      <c r="A48" s="39"/>
      <c r="B48" s="40"/>
      <c r="C48" s="40"/>
      <c r="D48" s="40"/>
      <c r="E48" s="40"/>
      <c r="F48" s="40"/>
      <c r="G48" s="40"/>
      <c r="H48" s="4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2"/>
      <c r="Y48" s="32"/>
      <c r="Z48" s="32"/>
      <c r="AA48" s="32"/>
      <c r="AB48" s="32"/>
      <c r="AC48" s="32"/>
    </row>
    <row r="49" spans="1:29" ht="20.100000000000001" customHeight="1" x14ac:dyDescent="0.3">
      <c r="A49" s="5">
        <v>1</v>
      </c>
      <c r="B49" s="6" t="str">
        <f>LEFT($A$1,1)</f>
        <v>9</v>
      </c>
      <c r="C49" s="6" t="str">
        <f>MID($A$1,4,2)</f>
        <v>05</v>
      </c>
      <c r="D49" s="7" t="s">
        <v>60</v>
      </c>
      <c r="E49" s="7" t="s">
        <v>61</v>
      </c>
      <c r="F49" s="7" t="s">
        <v>262</v>
      </c>
      <c r="G49" s="5" t="s">
        <v>90</v>
      </c>
      <c r="H49" s="5" t="s">
        <v>89</v>
      </c>
      <c r="I49" s="8">
        <f t="shared" ref="I49:I63" si="8">J49+K49</f>
        <v>2116</v>
      </c>
      <c r="J49" s="9">
        <v>2100</v>
      </c>
      <c r="K49" s="8">
        <f t="shared" ref="K49:K63" si="9">SUM(M49:W49)</f>
        <v>16</v>
      </c>
      <c r="L49" s="10">
        <f t="shared" ref="L49:L63" si="10">K49/I49</f>
        <v>7.5614366729678641E-3</v>
      </c>
      <c r="M49" s="11"/>
      <c r="N49" s="11">
        <v>11</v>
      </c>
      <c r="O49" s="11"/>
      <c r="P49" s="11">
        <v>5</v>
      </c>
      <c r="Q49" s="11"/>
      <c r="R49" s="11"/>
      <c r="S49" s="11"/>
      <c r="T49" s="11"/>
      <c r="U49" s="11"/>
      <c r="V49" s="11"/>
      <c r="W49" s="11"/>
      <c r="X49" s="12">
        <v>20200817</v>
      </c>
      <c r="Y49" s="12">
        <v>14</v>
      </c>
      <c r="Z49" s="6" t="s">
        <v>278</v>
      </c>
      <c r="AA49" s="12" t="str">
        <f>IF($Z49="A","하선동",IF($Z49="B","이형준",""))</f>
        <v>하선동</v>
      </c>
      <c r="AB49" s="5" t="s">
        <v>283</v>
      </c>
      <c r="AC49" s="13" t="s">
        <v>286</v>
      </c>
    </row>
    <row r="50" spans="1:29" ht="20.100000000000001" customHeight="1" x14ac:dyDescent="0.3">
      <c r="A50" s="5">
        <v>2</v>
      </c>
      <c r="B50" s="6" t="str">
        <f t="shared" ref="B50:B63" si="11">LEFT($A$1,1)</f>
        <v>9</v>
      </c>
      <c r="C50" s="6" t="str">
        <f t="shared" ref="C50:C63" si="12">MID($A$1,4,2)</f>
        <v>05</v>
      </c>
      <c r="D50" s="7" t="s">
        <v>284</v>
      </c>
      <c r="E50" s="7" t="s">
        <v>285</v>
      </c>
      <c r="F50" s="7" t="s">
        <v>287</v>
      </c>
      <c r="G50" s="5"/>
      <c r="H50" s="5"/>
      <c r="I50" s="8">
        <f t="shared" si="8"/>
        <v>50</v>
      </c>
      <c r="J50" s="9">
        <v>50</v>
      </c>
      <c r="K50" s="8">
        <f t="shared" si="9"/>
        <v>0</v>
      </c>
      <c r="L50" s="10">
        <f t="shared" si="10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>
        <v>20200905</v>
      </c>
      <c r="Y50" s="12">
        <v>2</v>
      </c>
      <c r="Z50" s="6" t="s">
        <v>278</v>
      </c>
      <c r="AA50" s="12" t="str">
        <f t="shared" ref="AA50:AA63" si="13">IF($Z50="A","하선동",IF($Z50="B","이형준",""))</f>
        <v>하선동</v>
      </c>
      <c r="AB50" s="5" t="s">
        <v>283</v>
      </c>
      <c r="AC50" s="13" t="s">
        <v>288</v>
      </c>
    </row>
    <row r="51" spans="1:29" ht="20.100000000000001" customHeight="1" x14ac:dyDescent="0.3">
      <c r="A51" s="5">
        <v>3</v>
      </c>
      <c r="B51" s="6" t="str">
        <f t="shared" si="11"/>
        <v>9</v>
      </c>
      <c r="C51" s="6" t="str">
        <f t="shared" si="12"/>
        <v>05</v>
      </c>
      <c r="D51" s="7" t="s">
        <v>284</v>
      </c>
      <c r="E51" s="7" t="s">
        <v>285</v>
      </c>
      <c r="F51" s="7" t="s">
        <v>287</v>
      </c>
      <c r="G51" s="5"/>
      <c r="H51" s="5"/>
      <c r="I51" s="8">
        <f t="shared" ref="I51" si="14">J51+K51</f>
        <v>50</v>
      </c>
      <c r="J51" s="9">
        <v>50</v>
      </c>
      <c r="K51" s="8">
        <f t="shared" ref="K51" si="15">SUM(M51:W51)</f>
        <v>0</v>
      </c>
      <c r="L51" s="10">
        <f t="shared" ref="L51" si="16">K51/I51</f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>
        <v>20200905</v>
      </c>
      <c r="Y51" s="12">
        <v>2</v>
      </c>
      <c r="Z51" s="6" t="s">
        <v>278</v>
      </c>
      <c r="AA51" s="12" t="str">
        <f t="shared" si="13"/>
        <v>하선동</v>
      </c>
      <c r="AB51" s="5" t="s">
        <v>283</v>
      </c>
      <c r="AC51" s="13" t="s">
        <v>289</v>
      </c>
    </row>
    <row r="52" spans="1:29" ht="20.100000000000001" customHeight="1" x14ac:dyDescent="0.3">
      <c r="A52" s="5">
        <v>4</v>
      </c>
      <c r="B52" s="6" t="str">
        <f t="shared" si="11"/>
        <v>9</v>
      </c>
      <c r="C52" s="6" t="str">
        <f t="shared" si="12"/>
        <v>05</v>
      </c>
      <c r="D52" s="7"/>
      <c r="E52" s="7"/>
      <c r="F52" s="7"/>
      <c r="G52" s="5"/>
      <c r="H52" s="5"/>
      <c r="I52" s="8">
        <f t="shared" si="8"/>
        <v>0</v>
      </c>
      <c r="J52" s="9"/>
      <c r="K52" s="8">
        <f t="shared" si="9"/>
        <v>0</v>
      </c>
      <c r="L52" s="10" t="e">
        <f t="shared" si="10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3"/>
        <v/>
      </c>
      <c r="AB52" s="5"/>
      <c r="AC52" s="13"/>
    </row>
    <row r="53" spans="1:29" ht="20.100000000000001" customHeight="1" x14ac:dyDescent="0.3">
      <c r="A53" s="5">
        <v>5</v>
      </c>
      <c r="B53" s="6" t="str">
        <f t="shared" si="11"/>
        <v>9</v>
      </c>
      <c r="C53" s="6" t="str">
        <f t="shared" si="12"/>
        <v>05</v>
      </c>
      <c r="D53" s="7"/>
      <c r="E53" s="7"/>
      <c r="F53" s="7"/>
      <c r="G53" s="5"/>
      <c r="H53" s="5"/>
      <c r="I53" s="8">
        <f t="shared" si="8"/>
        <v>0</v>
      </c>
      <c r="J53" s="9"/>
      <c r="K53" s="8">
        <f t="shared" si="9"/>
        <v>0</v>
      </c>
      <c r="L53" s="10" t="e">
        <f t="shared" si="10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3"/>
        <v/>
      </c>
      <c r="AB53" s="5"/>
      <c r="AC53" s="13"/>
    </row>
    <row r="54" spans="1:29" ht="20.100000000000001" customHeight="1" x14ac:dyDescent="0.3">
      <c r="A54" s="5">
        <v>6</v>
      </c>
      <c r="B54" s="6" t="str">
        <f t="shared" si="11"/>
        <v>9</v>
      </c>
      <c r="C54" s="6" t="str">
        <f t="shared" si="12"/>
        <v>05</v>
      </c>
      <c r="D54" s="7"/>
      <c r="E54" s="7"/>
      <c r="F54" s="7"/>
      <c r="G54" s="5"/>
      <c r="H54" s="5"/>
      <c r="I54" s="8">
        <f t="shared" si="8"/>
        <v>0</v>
      </c>
      <c r="J54" s="9"/>
      <c r="K54" s="8">
        <f t="shared" si="9"/>
        <v>0</v>
      </c>
      <c r="L54" s="10" t="e">
        <f t="shared" si="10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3"/>
        <v/>
      </c>
      <c r="AB54" s="5"/>
      <c r="AC54" s="13"/>
    </row>
    <row r="55" spans="1:29" ht="20.100000000000001" customHeight="1" x14ac:dyDescent="0.3">
      <c r="A55" s="5">
        <v>7</v>
      </c>
      <c r="B55" s="6" t="str">
        <f t="shared" si="11"/>
        <v>9</v>
      </c>
      <c r="C55" s="6" t="str">
        <f t="shared" si="12"/>
        <v>05</v>
      </c>
      <c r="D55" s="7"/>
      <c r="E55" s="7"/>
      <c r="F55" s="7"/>
      <c r="G55" s="5"/>
      <c r="H55" s="5"/>
      <c r="I55" s="8">
        <f t="shared" si="8"/>
        <v>0</v>
      </c>
      <c r="J55" s="15"/>
      <c r="K55" s="8">
        <f t="shared" si="9"/>
        <v>0</v>
      </c>
      <c r="L55" s="10" t="e">
        <f t="shared" si="10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3"/>
        <v/>
      </c>
      <c r="AB55" s="5"/>
      <c r="AC55" s="13"/>
    </row>
    <row r="56" spans="1:29" ht="20.100000000000001" customHeight="1" x14ac:dyDescent="0.3">
      <c r="A56" s="5">
        <v>8</v>
      </c>
      <c r="B56" s="6" t="str">
        <f t="shared" si="11"/>
        <v>9</v>
      </c>
      <c r="C56" s="6" t="str">
        <f t="shared" si="12"/>
        <v>05</v>
      </c>
      <c r="D56" s="7"/>
      <c r="E56" s="7"/>
      <c r="F56" s="7"/>
      <c r="G56" s="5"/>
      <c r="H56" s="5"/>
      <c r="I56" s="8">
        <f t="shared" si="8"/>
        <v>0</v>
      </c>
      <c r="J56" s="9"/>
      <c r="K56" s="8">
        <f t="shared" si="9"/>
        <v>0</v>
      </c>
      <c r="L56" s="10" t="e">
        <f t="shared" si="10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3"/>
        <v/>
      </c>
      <c r="AB56" s="5"/>
      <c r="AC56" s="13"/>
    </row>
    <row r="57" spans="1:29" ht="20.100000000000001" customHeight="1" x14ac:dyDescent="0.3">
      <c r="A57" s="5">
        <v>9</v>
      </c>
      <c r="B57" s="6" t="str">
        <f t="shared" si="11"/>
        <v>9</v>
      </c>
      <c r="C57" s="6" t="str">
        <f t="shared" si="12"/>
        <v>05</v>
      </c>
      <c r="D57" s="7"/>
      <c r="E57" s="7"/>
      <c r="F57" s="7"/>
      <c r="G57" s="5"/>
      <c r="H57" s="5"/>
      <c r="I57" s="8">
        <f t="shared" si="8"/>
        <v>0</v>
      </c>
      <c r="J57" s="9"/>
      <c r="K57" s="8">
        <f t="shared" si="9"/>
        <v>0</v>
      </c>
      <c r="L57" s="10" t="e">
        <f t="shared" si="10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3"/>
        <v/>
      </c>
      <c r="AB57" s="5"/>
      <c r="AC57" s="13"/>
    </row>
    <row r="58" spans="1:29" ht="20.100000000000001" customHeight="1" x14ac:dyDescent="0.3">
      <c r="A58" s="5">
        <v>10</v>
      </c>
      <c r="B58" s="6" t="str">
        <f t="shared" si="11"/>
        <v>9</v>
      </c>
      <c r="C58" s="6" t="str">
        <f t="shared" si="12"/>
        <v>05</v>
      </c>
      <c r="D58" s="7"/>
      <c r="E58" s="7"/>
      <c r="F58" s="7"/>
      <c r="G58" s="5"/>
      <c r="H58" s="5"/>
      <c r="I58" s="8">
        <f t="shared" si="8"/>
        <v>0</v>
      </c>
      <c r="J58" s="9"/>
      <c r="K58" s="8">
        <f t="shared" si="9"/>
        <v>0</v>
      </c>
      <c r="L58" s="10" t="e">
        <f t="shared" si="10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3"/>
        <v/>
      </c>
      <c r="AB58" s="5"/>
      <c r="AC58" s="13"/>
    </row>
    <row r="59" spans="1:29" ht="20.100000000000001" customHeight="1" x14ac:dyDescent="0.3">
      <c r="A59" s="5">
        <v>11</v>
      </c>
      <c r="B59" s="6" t="str">
        <f t="shared" si="11"/>
        <v>9</v>
      </c>
      <c r="C59" s="6" t="str">
        <f t="shared" si="12"/>
        <v>05</v>
      </c>
      <c r="D59" s="7"/>
      <c r="E59" s="7"/>
      <c r="F59" s="7"/>
      <c r="G59" s="5"/>
      <c r="H59" s="5"/>
      <c r="I59" s="8">
        <f t="shared" si="8"/>
        <v>0</v>
      </c>
      <c r="J59" s="9"/>
      <c r="K59" s="8">
        <f t="shared" si="9"/>
        <v>0</v>
      </c>
      <c r="L59" s="10" t="e">
        <f t="shared" si="10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3"/>
        <v/>
      </c>
      <c r="AB59" s="5"/>
      <c r="AC59" s="13"/>
    </row>
    <row r="60" spans="1:29" ht="20.100000000000001" customHeight="1" x14ac:dyDescent="0.3">
      <c r="A60" s="5">
        <v>12</v>
      </c>
      <c r="B60" s="6" t="str">
        <f t="shared" si="11"/>
        <v>9</v>
      </c>
      <c r="C60" s="6" t="str">
        <f t="shared" si="12"/>
        <v>05</v>
      </c>
      <c r="D60" s="7"/>
      <c r="E60" s="7"/>
      <c r="F60" s="7"/>
      <c r="G60" s="5"/>
      <c r="H60" s="5"/>
      <c r="I60" s="8">
        <f t="shared" si="8"/>
        <v>0</v>
      </c>
      <c r="J60" s="9"/>
      <c r="K60" s="8">
        <f t="shared" si="9"/>
        <v>0</v>
      </c>
      <c r="L60" s="10" t="e">
        <f t="shared" si="10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3"/>
        <v/>
      </c>
      <c r="AB60" s="5"/>
      <c r="AC60" s="13"/>
    </row>
    <row r="61" spans="1:29" ht="20.100000000000001" customHeight="1" x14ac:dyDescent="0.3">
      <c r="A61" s="5">
        <v>13</v>
      </c>
      <c r="B61" s="6" t="str">
        <f t="shared" si="11"/>
        <v>9</v>
      </c>
      <c r="C61" s="6" t="str">
        <f t="shared" si="12"/>
        <v>05</v>
      </c>
      <c r="D61" s="7"/>
      <c r="E61" s="7"/>
      <c r="F61" s="7"/>
      <c r="G61" s="5"/>
      <c r="H61" s="5"/>
      <c r="I61" s="8">
        <f t="shared" si="8"/>
        <v>0</v>
      </c>
      <c r="J61" s="9"/>
      <c r="K61" s="8">
        <f t="shared" si="9"/>
        <v>0</v>
      </c>
      <c r="L61" s="10" t="e">
        <f t="shared" si="10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3"/>
        <v/>
      </c>
      <c r="AB61" s="5"/>
      <c r="AC61" s="13"/>
    </row>
    <row r="62" spans="1:29" ht="20.100000000000001" customHeight="1" x14ac:dyDescent="0.3">
      <c r="A62" s="5">
        <v>14</v>
      </c>
      <c r="B62" s="6" t="str">
        <f t="shared" si="11"/>
        <v>9</v>
      </c>
      <c r="C62" s="6" t="str">
        <f t="shared" si="12"/>
        <v>05</v>
      </c>
      <c r="D62" s="7"/>
      <c r="E62" s="7"/>
      <c r="F62" s="7"/>
      <c r="G62" s="5"/>
      <c r="H62" s="5"/>
      <c r="I62" s="8">
        <f t="shared" si="8"/>
        <v>0</v>
      </c>
      <c r="J62" s="9"/>
      <c r="K62" s="8">
        <f t="shared" si="9"/>
        <v>0</v>
      </c>
      <c r="L62" s="10" t="e">
        <f t="shared" si="10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3"/>
        <v/>
      </c>
      <c r="AB62" s="5"/>
      <c r="AC62" s="13"/>
    </row>
    <row r="63" spans="1:29" ht="20.100000000000001" customHeight="1" x14ac:dyDescent="0.3">
      <c r="A63" s="5">
        <v>15</v>
      </c>
      <c r="B63" s="6" t="str">
        <f t="shared" si="11"/>
        <v>9</v>
      </c>
      <c r="C63" s="6" t="str">
        <f t="shared" si="12"/>
        <v>05</v>
      </c>
      <c r="D63" s="7"/>
      <c r="E63" s="7"/>
      <c r="F63" s="7"/>
      <c r="G63" s="5"/>
      <c r="H63" s="5"/>
      <c r="I63" s="8">
        <f t="shared" si="8"/>
        <v>0</v>
      </c>
      <c r="J63" s="9"/>
      <c r="K63" s="8">
        <f t="shared" si="9"/>
        <v>0</v>
      </c>
      <c r="L63" s="10" t="e">
        <f t="shared" si="10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3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9:D9 A7:F8 I7:AC9 A10:AC10 A15:AC46 A11:C12 A13:D14 I11:AC14">
    <cfRule type="expression" dxfId="31" priority="31">
      <formula>$L7&gt;0.15</formula>
    </cfRule>
    <cfRule type="expression" dxfId="30" priority="32">
      <formula>AND($L7&gt;0.08,$L7&lt;0.15)</formula>
    </cfRule>
  </conditionalFormatting>
  <conditionalFormatting sqref="A49:C49 I49:AC49 A50:AC63">
    <cfRule type="expression" dxfId="29" priority="29">
      <formula>$L49&gt;0.15</formula>
    </cfRule>
    <cfRule type="expression" dxfId="28" priority="30">
      <formula>AND($L49&gt;0.08,$L49&lt;0.15)</formula>
    </cfRule>
  </conditionalFormatting>
  <conditionalFormatting sqref="E9:F9">
    <cfRule type="expression" dxfId="27" priority="27">
      <formula>$L9&gt;0.15</formula>
    </cfRule>
    <cfRule type="expression" dxfId="26" priority="28">
      <formula>AND($L9&gt;0.08,$L9&lt;0.15)</formula>
    </cfRule>
  </conditionalFormatting>
  <conditionalFormatting sqref="G9:H9">
    <cfRule type="expression" dxfId="25" priority="25">
      <formula>$L9&gt;0.15</formula>
    </cfRule>
    <cfRule type="expression" dxfId="24" priority="26">
      <formula>AND($L9&gt;0.08,$L9&lt;0.15)</formula>
    </cfRule>
  </conditionalFormatting>
  <conditionalFormatting sqref="G7:H7">
    <cfRule type="expression" dxfId="23" priority="23">
      <formula>$L7&gt;0.15</formula>
    </cfRule>
    <cfRule type="expression" dxfId="22" priority="24">
      <formula>AND($L7&gt;0.08,$L7&lt;0.15)</formula>
    </cfRule>
  </conditionalFormatting>
  <conditionalFormatting sqref="G8:H8">
    <cfRule type="expression" dxfId="21" priority="21">
      <formula>$L8&gt;0.15</formula>
    </cfRule>
    <cfRule type="expression" dxfId="20" priority="22">
      <formula>AND($L8&gt;0.08,$L8&lt;0.15)</formula>
    </cfRule>
  </conditionalFormatting>
  <conditionalFormatting sqref="D49:F49">
    <cfRule type="expression" dxfId="19" priority="19">
      <formula>$L49&gt;0.15</formula>
    </cfRule>
    <cfRule type="expression" dxfId="18" priority="20">
      <formula>AND($L49&gt;0.08,$L49&lt;0.15)</formula>
    </cfRule>
  </conditionalFormatting>
  <conditionalFormatting sqref="G49:H49">
    <cfRule type="expression" dxfId="17" priority="17">
      <formula>$L49&gt;0.15</formula>
    </cfRule>
    <cfRule type="expression" dxfId="16" priority="18">
      <formula>AND($L49&gt;0.08,$L49&lt;0.15)</formula>
    </cfRule>
  </conditionalFormatting>
  <conditionalFormatting sqref="D11:F11">
    <cfRule type="expression" dxfId="15" priority="15">
      <formula>$L11&gt;0.15</formula>
    </cfRule>
    <cfRule type="expression" dxfId="14" priority="16">
      <formula>AND($L11&gt;0.08,$L11&lt;0.15)</formula>
    </cfRule>
  </conditionalFormatting>
  <conditionalFormatting sqref="G11:H11">
    <cfRule type="expression" dxfId="13" priority="13">
      <formula>$L11&gt;0.15</formula>
    </cfRule>
    <cfRule type="expression" dxfId="12" priority="14">
      <formula>AND($L11&gt;0.08,$L11&lt;0.15)</formula>
    </cfRule>
  </conditionalFormatting>
  <conditionalFormatting sqref="D12:F12">
    <cfRule type="expression" dxfId="11" priority="11">
      <formula>$L12&gt;0.15</formula>
    </cfRule>
    <cfRule type="expression" dxfId="10" priority="12">
      <formula>AND($L12&gt;0.08,$L12&lt;0.15)</formula>
    </cfRule>
  </conditionalFormatting>
  <conditionalFormatting sqref="G12:H12">
    <cfRule type="expression" dxfId="9" priority="9">
      <formula>$L12&gt;0.15</formula>
    </cfRule>
    <cfRule type="expression" dxfId="8" priority="10">
      <formula>AND($L12&gt;0.08,$L12&lt;0.15)</formula>
    </cfRule>
  </conditionalFormatting>
  <conditionalFormatting sqref="E13">
    <cfRule type="expression" dxfId="7" priority="7">
      <formula>$L13&gt;0.15</formula>
    </cfRule>
    <cfRule type="expression" dxfId="6" priority="8">
      <formula>AND($L13&gt;0.08,$L13&lt;0.15)</formula>
    </cfRule>
  </conditionalFormatting>
  <conditionalFormatting sqref="F13:H13">
    <cfRule type="expression" dxfId="5" priority="5">
      <formula>$L13&gt;0.15</formula>
    </cfRule>
    <cfRule type="expression" dxfId="4" priority="6">
      <formula>AND($L13&gt;0.08,$L13&lt;0.15)</formula>
    </cfRule>
  </conditionalFormatting>
  <conditionalFormatting sqref="E14:F14">
    <cfRule type="expression" dxfId="3" priority="3">
      <formula>$L14&gt;0.15</formula>
    </cfRule>
    <cfRule type="expression" dxfId="2" priority="4">
      <formula>AND($L14&gt;0.08,$L14&lt;0.15)</formula>
    </cfRule>
  </conditionalFormatting>
  <conditionalFormatting sqref="G14:H14">
    <cfRule type="expression" dxfId="1" priority="1">
      <formula>$L14&gt;0.15</formula>
    </cfRule>
    <cfRule type="expression" dxfId="0" priority="2">
      <formula>AND($L14&gt;0.08,$L14&lt;0.15)</formula>
    </cfRule>
  </conditionalFormatting>
  <dataValidations count="3">
    <dataValidation type="list" allowBlank="1" showInputMessage="1" showErrorMessage="1" sqref="Z7:Z46 Z49:Z63" xr:uid="{2669B8BD-3CE9-4EC5-87B9-C197929D99CE}">
      <formula1>"A, B"</formula1>
    </dataValidation>
    <dataValidation type="whole" allowBlank="1" showInputMessage="1" showErrorMessage="1" errorTitle="입력값이 올바르지 않습니다." error="숫자만 쓰세요!" sqref="J29:J30 J25:J27 M7:W46 M49:W63" xr:uid="{CE39F4B4-5FBC-47C7-9535-18734348909C}">
      <formula1>0</formula1>
      <formula2>20000</formula2>
    </dataValidation>
    <dataValidation allowBlank="1" showInputMessage="1" showErrorMessage="1" prompt="수식 계산_x000a_수치 입력 금지" sqref="K7:K46 K49:K63" xr:uid="{774B1470-1F97-499C-9E2C-0F9CB3F7C039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9EA249-3395-40AC-ACB0-6AAE0FA27710}">
          <x14:formula1>
            <xm:f>데이터!$B$4:$B$17</xm:f>
          </x14:formula1>
          <xm:sqref>D49 D11:D12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8</vt:i4>
      </vt:variant>
    </vt:vector>
  </HeadingPairs>
  <TitlesOfParts>
    <vt:vector size="17" baseType="lpstr">
      <vt:lpstr>데이터</vt:lpstr>
      <vt:lpstr>9월 05일 (9)</vt:lpstr>
      <vt:lpstr>8월 28일</vt:lpstr>
      <vt:lpstr>8월 31일</vt:lpstr>
      <vt:lpstr>9월 01일</vt:lpstr>
      <vt:lpstr>9월 02일 (4)</vt:lpstr>
      <vt:lpstr>9월 03일 (7)</vt:lpstr>
      <vt:lpstr>9월 04일 (6)</vt:lpstr>
      <vt:lpstr>9월 05일 (8)</vt:lpstr>
      <vt:lpstr>'8월 28일'!Print_Area</vt:lpstr>
      <vt:lpstr>'8월 31일'!Print_Area</vt:lpstr>
      <vt:lpstr>'9월 01일'!Print_Area</vt:lpstr>
      <vt:lpstr>'9월 02일 (4)'!Print_Area</vt:lpstr>
      <vt:lpstr>'9월 03일 (7)'!Print_Area</vt:lpstr>
      <vt:lpstr>'9월 04일 (6)'!Print_Area</vt:lpstr>
      <vt:lpstr>'9월 05일 (8)'!Print_Area</vt:lpstr>
      <vt:lpstr>'9월 05일 (9)'!Print_Area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임설아</cp:lastModifiedBy>
  <dcterms:created xsi:type="dcterms:W3CDTF">2020-05-22T07:35:31Z</dcterms:created>
  <dcterms:modified xsi:type="dcterms:W3CDTF">2020-09-10T01:00:45Z</dcterms:modified>
</cp:coreProperties>
</file>