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오태열\d\검사일보\2020년 검사일보\검사일보 9월\"/>
    </mc:Choice>
  </mc:AlternateContent>
  <xr:revisionPtr revIDLastSave="0" documentId="13_ncr:1_{67AD810D-5A9F-45EC-8149-271F396790AC}" xr6:coauthVersionLast="45" xr6:coauthVersionMax="45" xr10:uidLastSave="{00000000-0000-0000-0000-000000000000}"/>
  <bookViews>
    <workbookView xWindow="-120" yWindow="-120" windowWidth="29040" windowHeight="15840" firstSheet="1" activeTab="6" xr2:uid="{BD4EB5AE-10EB-483A-919C-3F380A3CAE8E}"/>
  </bookViews>
  <sheets>
    <sheet name="데이터" sheetId="4" state="hidden" r:id="rId1"/>
    <sheet name="9월07일 (10)" sheetId="14" r:id="rId2"/>
    <sheet name="9월 08일 (11)" sheetId="15" r:id="rId3"/>
    <sheet name="9월 09일 (12)" sheetId="16" r:id="rId4"/>
    <sheet name="9월 10일 (13)" sheetId="17" r:id="rId5"/>
    <sheet name="9월 11일 (14)" sheetId="18" r:id="rId6"/>
    <sheet name="9월 12일 (15)" sheetId="19" r:id="rId7"/>
  </sheets>
  <definedNames>
    <definedName name="_xlnm.Print_Area" localSheetId="2">'9월 08일 (11)'!$A$1:$AC$48</definedName>
    <definedName name="_xlnm.Print_Area" localSheetId="3">'9월 09일 (12)'!$A$1:$AC$48</definedName>
    <definedName name="_xlnm.Print_Area" localSheetId="4">'9월 10일 (13)'!$A$1:$AC$48</definedName>
    <definedName name="_xlnm.Print_Area" localSheetId="5">'9월 11일 (14)'!$A$1:$AC$48</definedName>
    <definedName name="_xlnm.Print_Area" localSheetId="6">'9월 12일 (15)'!$A$1:$AC$48</definedName>
    <definedName name="_xlnm.Print_Area" localSheetId="1">'9월07일 (10)'!$A$1:$AC$48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51" i="19" l="1"/>
  <c r="AA50" i="19"/>
  <c r="AA49" i="19"/>
  <c r="I54" i="19"/>
  <c r="I53" i="19"/>
  <c r="I52" i="19"/>
  <c r="I51" i="19"/>
  <c r="I50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K7" i="19"/>
  <c r="K8" i="19"/>
  <c r="L8" i="19" s="1"/>
  <c r="K9" i="19"/>
  <c r="L9" i="19" s="1"/>
  <c r="K10" i="19"/>
  <c r="L10" i="19" s="1"/>
  <c r="K11" i="19"/>
  <c r="K12" i="19"/>
  <c r="L12" i="19" s="1"/>
  <c r="K13" i="19"/>
  <c r="L13" i="19" s="1"/>
  <c r="K14" i="19"/>
  <c r="L14" i="19" s="1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I28" i="19" s="1"/>
  <c r="AA28" i="19"/>
  <c r="K29" i="19"/>
  <c r="I29" i="19" s="1"/>
  <c r="AA29" i="19"/>
  <c r="AA63" i="19"/>
  <c r="K63" i="19"/>
  <c r="L63" i="19" s="1"/>
  <c r="I63" i="19"/>
  <c r="C63" i="19"/>
  <c r="B63" i="19"/>
  <c r="AA62" i="19"/>
  <c r="K62" i="19"/>
  <c r="I62" i="19" s="1"/>
  <c r="C62" i="19"/>
  <c r="B62" i="19"/>
  <c r="AA61" i="19"/>
  <c r="K61" i="19"/>
  <c r="C61" i="19"/>
  <c r="B61" i="19"/>
  <c r="AA60" i="19"/>
  <c r="K60" i="19"/>
  <c r="I60" i="19" s="1"/>
  <c r="L60" i="19" s="1"/>
  <c r="C60" i="19"/>
  <c r="B60" i="19"/>
  <c r="AA59" i="19"/>
  <c r="K59" i="19"/>
  <c r="C59" i="19"/>
  <c r="B59" i="19"/>
  <c r="AA58" i="19"/>
  <c r="K58" i="19"/>
  <c r="I58" i="19" s="1"/>
  <c r="L58" i="19" s="1"/>
  <c r="C58" i="19"/>
  <c r="B58" i="19"/>
  <c r="K57" i="19"/>
  <c r="C57" i="19"/>
  <c r="B57" i="19"/>
  <c r="K56" i="19"/>
  <c r="I56" i="19" s="1"/>
  <c r="L56" i="19" s="1"/>
  <c r="C56" i="19"/>
  <c r="B56" i="19"/>
  <c r="K55" i="19"/>
  <c r="C55" i="19"/>
  <c r="B55" i="19"/>
  <c r="K54" i="19"/>
  <c r="L54" i="19" s="1"/>
  <c r="C54" i="19"/>
  <c r="B54" i="19"/>
  <c r="K53" i="19"/>
  <c r="C53" i="19"/>
  <c r="B53" i="19"/>
  <c r="K52" i="19"/>
  <c r="L52" i="19" s="1"/>
  <c r="C52" i="19"/>
  <c r="B52" i="19"/>
  <c r="K51" i="19"/>
  <c r="C51" i="19"/>
  <c r="B51" i="19"/>
  <c r="K50" i="19"/>
  <c r="L50" i="19" s="1"/>
  <c r="C50" i="19"/>
  <c r="B50" i="19"/>
  <c r="K49" i="19"/>
  <c r="I49" i="19" s="1"/>
  <c r="C49" i="19"/>
  <c r="B49" i="19"/>
  <c r="W47" i="19"/>
  <c r="V47" i="19"/>
  <c r="U47" i="19"/>
  <c r="T47" i="19"/>
  <c r="S47" i="19"/>
  <c r="R47" i="19"/>
  <c r="Q47" i="19"/>
  <c r="P47" i="19"/>
  <c r="O47" i="19"/>
  <c r="N47" i="19"/>
  <c r="M47" i="19"/>
  <c r="J47" i="19"/>
  <c r="AA46" i="19"/>
  <c r="L46" i="19"/>
  <c r="K46" i="19"/>
  <c r="I46" i="19"/>
  <c r="C46" i="19"/>
  <c r="B46" i="19"/>
  <c r="AA45" i="19"/>
  <c r="K45" i="19"/>
  <c r="I45" i="19"/>
  <c r="L45" i="19" s="1"/>
  <c r="C45" i="19"/>
  <c r="B45" i="19"/>
  <c r="AA44" i="19"/>
  <c r="L44" i="19"/>
  <c r="K44" i="19"/>
  <c r="I44" i="19"/>
  <c r="C44" i="19"/>
  <c r="B44" i="19"/>
  <c r="AA43" i="19"/>
  <c r="K43" i="19"/>
  <c r="I43" i="19"/>
  <c r="L43" i="19" s="1"/>
  <c r="C43" i="19"/>
  <c r="B43" i="19"/>
  <c r="AA42" i="19"/>
  <c r="L42" i="19"/>
  <c r="K42" i="19"/>
  <c r="I42" i="19"/>
  <c r="C42" i="19"/>
  <c r="B42" i="19"/>
  <c r="AA41" i="19"/>
  <c r="K41" i="19"/>
  <c r="I41" i="19"/>
  <c r="L41" i="19" s="1"/>
  <c r="C41" i="19"/>
  <c r="B41" i="19"/>
  <c r="AA40" i="19"/>
  <c r="L40" i="19"/>
  <c r="K40" i="19"/>
  <c r="I40" i="19"/>
  <c r="C40" i="19"/>
  <c r="B40" i="19"/>
  <c r="AA39" i="19"/>
  <c r="K39" i="19"/>
  <c r="I39" i="19"/>
  <c r="L39" i="19" s="1"/>
  <c r="C39" i="19"/>
  <c r="B39" i="19"/>
  <c r="AA38" i="19"/>
  <c r="L38" i="19"/>
  <c r="K38" i="19"/>
  <c r="I38" i="19"/>
  <c r="C38" i="19"/>
  <c r="B38" i="19"/>
  <c r="AA37" i="19"/>
  <c r="K37" i="19"/>
  <c r="I37" i="19"/>
  <c r="L37" i="19" s="1"/>
  <c r="C37" i="19"/>
  <c r="B37" i="19"/>
  <c r="AA36" i="19"/>
  <c r="K36" i="19"/>
  <c r="I36" i="19" s="1"/>
  <c r="L36" i="19" s="1"/>
  <c r="C36" i="19"/>
  <c r="B36" i="19"/>
  <c r="AA35" i="19"/>
  <c r="K35" i="19"/>
  <c r="I35" i="19"/>
  <c r="L35" i="19" s="1"/>
  <c r="C35" i="19"/>
  <c r="B35" i="19"/>
  <c r="AA34" i="19"/>
  <c r="K34" i="19"/>
  <c r="I34" i="19" s="1"/>
  <c r="L34" i="19" s="1"/>
  <c r="C34" i="19"/>
  <c r="B34" i="19"/>
  <c r="AA33" i="19"/>
  <c r="K33" i="19"/>
  <c r="I33" i="19"/>
  <c r="L33" i="19" s="1"/>
  <c r="C33" i="19"/>
  <c r="B33" i="19"/>
  <c r="AA32" i="19"/>
  <c r="K32" i="19"/>
  <c r="I32" i="19" s="1"/>
  <c r="L32" i="19" s="1"/>
  <c r="C32" i="19"/>
  <c r="B32" i="19"/>
  <c r="AA31" i="19"/>
  <c r="K31" i="19"/>
  <c r="I31" i="19"/>
  <c r="L31" i="19" s="1"/>
  <c r="C31" i="19"/>
  <c r="B31" i="19"/>
  <c r="AA30" i="19"/>
  <c r="K30" i="19"/>
  <c r="I30" i="19" s="1"/>
  <c r="L30" i="19" s="1"/>
  <c r="C30" i="19"/>
  <c r="B30" i="19"/>
  <c r="C29" i="19"/>
  <c r="B29" i="19"/>
  <c r="C28" i="19"/>
  <c r="B28" i="19"/>
  <c r="C27" i="19"/>
  <c r="B27" i="19"/>
  <c r="C26" i="19"/>
  <c r="B26" i="19"/>
  <c r="C25" i="19"/>
  <c r="B25" i="19"/>
  <c r="C24" i="19"/>
  <c r="B24" i="19"/>
  <c r="C23" i="19"/>
  <c r="B23" i="19"/>
  <c r="C22" i="19"/>
  <c r="B22" i="19"/>
  <c r="C21" i="19"/>
  <c r="B21" i="19"/>
  <c r="C20" i="19"/>
  <c r="B20" i="19"/>
  <c r="C19" i="19"/>
  <c r="B19" i="19"/>
  <c r="C18" i="19"/>
  <c r="B18" i="19"/>
  <c r="C17" i="19"/>
  <c r="B17" i="19"/>
  <c r="C16" i="19"/>
  <c r="B16" i="19"/>
  <c r="C15" i="19"/>
  <c r="B15" i="19"/>
  <c r="C14" i="19"/>
  <c r="B14" i="19"/>
  <c r="C13" i="19"/>
  <c r="B13" i="19"/>
  <c r="C12" i="19"/>
  <c r="B12" i="19"/>
  <c r="C11" i="19"/>
  <c r="B11" i="19"/>
  <c r="C10" i="19"/>
  <c r="B10" i="19"/>
  <c r="C9" i="19"/>
  <c r="B9" i="19"/>
  <c r="C8" i="19"/>
  <c r="B8" i="19"/>
  <c r="C7" i="19"/>
  <c r="B7" i="19"/>
  <c r="C5" i="19"/>
  <c r="B5" i="19"/>
  <c r="AA23" i="18"/>
  <c r="L23" i="18"/>
  <c r="K23" i="18"/>
  <c r="I23" i="18"/>
  <c r="L15" i="19" l="1"/>
  <c r="L11" i="19"/>
  <c r="L7" i="19"/>
  <c r="K47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47" i="19" s="1"/>
  <c r="L16" i="19"/>
  <c r="I47" i="19"/>
  <c r="L49" i="19"/>
  <c r="L51" i="19"/>
  <c r="L53" i="19"/>
  <c r="I55" i="19"/>
  <c r="L55" i="19" s="1"/>
  <c r="I57" i="19"/>
  <c r="L57" i="19" s="1"/>
  <c r="I59" i="19"/>
  <c r="L59" i="19" s="1"/>
  <c r="I61" i="19"/>
  <c r="L61" i="19" s="1"/>
  <c r="L62" i="19"/>
  <c r="I7" i="16"/>
  <c r="C7" i="16" l="1"/>
  <c r="C21" i="15" l="1"/>
  <c r="AA13" i="15"/>
  <c r="AA63" i="18" l="1"/>
  <c r="K63" i="18"/>
  <c r="C63" i="18"/>
  <c r="B63" i="18"/>
  <c r="AA62" i="18"/>
  <c r="K62" i="18"/>
  <c r="I62" i="18" s="1"/>
  <c r="C62" i="18"/>
  <c r="B62" i="18"/>
  <c r="AA61" i="18"/>
  <c r="K61" i="18"/>
  <c r="C61" i="18"/>
  <c r="B61" i="18"/>
  <c r="AA60" i="18"/>
  <c r="K60" i="18"/>
  <c r="I60" i="18" s="1"/>
  <c r="C60" i="18"/>
  <c r="B60" i="18"/>
  <c r="AA59" i="18"/>
  <c r="K59" i="18"/>
  <c r="C59" i="18"/>
  <c r="B59" i="18"/>
  <c r="AA58" i="18"/>
  <c r="K58" i="18"/>
  <c r="I58" i="18" s="1"/>
  <c r="C58" i="18"/>
  <c r="B58" i="18"/>
  <c r="AA57" i="18"/>
  <c r="K57" i="18"/>
  <c r="C57" i="18"/>
  <c r="B57" i="18"/>
  <c r="AA56" i="18"/>
  <c r="K56" i="18"/>
  <c r="I56" i="18" s="1"/>
  <c r="C56" i="18"/>
  <c r="B56" i="18"/>
  <c r="AA55" i="18"/>
  <c r="K55" i="18"/>
  <c r="C55" i="18"/>
  <c r="B55" i="18"/>
  <c r="AA54" i="18"/>
  <c r="K54" i="18"/>
  <c r="I54" i="18" s="1"/>
  <c r="C54" i="18"/>
  <c r="B54" i="18"/>
  <c r="AA53" i="18"/>
  <c r="K53" i="18"/>
  <c r="C53" i="18"/>
  <c r="B53" i="18"/>
  <c r="AA52" i="18"/>
  <c r="K52" i="18"/>
  <c r="I52" i="18" s="1"/>
  <c r="C52" i="18"/>
  <c r="B52" i="18"/>
  <c r="AA51" i="18"/>
  <c r="K51" i="18"/>
  <c r="C51" i="18"/>
  <c r="B51" i="18"/>
  <c r="AA50" i="18"/>
  <c r="K50" i="18"/>
  <c r="I50" i="18" s="1"/>
  <c r="C50" i="18"/>
  <c r="B50" i="18"/>
  <c r="AA49" i="18"/>
  <c r="K49" i="18"/>
  <c r="C49" i="18"/>
  <c r="B49" i="18"/>
  <c r="W47" i="18"/>
  <c r="V47" i="18"/>
  <c r="U47" i="18"/>
  <c r="T47" i="18"/>
  <c r="S47" i="18"/>
  <c r="R47" i="18"/>
  <c r="Q47" i="18"/>
  <c r="P47" i="18"/>
  <c r="O47" i="18"/>
  <c r="N47" i="18"/>
  <c r="M47" i="18"/>
  <c r="J47" i="18"/>
  <c r="AA46" i="18"/>
  <c r="K46" i="18"/>
  <c r="I46" i="18"/>
  <c r="L46" i="18" s="1"/>
  <c r="C46" i="18"/>
  <c r="B46" i="18"/>
  <c r="AA45" i="18"/>
  <c r="L45" i="18"/>
  <c r="K45" i="18"/>
  <c r="I45" i="18"/>
  <c r="C45" i="18"/>
  <c r="B45" i="18"/>
  <c r="AA44" i="18"/>
  <c r="K44" i="18"/>
  <c r="I44" i="18"/>
  <c r="L44" i="18" s="1"/>
  <c r="C44" i="18"/>
  <c r="B44" i="18"/>
  <c r="AA43" i="18"/>
  <c r="L43" i="18"/>
  <c r="K43" i="18"/>
  <c r="I43" i="18"/>
  <c r="C43" i="18"/>
  <c r="B43" i="18"/>
  <c r="AA42" i="18"/>
  <c r="K42" i="18"/>
  <c r="I42" i="18"/>
  <c r="L42" i="18" s="1"/>
  <c r="C42" i="18"/>
  <c r="B42" i="18"/>
  <c r="AA41" i="18"/>
  <c r="L41" i="18"/>
  <c r="K41" i="18"/>
  <c r="I41" i="18"/>
  <c r="C41" i="18"/>
  <c r="B41" i="18"/>
  <c r="AA40" i="18"/>
  <c r="K40" i="18"/>
  <c r="I40" i="18"/>
  <c r="L40" i="18" s="1"/>
  <c r="C40" i="18"/>
  <c r="B40" i="18"/>
  <c r="AA39" i="18"/>
  <c r="L39" i="18"/>
  <c r="K39" i="18"/>
  <c r="I39" i="18"/>
  <c r="C39" i="18"/>
  <c r="B39" i="18"/>
  <c r="AA38" i="18"/>
  <c r="K38" i="18"/>
  <c r="I38" i="18"/>
  <c r="L38" i="18" s="1"/>
  <c r="C38" i="18"/>
  <c r="B38" i="18"/>
  <c r="AA37" i="18"/>
  <c r="K37" i="18"/>
  <c r="I37" i="18" s="1"/>
  <c r="L37" i="18" s="1"/>
  <c r="C37" i="18"/>
  <c r="B37" i="18"/>
  <c r="AA36" i="18"/>
  <c r="K36" i="18"/>
  <c r="I36" i="18"/>
  <c r="L36" i="18" s="1"/>
  <c r="C36" i="18"/>
  <c r="B36" i="18"/>
  <c r="AA35" i="18"/>
  <c r="K35" i="18"/>
  <c r="C35" i="18"/>
  <c r="B35" i="18"/>
  <c r="AA34" i="18"/>
  <c r="K34" i="18"/>
  <c r="I34" i="18"/>
  <c r="L34" i="18" s="1"/>
  <c r="C34" i="18"/>
  <c r="B34" i="18"/>
  <c r="AA33" i="18"/>
  <c r="K33" i="18"/>
  <c r="C33" i="18"/>
  <c r="B33" i="18"/>
  <c r="AA32" i="18"/>
  <c r="K32" i="18"/>
  <c r="I32" i="18"/>
  <c r="L32" i="18" s="1"/>
  <c r="C32" i="18"/>
  <c r="B32" i="18"/>
  <c r="AA31" i="18"/>
  <c r="K31" i="18"/>
  <c r="C31" i="18"/>
  <c r="B31" i="18"/>
  <c r="AA30" i="18"/>
  <c r="K30" i="18"/>
  <c r="I30" i="18"/>
  <c r="L30" i="18" s="1"/>
  <c r="C30" i="18"/>
  <c r="B30" i="18"/>
  <c r="AA29" i="18"/>
  <c r="K29" i="18"/>
  <c r="C29" i="18"/>
  <c r="B29" i="18"/>
  <c r="AA28" i="18"/>
  <c r="K28" i="18"/>
  <c r="I28" i="18"/>
  <c r="L28" i="18" s="1"/>
  <c r="C28" i="18"/>
  <c r="B28" i="18"/>
  <c r="AA27" i="18"/>
  <c r="K27" i="18"/>
  <c r="C27" i="18"/>
  <c r="B27" i="18"/>
  <c r="AA26" i="18"/>
  <c r="K26" i="18"/>
  <c r="L26" i="18" s="1"/>
  <c r="I26" i="18"/>
  <c r="C26" i="18"/>
  <c r="B26" i="18"/>
  <c r="AA25" i="18"/>
  <c r="K25" i="18"/>
  <c r="C25" i="18"/>
  <c r="B25" i="18"/>
  <c r="AA24" i="18"/>
  <c r="K24" i="18"/>
  <c r="I24" i="18" s="1"/>
  <c r="C24" i="18"/>
  <c r="B24" i="18"/>
  <c r="C23" i="18"/>
  <c r="B23" i="18"/>
  <c r="AA22" i="18"/>
  <c r="K22" i="18"/>
  <c r="I22" i="18" s="1"/>
  <c r="C22" i="18"/>
  <c r="B22" i="18"/>
  <c r="AA21" i="18"/>
  <c r="K21" i="18"/>
  <c r="C21" i="18"/>
  <c r="B21" i="18"/>
  <c r="AA20" i="18"/>
  <c r="K20" i="18"/>
  <c r="I20" i="18" s="1"/>
  <c r="C20" i="18"/>
  <c r="B20" i="18"/>
  <c r="AA19" i="18"/>
  <c r="K19" i="18"/>
  <c r="C19" i="18"/>
  <c r="B19" i="18"/>
  <c r="AA18" i="18"/>
  <c r="K18" i="18"/>
  <c r="I18" i="18" s="1"/>
  <c r="C18" i="18"/>
  <c r="B18" i="18"/>
  <c r="AA17" i="18"/>
  <c r="K17" i="18"/>
  <c r="C17" i="18"/>
  <c r="B17" i="18"/>
  <c r="AA16" i="18"/>
  <c r="K16" i="18"/>
  <c r="I16" i="18" s="1"/>
  <c r="C16" i="18"/>
  <c r="B16" i="18"/>
  <c r="AA15" i="18"/>
  <c r="K15" i="18"/>
  <c r="C15" i="18"/>
  <c r="B15" i="18"/>
  <c r="AA14" i="18"/>
  <c r="K14" i="18"/>
  <c r="I14" i="18" s="1"/>
  <c r="C14" i="18"/>
  <c r="B14" i="18"/>
  <c r="AA13" i="18"/>
  <c r="K13" i="18"/>
  <c r="C13" i="18"/>
  <c r="B13" i="18"/>
  <c r="AA12" i="18"/>
  <c r="K12" i="18"/>
  <c r="I12" i="18" s="1"/>
  <c r="C12" i="18"/>
  <c r="B12" i="18"/>
  <c r="AA11" i="18"/>
  <c r="K11" i="18"/>
  <c r="C11" i="18"/>
  <c r="B11" i="18"/>
  <c r="AA10" i="18"/>
  <c r="K10" i="18"/>
  <c r="I10" i="18" s="1"/>
  <c r="C10" i="18"/>
  <c r="B10" i="18"/>
  <c r="AA9" i="18"/>
  <c r="K9" i="18"/>
  <c r="C9" i="18"/>
  <c r="B9" i="18"/>
  <c r="AA8" i="18"/>
  <c r="K8" i="18"/>
  <c r="I8" i="18" s="1"/>
  <c r="C8" i="18"/>
  <c r="B8" i="18"/>
  <c r="AA7" i="18"/>
  <c r="K7" i="18"/>
  <c r="C7" i="18"/>
  <c r="B7" i="18"/>
  <c r="C5" i="18"/>
  <c r="B5" i="18"/>
  <c r="AA63" i="17"/>
  <c r="K63" i="17"/>
  <c r="I63" i="17"/>
  <c r="C63" i="17"/>
  <c r="B63" i="17"/>
  <c r="AA62" i="17"/>
  <c r="K62" i="17"/>
  <c r="I62" i="17" s="1"/>
  <c r="L62" i="17" s="1"/>
  <c r="C62" i="17"/>
  <c r="B62" i="17"/>
  <c r="AA61" i="17"/>
  <c r="K61" i="17"/>
  <c r="I61" i="17"/>
  <c r="C61" i="17"/>
  <c r="B61" i="17"/>
  <c r="AA60" i="17"/>
  <c r="K60" i="17"/>
  <c r="I60" i="17" s="1"/>
  <c r="L60" i="17" s="1"/>
  <c r="C60" i="17"/>
  <c r="B60" i="17"/>
  <c r="AA59" i="17"/>
  <c r="K59" i="17"/>
  <c r="C59" i="17"/>
  <c r="B59" i="17"/>
  <c r="AA58" i="17"/>
  <c r="K58" i="17"/>
  <c r="I58" i="17" s="1"/>
  <c r="L58" i="17" s="1"/>
  <c r="C58" i="17"/>
  <c r="B58" i="17"/>
  <c r="AA57" i="17"/>
  <c r="K57" i="17"/>
  <c r="I57" i="17" s="1"/>
  <c r="C57" i="17"/>
  <c r="B57" i="17"/>
  <c r="AA56" i="17"/>
  <c r="K56" i="17"/>
  <c r="I56" i="17" s="1"/>
  <c r="L56" i="17" s="1"/>
  <c r="C56" i="17"/>
  <c r="B56" i="17"/>
  <c r="AA55" i="17"/>
  <c r="K55" i="17"/>
  <c r="I55" i="17"/>
  <c r="C55" i="17"/>
  <c r="B55" i="17"/>
  <c r="AA54" i="17"/>
  <c r="K54" i="17"/>
  <c r="I54" i="17" s="1"/>
  <c r="L54" i="17" s="1"/>
  <c r="C54" i="17"/>
  <c r="B54" i="17"/>
  <c r="AA53" i="17"/>
  <c r="K53" i="17"/>
  <c r="I53" i="17"/>
  <c r="C53" i="17"/>
  <c r="B53" i="17"/>
  <c r="AA52" i="17"/>
  <c r="K52" i="17"/>
  <c r="I52" i="17" s="1"/>
  <c r="L52" i="17" s="1"/>
  <c r="C52" i="17"/>
  <c r="B52" i="17"/>
  <c r="AA51" i="17"/>
  <c r="K51" i="17"/>
  <c r="C51" i="17"/>
  <c r="B51" i="17"/>
  <c r="AA50" i="17"/>
  <c r="K50" i="17"/>
  <c r="I50" i="17" s="1"/>
  <c r="L50" i="17" s="1"/>
  <c r="C50" i="17"/>
  <c r="B50" i="17"/>
  <c r="AA49" i="17"/>
  <c r="K49" i="17"/>
  <c r="I49" i="17" s="1"/>
  <c r="C49" i="17"/>
  <c r="B49" i="17"/>
  <c r="W47" i="17"/>
  <c r="V47" i="17"/>
  <c r="U47" i="17"/>
  <c r="T47" i="17"/>
  <c r="S47" i="17"/>
  <c r="R47" i="17"/>
  <c r="Q47" i="17"/>
  <c r="P47" i="17"/>
  <c r="O47" i="17"/>
  <c r="N47" i="17"/>
  <c r="M47" i="17"/>
  <c r="J47" i="17"/>
  <c r="AA46" i="17"/>
  <c r="K46" i="17"/>
  <c r="I46" i="17" s="1"/>
  <c r="C46" i="17"/>
  <c r="B46" i="17"/>
  <c r="AA45" i="17"/>
  <c r="K45" i="17"/>
  <c r="I45" i="17"/>
  <c r="L45" i="17" s="1"/>
  <c r="C45" i="17"/>
  <c r="B45" i="17"/>
  <c r="AA44" i="17"/>
  <c r="K44" i="17"/>
  <c r="I44" i="17" s="1"/>
  <c r="C44" i="17"/>
  <c r="B44" i="17"/>
  <c r="AA43" i="17"/>
  <c r="K43" i="17"/>
  <c r="I43" i="17"/>
  <c r="L43" i="17" s="1"/>
  <c r="C43" i="17"/>
  <c r="B43" i="17"/>
  <c r="AA42" i="17"/>
  <c r="K42" i="17"/>
  <c r="I42" i="17" s="1"/>
  <c r="C42" i="17"/>
  <c r="B42" i="17"/>
  <c r="AA41" i="17"/>
  <c r="K41" i="17"/>
  <c r="I41" i="17" s="1"/>
  <c r="L41" i="17" s="1"/>
  <c r="C41" i="17"/>
  <c r="B41" i="17"/>
  <c r="AA40" i="17"/>
  <c r="K40" i="17"/>
  <c r="I40" i="17" s="1"/>
  <c r="C40" i="17"/>
  <c r="B40" i="17"/>
  <c r="AA39" i="17"/>
  <c r="K39" i="17"/>
  <c r="I39" i="17" s="1"/>
  <c r="L39" i="17" s="1"/>
  <c r="C39" i="17"/>
  <c r="B39" i="17"/>
  <c r="AA38" i="17"/>
  <c r="K38" i="17"/>
  <c r="I38" i="17" s="1"/>
  <c r="C38" i="17"/>
  <c r="B38" i="17"/>
  <c r="AA37" i="17"/>
  <c r="K37" i="17"/>
  <c r="I37" i="17"/>
  <c r="L37" i="17" s="1"/>
  <c r="C37" i="17"/>
  <c r="B37" i="17"/>
  <c r="AA36" i="17"/>
  <c r="K36" i="17"/>
  <c r="I36" i="17" s="1"/>
  <c r="C36" i="17"/>
  <c r="B36" i="17"/>
  <c r="AA35" i="17"/>
  <c r="K35" i="17"/>
  <c r="I35" i="17"/>
  <c r="L35" i="17" s="1"/>
  <c r="C35" i="17"/>
  <c r="B35" i="17"/>
  <c r="AA34" i="17"/>
  <c r="K34" i="17"/>
  <c r="I34" i="17" s="1"/>
  <c r="C34" i="17"/>
  <c r="B34" i="17"/>
  <c r="AA33" i="17"/>
  <c r="K33" i="17"/>
  <c r="I33" i="17" s="1"/>
  <c r="L33" i="17" s="1"/>
  <c r="C33" i="17"/>
  <c r="B33" i="17"/>
  <c r="AA32" i="17"/>
  <c r="K32" i="17"/>
  <c r="I32" i="17" s="1"/>
  <c r="C32" i="17"/>
  <c r="B32" i="17"/>
  <c r="AA31" i="17"/>
  <c r="K31" i="17"/>
  <c r="I31" i="17" s="1"/>
  <c r="L31" i="17" s="1"/>
  <c r="C31" i="17"/>
  <c r="B31" i="17"/>
  <c r="AA30" i="17"/>
  <c r="K30" i="17"/>
  <c r="I30" i="17" s="1"/>
  <c r="C30" i="17"/>
  <c r="B30" i="17"/>
  <c r="AA29" i="17"/>
  <c r="K29" i="17"/>
  <c r="I29" i="17"/>
  <c r="C29" i="17"/>
  <c r="B29" i="17"/>
  <c r="C28" i="17"/>
  <c r="B28" i="17"/>
  <c r="AA27" i="17"/>
  <c r="K27" i="17"/>
  <c r="C27" i="17"/>
  <c r="B27" i="17"/>
  <c r="AA26" i="17"/>
  <c r="K26" i="17"/>
  <c r="I26" i="17" s="1"/>
  <c r="C26" i="17"/>
  <c r="B26" i="17"/>
  <c r="AA25" i="17"/>
  <c r="K25" i="17"/>
  <c r="C25" i="17"/>
  <c r="B25" i="17"/>
  <c r="AA24" i="17"/>
  <c r="K24" i="17"/>
  <c r="I24" i="17" s="1"/>
  <c r="C24" i="17"/>
  <c r="B24" i="17"/>
  <c r="AA23" i="17"/>
  <c r="K23" i="17"/>
  <c r="C23" i="17"/>
  <c r="B23" i="17"/>
  <c r="AA22" i="17"/>
  <c r="K22" i="17"/>
  <c r="I22" i="17" s="1"/>
  <c r="C22" i="17"/>
  <c r="B22" i="17"/>
  <c r="AA21" i="17"/>
  <c r="K21" i="17"/>
  <c r="C21" i="17"/>
  <c r="B21" i="17"/>
  <c r="AA20" i="17"/>
  <c r="K20" i="17"/>
  <c r="I20" i="17" s="1"/>
  <c r="C20" i="17"/>
  <c r="B20" i="17"/>
  <c r="AA19" i="17"/>
  <c r="K19" i="17"/>
  <c r="C19" i="17"/>
  <c r="B19" i="17"/>
  <c r="AA18" i="17"/>
  <c r="K18" i="17"/>
  <c r="I18" i="17" s="1"/>
  <c r="C18" i="17"/>
  <c r="B18" i="17"/>
  <c r="AA17" i="17"/>
  <c r="K17" i="17"/>
  <c r="C17" i="17"/>
  <c r="B17" i="17"/>
  <c r="AA16" i="17"/>
  <c r="K16" i="17"/>
  <c r="I16" i="17" s="1"/>
  <c r="C16" i="17"/>
  <c r="B16" i="17"/>
  <c r="AA15" i="17"/>
  <c r="K15" i="17"/>
  <c r="C15" i="17"/>
  <c r="B15" i="17"/>
  <c r="AA14" i="17"/>
  <c r="K14" i="17"/>
  <c r="I14" i="17" s="1"/>
  <c r="C14" i="17"/>
  <c r="B14" i="17"/>
  <c r="AA13" i="17"/>
  <c r="K13" i="17"/>
  <c r="C13" i="17"/>
  <c r="B13" i="17"/>
  <c r="AA12" i="17"/>
  <c r="K12" i="17"/>
  <c r="I12" i="17" s="1"/>
  <c r="C12" i="17"/>
  <c r="B12" i="17"/>
  <c r="AA11" i="17"/>
  <c r="K11" i="17"/>
  <c r="C11" i="17"/>
  <c r="B11" i="17"/>
  <c r="AA10" i="17"/>
  <c r="K10" i="17"/>
  <c r="I10" i="17" s="1"/>
  <c r="C10" i="17"/>
  <c r="B10" i="17"/>
  <c r="AA9" i="17"/>
  <c r="K9" i="17"/>
  <c r="C9" i="17"/>
  <c r="B9" i="17"/>
  <c r="AA8" i="17"/>
  <c r="K8" i="17"/>
  <c r="I8" i="17" s="1"/>
  <c r="C8" i="17"/>
  <c r="B8" i="17"/>
  <c r="AA7" i="17"/>
  <c r="K7" i="17"/>
  <c r="C7" i="17"/>
  <c r="B7" i="17"/>
  <c r="C5" i="17"/>
  <c r="B5" i="17"/>
  <c r="L53" i="17" l="1"/>
  <c r="L61" i="17"/>
  <c r="L55" i="17"/>
  <c r="L63" i="17"/>
  <c r="L49" i="17"/>
  <c r="I51" i="17"/>
  <c r="L51" i="17" s="1"/>
  <c r="L57" i="17"/>
  <c r="I59" i="17"/>
  <c r="L59" i="17" s="1"/>
  <c r="L29" i="17"/>
  <c r="L55" i="18"/>
  <c r="L63" i="18"/>
  <c r="L27" i="18"/>
  <c r="L33" i="18"/>
  <c r="I49" i="18"/>
  <c r="L49" i="18" s="1"/>
  <c r="L50" i="18"/>
  <c r="I51" i="18"/>
  <c r="L51" i="18" s="1"/>
  <c r="L52" i="18"/>
  <c r="I53" i="18"/>
  <c r="L53" i="18" s="1"/>
  <c r="L54" i="18"/>
  <c r="I55" i="18"/>
  <c r="L56" i="18"/>
  <c r="I57" i="18"/>
  <c r="L57" i="18" s="1"/>
  <c r="L58" i="18"/>
  <c r="I59" i="18"/>
  <c r="L59" i="18" s="1"/>
  <c r="L60" i="18"/>
  <c r="I61" i="18"/>
  <c r="L61" i="18" s="1"/>
  <c r="L62" i="18"/>
  <c r="I63" i="18"/>
  <c r="I7" i="18"/>
  <c r="L8" i="18"/>
  <c r="I9" i="18"/>
  <c r="L9" i="18" s="1"/>
  <c r="L10" i="18"/>
  <c r="I11" i="18"/>
  <c r="L11" i="18" s="1"/>
  <c r="L12" i="18"/>
  <c r="I13" i="18"/>
  <c r="L13" i="18" s="1"/>
  <c r="L14" i="18"/>
  <c r="I15" i="18"/>
  <c r="L15" i="18" s="1"/>
  <c r="L16" i="18"/>
  <c r="I17" i="18"/>
  <c r="L17" i="18" s="1"/>
  <c r="L18" i="18"/>
  <c r="I19" i="18"/>
  <c r="L19" i="18" s="1"/>
  <c r="L20" i="18"/>
  <c r="I21" i="18"/>
  <c r="L21" i="18" s="1"/>
  <c r="L22" i="18"/>
  <c r="L24" i="18"/>
  <c r="I25" i="18"/>
  <c r="L25" i="18" s="1"/>
  <c r="I27" i="18"/>
  <c r="I29" i="18"/>
  <c r="L29" i="18" s="1"/>
  <c r="I31" i="18"/>
  <c r="L31" i="18" s="1"/>
  <c r="I33" i="18"/>
  <c r="I35" i="18"/>
  <c r="L35" i="18" s="1"/>
  <c r="K47" i="18"/>
  <c r="I7" i="17"/>
  <c r="L7" i="17" s="1"/>
  <c r="L8" i="17"/>
  <c r="I9" i="17"/>
  <c r="L9" i="17" s="1"/>
  <c r="L10" i="17"/>
  <c r="I11" i="17"/>
  <c r="L11" i="17" s="1"/>
  <c r="L12" i="17"/>
  <c r="I13" i="17"/>
  <c r="L13" i="17" s="1"/>
  <c r="L14" i="17"/>
  <c r="I15" i="17"/>
  <c r="L15" i="17" s="1"/>
  <c r="L16" i="17"/>
  <c r="I17" i="17"/>
  <c r="L17" i="17" s="1"/>
  <c r="L18" i="17"/>
  <c r="I19" i="17"/>
  <c r="L19" i="17" s="1"/>
  <c r="L20" i="17"/>
  <c r="I21" i="17"/>
  <c r="L21" i="17" s="1"/>
  <c r="L22" i="17"/>
  <c r="I23" i="17"/>
  <c r="L23" i="17" s="1"/>
  <c r="L24" i="17"/>
  <c r="I25" i="17"/>
  <c r="L25" i="17" s="1"/>
  <c r="L26" i="17"/>
  <c r="I27" i="17"/>
  <c r="L27" i="17" s="1"/>
  <c r="L30" i="17"/>
  <c r="L32" i="17"/>
  <c r="L34" i="17"/>
  <c r="L36" i="17"/>
  <c r="L38" i="17"/>
  <c r="L40" i="17"/>
  <c r="L42" i="17"/>
  <c r="L44" i="17"/>
  <c r="L46" i="17"/>
  <c r="K47" i="17"/>
  <c r="AA63" i="16"/>
  <c r="K63" i="16"/>
  <c r="L63" i="16" s="1"/>
  <c r="I63" i="16"/>
  <c r="C63" i="16"/>
  <c r="B63" i="16"/>
  <c r="AA62" i="16"/>
  <c r="K62" i="16"/>
  <c r="I62" i="16" s="1"/>
  <c r="L62" i="16" s="1"/>
  <c r="C62" i="16"/>
  <c r="B62" i="16"/>
  <c r="AA61" i="16"/>
  <c r="K61" i="16"/>
  <c r="L61" i="16" s="1"/>
  <c r="I61" i="16"/>
  <c r="C61" i="16"/>
  <c r="B61" i="16"/>
  <c r="AA60" i="16"/>
  <c r="K60" i="16"/>
  <c r="I60" i="16" s="1"/>
  <c r="L60" i="16" s="1"/>
  <c r="C60" i="16"/>
  <c r="B60" i="16"/>
  <c r="AA59" i="16"/>
  <c r="K59" i="16"/>
  <c r="L59" i="16" s="1"/>
  <c r="I59" i="16"/>
  <c r="C59" i="16"/>
  <c r="B59" i="16"/>
  <c r="AA58" i="16"/>
  <c r="K58" i="16"/>
  <c r="I58" i="16" s="1"/>
  <c r="L58" i="16" s="1"/>
  <c r="C58" i="16"/>
  <c r="B58" i="16"/>
  <c r="AA57" i="16"/>
  <c r="K57" i="16"/>
  <c r="L57" i="16" s="1"/>
  <c r="I57" i="16"/>
  <c r="C57" i="16"/>
  <c r="B57" i="16"/>
  <c r="AA56" i="16"/>
  <c r="K56" i="16"/>
  <c r="I56" i="16" s="1"/>
  <c r="L56" i="16" s="1"/>
  <c r="C56" i="16"/>
  <c r="B56" i="16"/>
  <c r="AA55" i="16"/>
  <c r="K55" i="16"/>
  <c r="L55" i="16" s="1"/>
  <c r="I55" i="16"/>
  <c r="C55" i="16"/>
  <c r="B55" i="16"/>
  <c r="AA54" i="16"/>
  <c r="K54" i="16"/>
  <c r="I54" i="16" s="1"/>
  <c r="L54" i="16" s="1"/>
  <c r="C54" i="16"/>
  <c r="B54" i="16"/>
  <c r="AA53" i="16"/>
  <c r="K53" i="16"/>
  <c r="L53" i="16" s="1"/>
  <c r="I53" i="16"/>
  <c r="C53" i="16"/>
  <c r="B53" i="16"/>
  <c r="AA52" i="16"/>
  <c r="K52" i="16"/>
  <c r="I52" i="16" s="1"/>
  <c r="L52" i="16" s="1"/>
  <c r="C52" i="16"/>
  <c r="B52" i="16"/>
  <c r="AA51" i="16"/>
  <c r="K51" i="16"/>
  <c r="L51" i="16" s="1"/>
  <c r="I51" i="16"/>
  <c r="C51" i="16"/>
  <c r="B51" i="16"/>
  <c r="AA50" i="16"/>
  <c r="K50" i="16"/>
  <c r="I50" i="16" s="1"/>
  <c r="L50" i="16" s="1"/>
  <c r="C50" i="16"/>
  <c r="B50" i="16"/>
  <c r="AA49" i="16"/>
  <c r="K49" i="16"/>
  <c r="I49" i="16"/>
  <c r="C49" i="16"/>
  <c r="B49" i="16"/>
  <c r="W47" i="16"/>
  <c r="V47" i="16"/>
  <c r="U47" i="16"/>
  <c r="T47" i="16"/>
  <c r="S47" i="16"/>
  <c r="R47" i="16"/>
  <c r="Q47" i="16"/>
  <c r="P47" i="16"/>
  <c r="O47" i="16"/>
  <c r="N47" i="16"/>
  <c r="M47" i="16"/>
  <c r="J47" i="16"/>
  <c r="AA46" i="16"/>
  <c r="K46" i="16"/>
  <c r="I46" i="16" s="1"/>
  <c r="C46" i="16"/>
  <c r="B46" i="16"/>
  <c r="AA45" i="16"/>
  <c r="K45" i="16"/>
  <c r="I45" i="16"/>
  <c r="L45" i="16" s="1"/>
  <c r="C45" i="16"/>
  <c r="B45" i="16"/>
  <c r="AA44" i="16"/>
  <c r="K44" i="16"/>
  <c r="I44" i="16" s="1"/>
  <c r="C44" i="16"/>
  <c r="B44" i="16"/>
  <c r="AA43" i="16"/>
  <c r="K43" i="16"/>
  <c r="I43" i="16"/>
  <c r="L43" i="16" s="1"/>
  <c r="C43" i="16"/>
  <c r="B43" i="16"/>
  <c r="AA42" i="16"/>
  <c r="K42" i="16"/>
  <c r="I42" i="16" s="1"/>
  <c r="C42" i="16"/>
  <c r="B42" i="16"/>
  <c r="AA41" i="16"/>
  <c r="K41" i="16"/>
  <c r="I41" i="16"/>
  <c r="L41" i="16" s="1"/>
  <c r="C41" i="16"/>
  <c r="B41" i="16"/>
  <c r="AA40" i="16"/>
  <c r="K40" i="16"/>
  <c r="I40" i="16" s="1"/>
  <c r="C40" i="16"/>
  <c r="B40" i="16"/>
  <c r="AA39" i="16"/>
  <c r="K39" i="16"/>
  <c r="I39" i="16"/>
  <c r="L39" i="16" s="1"/>
  <c r="C39" i="16"/>
  <c r="B39" i="16"/>
  <c r="AA38" i="16"/>
  <c r="K38" i="16"/>
  <c r="I38" i="16" s="1"/>
  <c r="C38" i="16"/>
  <c r="B38" i="16"/>
  <c r="AA37" i="16"/>
  <c r="K37" i="16"/>
  <c r="I37" i="16"/>
  <c r="L37" i="16" s="1"/>
  <c r="C37" i="16"/>
  <c r="B37" i="16"/>
  <c r="AA36" i="16"/>
  <c r="K36" i="16"/>
  <c r="I36" i="16" s="1"/>
  <c r="C36" i="16"/>
  <c r="B36" i="16"/>
  <c r="AA35" i="16"/>
  <c r="K35" i="16"/>
  <c r="I35" i="16"/>
  <c r="L35" i="16" s="1"/>
  <c r="C35" i="16"/>
  <c r="B35" i="16"/>
  <c r="AA34" i="16"/>
  <c r="K34" i="16"/>
  <c r="I34" i="16" s="1"/>
  <c r="C34" i="16"/>
  <c r="B34" i="16"/>
  <c r="AA33" i="16"/>
  <c r="K33" i="16"/>
  <c r="I33" i="16"/>
  <c r="L33" i="16" s="1"/>
  <c r="C33" i="16"/>
  <c r="B33" i="16"/>
  <c r="AA32" i="16"/>
  <c r="K32" i="16"/>
  <c r="I32" i="16" s="1"/>
  <c r="C32" i="16"/>
  <c r="B32" i="16"/>
  <c r="AA31" i="16"/>
  <c r="K31" i="16"/>
  <c r="I31" i="16"/>
  <c r="L31" i="16" s="1"/>
  <c r="C31" i="16"/>
  <c r="B31" i="16"/>
  <c r="AA30" i="16"/>
  <c r="K30" i="16"/>
  <c r="I30" i="16" s="1"/>
  <c r="C30" i="16"/>
  <c r="B30" i="16"/>
  <c r="AA29" i="16"/>
  <c r="K29" i="16"/>
  <c r="L29" i="16" s="1"/>
  <c r="I29" i="16"/>
  <c r="C29" i="16"/>
  <c r="B29" i="16"/>
  <c r="AA28" i="16"/>
  <c r="K28" i="16"/>
  <c r="I28" i="16" s="1"/>
  <c r="C28" i="16"/>
  <c r="B28" i="16"/>
  <c r="AA27" i="16"/>
  <c r="K27" i="16"/>
  <c r="C27" i="16"/>
  <c r="B27" i="16"/>
  <c r="AA26" i="16"/>
  <c r="K26" i="16"/>
  <c r="I26" i="16" s="1"/>
  <c r="C26" i="16"/>
  <c r="B26" i="16"/>
  <c r="AA25" i="16"/>
  <c r="K25" i="16"/>
  <c r="C25" i="16"/>
  <c r="B25" i="16"/>
  <c r="AA24" i="16"/>
  <c r="K24" i="16"/>
  <c r="I24" i="16" s="1"/>
  <c r="C24" i="16"/>
  <c r="B24" i="16"/>
  <c r="AA23" i="16"/>
  <c r="K23" i="16"/>
  <c r="C23" i="16"/>
  <c r="B23" i="16"/>
  <c r="AA22" i="16"/>
  <c r="K22" i="16"/>
  <c r="I22" i="16" s="1"/>
  <c r="C22" i="16"/>
  <c r="B22" i="16"/>
  <c r="AA21" i="16"/>
  <c r="K21" i="16"/>
  <c r="C21" i="16"/>
  <c r="B21" i="16"/>
  <c r="AA20" i="16"/>
  <c r="K20" i="16"/>
  <c r="I20" i="16" s="1"/>
  <c r="C20" i="16"/>
  <c r="B20" i="16"/>
  <c r="AA19" i="16"/>
  <c r="K19" i="16"/>
  <c r="C19" i="16"/>
  <c r="B19" i="16"/>
  <c r="AA18" i="16"/>
  <c r="K18" i="16"/>
  <c r="I18" i="16" s="1"/>
  <c r="C18" i="16"/>
  <c r="B18" i="16"/>
  <c r="AA17" i="16"/>
  <c r="K17" i="16"/>
  <c r="C17" i="16"/>
  <c r="B17" i="16"/>
  <c r="AA16" i="16"/>
  <c r="K16" i="16"/>
  <c r="I16" i="16" s="1"/>
  <c r="C16" i="16"/>
  <c r="B16" i="16"/>
  <c r="AA15" i="16"/>
  <c r="K15" i="16"/>
  <c r="C15" i="16"/>
  <c r="B15" i="16"/>
  <c r="AA14" i="16"/>
  <c r="K14" i="16"/>
  <c r="I14" i="16" s="1"/>
  <c r="C14" i="16"/>
  <c r="B14" i="16"/>
  <c r="AA13" i="16"/>
  <c r="K13" i="16"/>
  <c r="C13" i="16"/>
  <c r="B13" i="16"/>
  <c r="AA12" i="16"/>
  <c r="K12" i="16"/>
  <c r="I12" i="16" s="1"/>
  <c r="C12" i="16"/>
  <c r="B12" i="16"/>
  <c r="AA11" i="16"/>
  <c r="K11" i="16"/>
  <c r="C11" i="16"/>
  <c r="B11" i="16"/>
  <c r="AA10" i="16"/>
  <c r="K10" i="16"/>
  <c r="I10" i="16" s="1"/>
  <c r="C10" i="16"/>
  <c r="B10" i="16"/>
  <c r="AA9" i="16"/>
  <c r="K9" i="16"/>
  <c r="C9" i="16"/>
  <c r="B9" i="16"/>
  <c r="AA8" i="16"/>
  <c r="K8" i="16"/>
  <c r="I8" i="16" s="1"/>
  <c r="C8" i="16"/>
  <c r="B8" i="16"/>
  <c r="AA7" i="16"/>
  <c r="K7" i="16"/>
  <c r="B7" i="16"/>
  <c r="C5" i="16"/>
  <c r="B5" i="16"/>
  <c r="AA63" i="15"/>
  <c r="K63" i="15"/>
  <c r="L63" i="15" s="1"/>
  <c r="I63" i="15"/>
  <c r="C63" i="15"/>
  <c r="B63" i="15"/>
  <c r="AA62" i="15"/>
  <c r="K62" i="15"/>
  <c r="I62" i="15" s="1"/>
  <c r="L62" i="15" s="1"/>
  <c r="C62" i="15"/>
  <c r="B62" i="15"/>
  <c r="AA61" i="15"/>
  <c r="K61" i="15"/>
  <c r="L61" i="15" s="1"/>
  <c r="I61" i="15"/>
  <c r="C61" i="15"/>
  <c r="B61" i="15"/>
  <c r="AA60" i="15"/>
  <c r="K60" i="15"/>
  <c r="I60" i="15" s="1"/>
  <c r="L60" i="15" s="1"/>
  <c r="C60" i="15"/>
  <c r="B60" i="15"/>
  <c r="AA59" i="15"/>
  <c r="K59" i="15"/>
  <c r="L59" i="15" s="1"/>
  <c r="I59" i="15"/>
  <c r="C59" i="15"/>
  <c r="B59" i="15"/>
  <c r="AA58" i="15"/>
  <c r="K58" i="15"/>
  <c r="I58" i="15" s="1"/>
  <c r="L58" i="15" s="1"/>
  <c r="C58" i="15"/>
  <c r="B58" i="15"/>
  <c r="AA57" i="15"/>
  <c r="K57" i="15"/>
  <c r="L57" i="15" s="1"/>
  <c r="I57" i="15"/>
  <c r="C57" i="15"/>
  <c r="B57" i="15"/>
  <c r="AA56" i="15"/>
  <c r="K56" i="15"/>
  <c r="I56" i="15" s="1"/>
  <c r="L56" i="15" s="1"/>
  <c r="C56" i="15"/>
  <c r="B56" i="15"/>
  <c r="AA55" i="15"/>
  <c r="K55" i="15"/>
  <c r="L55" i="15" s="1"/>
  <c r="I55" i="15"/>
  <c r="C55" i="15"/>
  <c r="B55" i="15"/>
  <c r="AA54" i="15"/>
  <c r="K54" i="15"/>
  <c r="I54" i="15" s="1"/>
  <c r="L54" i="15" s="1"/>
  <c r="C54" i="15"/>
  <c r="B54" i="15"/>
  <c r="AA53" i="15"/>
  <c r="K53" i="15"/>
  <c r="L53" i="15" s="1"/>
  <c r="I53" i="15"/>
  <c r="C53" i="15"/>
  <c r="B53" i="15"/>
  <c r="AA52" i="15"/>
  <c r="K52" i="15"/>
  <c r="I52" i="15" s="1"/>
  <c r="L52" i="15" s="1"/>
  <c r="C52" i="15"/>
  <c r="B52" i="15"/>
  <c r="AA51" i="15"/>
  <c r="K51" i="15"/>
  <c r="I51" i="15" s="1"/>
  <c r="C51" i="15"/>
  <c r="B51" i="15"/>
  <c r="AA50" i="15"/>
  <c r="K50" i="15"/>
  <c r="I50" i="15" s="1"/>
  <c r="L50" i="15" s="1"/>
  <c r="C50" i="15"/>
  <c r="B50" i="15"/>
  <c r="AA49" i="15"/>
  <c r="K49" i="15"/>
  <c r="I49" i="15"/>
  <c r="C49" i="15"/>
  <c r="B49" i="15"/>
  <c r="W47" i="15"/>
  <c r="V47" i="15"/>
  <c r="U47" i="15"/>
  <c r="T47" i="15"/>
  <c r="S47" i="15"/>
  <c r="R47" i="15"/>
  <c r="Q47" i="15"/>
  <c r="P47" i="15"/>
  <c r="O47" i="15"/>
  <c r="N47" i="15"/>
  <c r="M47" i="15"/>
  <c r="J47" i="15"/>
  <c r="AA46" i="15"/>
  <c r="K46" i="15"/>
  <c r="I46" i="15" s="1"/>
  <c r="C46" i="15"/>
  <c r="B46" i="15"/>
  <c r="AA45" i="15"/>
  <c r="K45" i="15"/>
  <c r="I45" i="15"/>
  <c r="L45" i="15" s="1"/>
  <c r="C45" i="15"/>
  <c r="B45" i="15"/>
  <c r="AA44" i="15"/>
  <c r="K44" i="15"/>
  <c r="I44" i="15" s="1"/>
  <c r="C44" i="15"/>
  <c r="B44" i="15"/>
  <c r="AA43" i="15"/>
  <c r="K43" i="15"/>
  <c r="I43" i="15"/>
  <c r="L43" i="15" s="1"/>
  <c r="C43" i="15"/>
  <c r="B43" i="15"/>
  <c r="AA42" i="15"/>
  <c r="K42" i="15"/>
  <c r="I42" i="15" s="1"/>
  <c r="C42" i="15"/>
  <c r="B42" i="15"/>
  <c r="AA41" i="15"/>
  <c r="K41" i="15"/>
  <c r="I41" i="15"/>
  <c r="L41" i="15" s="1"/>
  <c r="C41" i="15"/>
  <c r="B41" i="15"/>
  <c r="AA40" i="15"/>
  <c r="K40" i="15"/>
  <c r="I40" i="15" s="1"/>
  <c r="C40" i="15"/>
  <c r="B40" i="15"/>
  <c r="AA39" i="15"/>
  <c r="K39" i="15"/>
  <c r="L39" i="15" s="1"/>
  <c r="I39" i="15"/>
  <c r="C39" i="15"/>
  <c r="B39" i="15"/>
  <c r="AA38" i="15"/>
  <c r="K38" i="15"/>
  <c r="I38" i="15" s="1"/>
  <c r="C38" i="15"/>
  <c r="B38" i="15"/>
  <c r="AA37" i="15"/>
  <c r="K37" i="15"/>
  <c r="L37" i="15" s="1"/>
  <c r="I37" i="15"/>
  <c r="C37" i="15"/>
  <c r="B37" i="15"/>
  <c r="AA36" i="15"/>
  <c r="K36" i="15"/>
  <c r="I36" i="15" s="1"/>
  <c r="C36" i="15"/>
  <c r="B36" i="15"/>
  <c r="AA35" i="15"/>
  <c r="K35" i="15"/>
  <c r="C35" i="15"/>
  <c r="B35" i="15"/>
  <c r="AA34" i="15"/>
  <c r="K34" i="15"/>
  <c r="I34" i="15" s="1"/>
  <c r="C34" i="15"/>
  <c r="B34" i="15"/>
  <c r="AA33" i="15"/>
  <c r="K33" i="15"/>
  <c r="C33" i="15"/>
  <c r="B33" i="15"/>
  <c r="AA32" i="15"/>
  <c r="K32" i="15"/>
  <c r="I32" i="15" s="1"/>
  <c r="C32" i="15"/>
  <c r="B32" i="15"/>
  <c r="AA31" i="15"/>
  <c r="K31" i="15"/>
  <c r="C31" i="15"/>
  <c r="B31" i="15"/>
  <c r="AA30" i="15"/>
  <c r="K30" i="15"/>
  <c r="I30" i="15" s="1"/>
  <c r="C30" i="15"/>
  <c r="B30" i="15"/>
  <c r="AA29" i="15"/>
  <c r="K29" i="15"/>
  <c r="C29" i="15"/>
  <c r="B29" i="15"/>
  <c r="AA28" i="15"/>
  <c r="K28" i="15"/>
  <c r="I28" i="15" s="1"/>
  <c r="C28" i="15"/>
  <c r="B28" i="15"/>
  <c r="AA27" i="15"/>
  <c r="K27" i="15"/>
  <c r="C27" i="15"/>
  <c r="B27" i="15"/>
  <c r="AA26" i="15"/>
  <c r="K26" i="15"/>
  <c r="I26" i="15" s="1"/>
  <c r="C26" i="15"/>
  <c r="B26" i="15"/>
  <c r="AA25" i="15"/>
  <c r="K25" i="15"/>
  <c r="C25" i="15"/>
  <c r="B25" i="15"/>
  <c r="AA24" i="15"/>
  <c r="K24" i="15"/>
  <c r="I24" i="15" s="1"/>
  <c r="C24" i="15"/>
  <c r="B24" i="15"/>
  <c r="AA23" i="15"/>
  <c r="K23" i="15"/>
  <c r="C23" i="15"/>
  <c r="B23" i="15"/>
  <c r="AA22" i="15"/>
  <c r="K22" i="15"/>
  <c r="I22" i="15" s="1"/>
  <c r="C22" i="15"/>
  <c r="B22" i="15"/>
  <c r="AA21" i="15"/>
  <c r="K21" i="15"/>
  <c r="B21" i="15"/>
  <c r="AA20" i="15"/>
  <c r="K20" i="15"/>
  <c r="I20" i="15" s="1"/>
  <c r="C20" i="15"/>
  <c r="B20" i="15"/>
  <c r="AA19" i="15"/>
  <c r="K19" i="15"/>
  <c r="C19" i="15"/>
  <c r="B19" i="15"/>
  <c r="AA18" i="15"/>
  <c r="K18" i="15"/>
  <c r="I18" i="15" s="1"/>
  <c r="C18" i="15"/>
  <c r="B18" i="15"/>
  <c r="AA17" i="15"/>
  <c r="K17" i="15"/>
  <c r="C17" i="15"/>
  <c r="B17" i="15"/>
  <c r="AA16" i="15"/>
  <c r="K16" i="15"/>
  <c r="I16" i="15" s="1"/>
  <c r="C16" i="15"/>
  <c r="B16" i="15"/>
  <c r="AA15" i="15"/>
  <c r="K15" i="15"/>
  <c r="C15" i="15"/>
  <c r="B15" i="15"/>
  <c r="AA14" i="15"/>
  <c r="K14" i="15"/>
  <c r="I14" i="15" s="1"/>
  <c r="C14" i="15"/>
  <c r="B14" i="15"/>
  <c r="K13" i="15"/>
  <c r="C13" i="15"/>
  <c r="B13" i="15"/>
  <c r="AA12" i="15"/>
  <c r="K12" i="15"/>
  <c r="I12" i="15" s="1"/>
  <c r="C12" i="15"/>
  <c r="B12" i="15"/>
  <c r="AA11" i="15"/>
  <c r="K11" i="15"/>
  <c r="C11" i="15"/>
  <c r="B11" i="15"/>
  <c r="AA10" i="15"/>
  <c r="K10" i="15"/>
  <c r="I10" i="15" s="1"/>
  <c r="C10" i="15"/>
  <c r="B10" i="15"/>
  <c r="AA9" i="15"/>
  <c r="K9" i="15"/>
  <c r="C9" i="15"/>
  <c r="B9" i="15"/>
  <c r="AA8" i="15"/>
  <c r="K8" i="15"/>
  <c r="I8" i="15" s="1"/>
  <c r="C8" i="15"/>
  <c r="B8" i="15"/>
  <c r="AA7" i="15"/>
  <c r="K7" i="15"/>
  <c r="C7" i="15"/>
  <c r="B7" i="15"/>
  <c r="C5" i="15"/>
  <c r="B5" i="15"/>
  <c r="AA63" i="14"/>
  <c r="K63" i="14"/>
  <c r="L63" i="14" s="1"/>
  <c r="I63" i="14"/>
  <c r="C63" i="14"/>
  <c r="B63" i="14"/>
  <c r="AA62" i="14"/>
  <c r="K62" i="14"/>
  <c r="I62" i="14" s="1"/>
  <c r="L62" i="14" s="1"/>
  <c r="C62" i="14"/>
  <c r="B62" i="14"/>
  <c r="AA61" i="14"/>
  <c r="K61" i="14"/>
  <c r="L61" i="14" s="1"/>
  <c r="I61" i="14"/>
  <c r="C61" i="14"/>
  <c r="B61" i="14"/>
  <c r="AA60" i="14"/>
  <c r="K60" i="14"/>
  <c r="I60" i="14" s="1"/>
  <c r="L60" i="14" s="1"/>
  <c r="C60" i="14"/>
  <c r="B60" i="14"/>
  <c r="AA59" i="14"/>
  <c r="K59" i="14"/>
  <c r="L59" i="14" s="1"/>
  <c r="I59" i="14"/>
  <c r="C59" i="14"/>
  <c r="B59" i="14"/>
  <c r="AA58" i="14"/>
  <c r="K58" i="14"/>
  <c r="I58" i="14" s="1"/>
  <c r="L58" i="14" s="1"/>
  <c r="C58" i="14"/>
  <c r="B58" i="14"/>
  <c r="AA57" i="14"/>
  <c r="K57" i="14"/>
  <c r="L57" i="14" s="1"/>
  <c r="I57" i="14"/>
  <c r="C57" i="14"/>
  <c r="B57" i="14"/>
  <c r="AA56" i="14"/>
  <c r="K56" i="14"/>
  <c r="I56" i="14" s="1"/>
  <c r="L56" i="14" s="1"/>
  <c r="C56" i="14"/>
  <c r="B56" i="14"/>
  <c r="AA55" i="14"/>
  <c r="K55" i="14"/>
  <c r="L55" i="14" s="1"/>
  <c r="I55" i="14"/>
  <c r="C55" i="14"/>
  <c r="B55" i="14"/>
  <c r="AA54" i="14"/>
  <c r="K54" i="14"/>
  <c r="I54" i="14" s="1"/>
  <c r="L54" i="14" s="1"/>
  <c r="C54" i="14"/>
  <c r="B54" i="14"/>
  <c r="AA53" i="14"/>
  <c r="K53" i="14"/>
  <c r="L53" i="14" s="1"/>
  <c r="I53" i="14"/>
  <c r="C53" i="14"/>
  <c r="B53" i="14"/>
  <c r="AA52" i="14"/>
  <c r="K52" i="14"/>
  <c r="I52" i="14" s="1"/>
  <c r="L52" i="14" s="1"/>
  <c r="C52" i="14"/>
  <c r="B52" i="14"/>
  <c r="AA51" i="14"/>
  <c r="K51" i="14"/>
  <c r="L51" i="14" s="1"/>
  <c r="I51" i="14"/>
  <c r="C51" i="14"/>
  <c r="B51" i="14"/>
  <c r="AA50" i="14"/>
  <c r="K50" i="14"/>
  <c r="I50" i="14" s="1"/>
  <c r="L50" i="14" s="1"/>
  <c r="C50" i="14"/>
  <c r="B50" i="14"/>
  <c r="AA49" i="14"/>
  <c r="K49" i="14"/>
  <c r="L49" i="14" s="1"/>
  <c r="C49" i="14"/>
  <c r="B49" i="14"/>
  <c r="W47" i="14"/>
  <c r="V47" i="14"/>
  <c r="U47" i="14"/>
  <c r="T47" i="14"/>
  <c r="S47" i="14"/>
  <c r="R47" i="14"/>
  <c r="Q47" i="14"/>
  <c r="P47" i="14"/>
  <c r="O47" i="14"/>
  <c r="N47" i="14"/>
  <c r="M47" i="14"/>
  <c r="J47" i="14"/>
  <c r="AA46" i="14"/>
  <c r="K46" i="14"/>
  <c r="I46" i="14" s="1"/>
  <c r="C46" i="14"/>
  <c r="B46" i="14"/>
  <c r="AA45" i="14"/>
  <c r="K45" i="14"/>
  <c r="I45" i="14"/>
  <c r="L45" i="14" s="1"/>
  <c r="C45" i="14"/>
  <c r="B45" i="14"/>
  <c r="AA44" i="14"/>
  <c r="K44" i="14"/>
  <c r="I44" i="14" s="1"/>
  <c r="C44" i="14"/>
  <c r="B44" i="14"/>
  <c r="AA43" i="14"/>
  <c r="K43" i="14"/>
  <c r="I43" i="14"/>
  <c r="L43" i="14" s="1"/>
  <c r="C43" i="14"/>
  <c r="B43" i="14"/>
  <c r="AA42" i="14"/>
  <c r="K42" i="14"/>
  <c r="I42" i="14" s="1"/>
  <c r="C42" i="14"/>
  <c r="B42" i="14"/>
  <c r="AA41" i="14"/>
  <c r="K41" i="14"/>
  <c r="I41" i="14"/>
  <c r="L41" i="14" s="1"/>
  <c r="C41" i="14"/>
  <c r="B41" i="14"/>
  <c r="AA40" i="14"/>
  <c r="K40" i="14"/>
  <c r="I40" i="14" s="1"/>
  <c r="C40" i="14"/>
  <c r="B40" i="14"/>
  <c r="AA39" i="14"/>
  <c r="K39" i="14"/>
  <c r="L39" i="14" s="1"/>
  <c r="I39" i="14"/>
  <c r="C39" i="14"/>
  <c r="B39" i="14"/>
  <c r="AA38" i="14"/>
  <c r="K38" i="14"/>
  <c r="I38" i="14" s="1"/>
  <c r="C38" i="14"/>
  <c r="B38" i="14"/>
  <c r="AA37" i="14"/>
  <c r="K37" i="14"/>
  <c r="L37" i="14" s="1"/>
  <c r="I37" i="14"/>
  <c r="C37" i="14"/>
  <c r="B37" i="14"/>
  <c r="AA36" i="14"/>
  <c r="K36" i="14"/>
  <c r="I36" i="14" s="1"/>
  <c r="C36" i="14"/>
  <c r="B36" i="14"/>
  <c r="AA35" i="14"/>
  <c r="K35" i="14"/>
  <c r="C35" i="14"/>
  <c r="B35" i="14"/>
  <c r="AA34" i="14"/>
  <c r="K34" i="14"/>
  <c r="I34" i="14" s="1"/>
  <c r="C34" i="14"/>
  <c r="B34" i="14"/>
  <c r="AA33" i="14"/>
  <c r="K33" i="14"/>
  <c r="C33" i="14"/>
  <c r="B33" i="14"/>
  <c r="AA32" i="14"/>
  <c r="K32" i="14"/>
  <c r="I32" i="14" s="1"/>
  <c r="C32" i="14"/>
  <c r="B32" i="14"/>
  <c r="AA31" i="14"/>
  <c r="K31" i="14"/>
  <c r="C31" i="14"/>
  <c r="B31" i="14"/>
  <c r="AA30" i="14"/>
  <c r="K30" i="14"/>
  <c r="I30" i="14" s="1"/>
  <c r="C30" i="14"/>
  <c r="B30" i="14"/>
  <c r="AA29" i="14"/>
  <c r="K29" i="14"/>
  <c r="C29" i="14"/>
  <c r="B29" i="14"/>
  <c r="AA28" i="14"/>
  <c r="K28" i="14"/>
  <c r="I28" i="14" s="1"/>
  <c r="C28" i="14"/>
  <c r="B28" i="14"/>
  <c r="AA27" i="14"/>
  <c r="K27" i="14"/>
  <c r="C27" i="14"/>
  <c r="B27" i="14"/>
  <c r="AA26" i="14"/>
  <c r="K26" i="14"/>
  <c r="I26" i="14" s="1"/>
  <c r="C26" i="14"/>
  <c r="B26" i="14"/>
  <c r="AA25" i="14"/>
  <c r="K25" i="14"/>
  <c r="C25" i="14"/>
  <c r="B25" i="14"/>
  <c r="AA24" i="14"/>
  <c r="K24" i="14"/>
  <c r="I24" i="14" s="1"/>
  <c r="C24" i="14"/>
  <c r="B24" i="14"/>
  <c r="AA23" i="14"/>
  <c r="K23" i="14"/>
  <c r="C23" i="14"/>
  <c r="B23" i="14"/>
  <c r="AA22" i="14"/>
  <c r="K22" i="14"/>
  <c r="I22" i="14" s="1"/>
  <c r="C22" i="14"/>
  <c r="B22" i="14"/>
  <c r="AA21" i="14"/>
  <c r="K21" i="14"/>
  <c r="C21" i="14"/>
  <c r="B21" i="14"/>
  <c r="AA20" i="14"/>
  <c r="K20" i="14"/>
  <c r="I20" i="14" s="1"/>
  <c r="C20" i="14"/>
  <c r="B20" i="14"/>
  <c r="AA19" i="14"/>
  <c r="K19" i="14"/>
  <c r="C19" i="14"/>
  <c r="B19" i="14"/>
  <c r="AA18" i="14"/>
  <c r="K18" i="14"/>
  <c r="I18" i="14" s="1"/>
  <c r="C18" i="14"/>
  <c r="B18" i="14"/>
  <c r="AA17" i="14"/>
  <c r="K17" i="14"/>
  <c r="C17" i="14"/>
  <c r="B17" i="14"/>
  <c r="AA16" i="14"/>
  <c r="K16" i="14"/>
  <c r="I16" i="14" s="1"/>
  <c r="C16" i="14"/>
  <c r="B16" i="14"/>
  <c r="AA15" i="14"/>
  <c r="K15" i="14"/>
  <c r="C15" i="14"/>
  <c r="B15" i="14"/>
  <c r="AA14" i="14"/>
  <c r="K14" i="14"/>
  <c r="I14" i="14" s="1"/>
  <c r="C14" i="14"/>
  <c r="B14" i="14"/>
  <c r="AA13" i="14"/>
  <c r="K13" i="14"/>
  <c r="C13" i="14"/>
  <c r="B13" i="14"/>
  <c r="AA12" i="14"/>
  <c r="K12" i="14"/>
  <c r="I12" i="14" s="1"/>
  <c r="C12" i="14"/>
  <c r="B12" i="14"/>
  <c r="AA11" i="14"/>
  <c r="K11" i="14"/>
  <c r="C11" i="14"/>
  <c r="B11" i="14"/>
  <c r="AA10" i="14"/>
  <c r="K10" i="14"/>
  <c r="I10" i="14" s="1"/>
  <c r="C10" i="14"/>
  <c r="B10" i="14"/>
  <c r="AA9" i="14"/>
  <c r="K9" i="14"/>
  <c r="C9" i="14"/>
  <c r="B9" i="14"/>
  <c r="AA8" i="14"/>
  <c r="K8" i="14"/>
  <c r="I8" i="14" s="1"/>
  <c r="C8" i="14"/>
  <c r="B8" i="14"/>
  <c r="AA7" i="14"/>
  <c r="K7" i="14"/>
  <c r="C7" i="14"/>
  <c r="B7" i="14"/>
  <c r="C5" i="14"/>
  <c r="B5" i="14"/>
  <c r="L47" i="17" l="1"/>
  <c r="L49" i="16"/>
  <c r="L51" i="15"/>
  <c r="L49" i="15"/>
  <c r="I47" i="18"/>
  <c r="L7" i="18"/>
  <c r="L47" i="18" s="1"/>
  <c r="I47" i="17"/>
  <c r="L13" i="16"/>
  <c r="L8" i="16"/>
  <c r="I9" i="16"/>
  <c r="L9" i="16" s="1"/>
  <c r="L10" i="16"/>
  <c r="I11" i="16"/>
  <c r="L11" i="16" s="1"/>
  <c r="L12" i="16"/>
  <c r="I13" i="16"/>
  <c r="L14" i="16"/>
  <c r="I15" i="16"/>
  <c r="L15" i="16" s="1"/>
  <c r="L16" i="16"/>
  <c r="I17" i="16"/>
  <c r="L17" i="16" s="1"/>
  <c r="L18" i="16"/>
  <c r="I19" i="16"/>
  <c r="L19" i="16" s="1"/>
  <c r="L20" i="16"/>
  <c r="I21" i="16"/>
  <c r="L21" i="16" s="1"/>
  <c r="L22" i="16"/>
  <c r="I23" i="16"/>
  <c r="L23" i="16" s="1"/>
  <c r="L24" i="16"/>
  <c r="I25" i="16"/>
  <c r="L25" i="16" s="1"/>
  <c r="L26" i="16"/>
  <c r="I27" i="16"/>
  <c r="L27" i="16" s="1"/>
  <c r="L28" i="16"/>
  <c r="L30" i="16"/>
  <c r="L32" i="16"/>
  <c r="L34" i="16"/>
  <c r="L36" i="16"/>
  <c r="L38" i="16"/>
  <c r="L40" i="16"/>
  <c r="L42" i="16"/>
  <c r="L44" i="16"/>
  <c r="L46" i="16"/>
  <c r="K47" i="16"/>
  <c r="L29" i="15"/>
  <c r="I7" i="15"/>
  <c r="L8" i="15"/>
  <c r="I9" i="15"/>
  <c r="L9" i="15" s="1"/>
  <c r="L10" i="15"/>
  <c r="I11" i="15"/>
  <c r="L11" i="15" s="1"/>
  <c r="L12" i="15"/>
  <c r="I13" i="15"/>
  <c r="L13" i="15" s="1"/>
  <c r="L14" i="15"/>
  <c r="I15" i="15"/>
  <c r="L15" i="15" s="1"/>
  <c r="L16" i="15"/>
  <c r="I17" i="15"/>
  <c r="L17" i="15" s="1"/>
  <c r="L18" i="15"/>
  <c r="I19" i="15"/>
  <c r="L19" i="15" s="1"/>
  <c r="L20" i="15"/>
  <c r="I21" i="15"/>
  <c r="L21" i="15" s="1"/>
  <c r="L22" i="15"/>
  <c r="I23" i="15"/>
  <c r="L23" i="15" s="1"/>
  <c r="L24" i="15"/>
  <c r="I25" i="15"/>
  <c r="L25" i="15" s="1"/>
  <c r="L26" i="15"/>
  <c r="I27" i="15"/>
  <c r="L27" i="15" s="1"/>
  <c r="L28" i="15"/>
  <c r="I29" i="15"/>
  <c r="L30" i="15"/>
  <c r="I31" i="15"/>
  <c r="L31" i="15" s="1"/>
  <c r="L32" i="15"/>
  <c r="I33" i="15"/>
  <c r="L33" i="15" s="1"/>
  <c r="L34" i="15"/>
  <c r="I35" i="15"/>
  <c r="L35" i="15" s="1"/>
  <c r="L36" i="15"/>
  <c r="L38" i="15"/>
  <c r="L40" i="15"/>
  <c r="L42" i="15"/>
  <c r="L44" i="15"/>
  <c r="L46" i="15"/>
  <c r="K47" i="15"/>
  <c r="I7" i="14"/>
  <c r="L8" i="14"/>
  <c r="I9" i="14"/>
  <c r="L9" i="14" s="1"/>
  <c r="L10" i="14"/>
  <c r="I11" i="14"/>
  <c r="L11" i="14" s="1"/>
  <c r="L12" i="14"/>
  <c r="I13" i="14"/>
  <c r="L13" i="14" s="1"/>
  <c r="L14" i="14"/>
  <c r="I15" i="14"/>
  <c r="L15" i="14" s="1"/>
  <c r="L16" i="14"/>
  <c r="I17" i="14"/>
  <c r="L17" i="14" s="1"/>
  <c r="L18" i="14"/>
  <c r="I19" i="14"/>
  <c r="L19" i="14" s="1"/>
  <c r="L20" i="14"/>
  <c r="I21" i="14"/>
  <c r="L21" i="14" s="1"/>
  <c r="L22" i="14"/>
  <c r="I23" i="14"/>
  <c r="L23" i="14" s="1"/>
  <c r="L24" i="14"/>
  <c r="I25" i="14"/>
  <c r="L25" i="14" s="1"/>
  <c r="L26" i="14"/>
  <c r="I27" i="14"/>
  <c r="L27" i="14" s="1"/>
  <c r="L28" i="14"/>
  <c r="I29" i="14"/>
  <c r="L29" i="14" s="1"/>
  <c r="L30" i="14"/>
  <c r="I31" i="14"/>
  <c r="L31" i="14" s="1"/>
  <c r="L32" i="14"/>
  <c r="I33" i="14"/>
  <c r="L33" i="14" s="1"/>
  <c r="L34" i="14"/>
  <c r="I35" i="14"/>
  <c r="L35" i="14" s="1"/>
  <c r="L36" i="14"/>
  <c r="L38" i="14"/>
  <c r="L40" i="14"/>
  <c r="L42" i="14"/>
  <c r="L44" i="14"/>
  <c r="L46" i="14"/>
  <c r="K47" i="14"/>
  <c r="I47" i="16" l="1"/>
  <c r="L7" i="16"/>
  <c r="L47" i="16" s="1"/>
  <c r="I47" i="15"/>
  <c r="L7" i="15"/>
  <c r="L47" i="15" s="1"/>
  <c r="I47" i="14"/>
  <c r="L7" i="14"/>
  <c r="L47" i="14" s="1"/>
</calcChain>
</file>

<file path=xl/sharedStrings.xml><?xml version="1.0" encoding="utf-8"?>
<sst xmlns="http://schemas.openxmlformats.org/spreadsheetml/2006/main" count="1134" uniqueCount="210">
  <si>
    <t xml:space="preserve">     공  정  불  량  율</t>
    <phoneticPr fontId="5" type="noConversion"/>
  </si>
  <si>
    <t>No</t>
    <phoneticPr fontId="8" type="noConversion"/>
  </si>
  <si>
    <t>업체명</t>
    <phoneticPr fontId="8" type="noConversion"/>
  </si>
  <si>
    <t>품명</t>
    <phoneticPr fontId="8" type="noConversion"/>
  </si>
  <si>
    <t>품번</t>
    <phoneticPr fontId="8" type="noConversion"/>
  </si>
  <si>
    <t>원재료명</t>
    <phoneticPr fontId="8" type="noConversion"/>
  </si>
  <si>
    <t>Color</t>
    <phoneticPr fontId="4" type="noConversion"/>
  </si>
  <si>
    <t>검사수량</t>
    <phoneticPr fontId="8" type="noConversion"/>
  </si>
  <si>
    <t>양품</t>
    <phoneticPr fontId="8" type="noConversion"/>
  </si>
  <si>
    <t>불량</t>
    <phoneticPr fontId="8" type="noConversion"/>
  </si>
  <si>
    <t>불량률</t>
    <phoneticPr fontId="8" type="noConversion"/>
  </si>
  <si>
    <t>불 량 내 용</t>
    <phoneticPr fontId="8" type="noConversion"/>
  </si>
  <si>
    <t>생산 LOT</t>
    <phoneticPr fontId="8" type="noConversion"/>
  </si>
  <si>
    <t>작업자</t>
    <phoneticPr fontId="8" type="noConversion"/>
  </si>
  <si>
    <t>검사자</t>
    <phoneticPr fontId="8" type="noConversion"/>
  </si>
  <si>
    <t>비고</t>
    <phoneticPr fontId="5" type="noConversion"/>
  </si>
  <si>
    <t>미성형</t>
    <phoneticPr fontId="5" type="noConversion"/>
  </si>
  <si>
    <t>BURR</t>
    <phoneticPr fontId="8" type="noConversion"/>
  </si>
  <si>
    <t>수축</t>
    <phoneticPr fontId="8" type="noConversion"/>
  </si>
  <si>
    <t>찍힘</t>
    <phoneticPr fontId="8" type="noConversion"/>
  </si>
  <si>
    <t>이물</t>
    <phoneticPr fontId="8" type="noConversion"/>
  </si>
  <si>
    <t>변형</t>
    <phoneticPr fontId="8" type="noConversion"/>
  </si>
  <si>
    <t>흑점</t>
    <phoneticPr fontId="8" type="noConversion"/>
  </si>
  <si>
    <t>파손</t>
    <phoneticPr fontId="8" type="noConversion"/>
  </si>
  <si>
    <t>기타</t>
    <phoneticPr fontId="8" type="noConversion"/>
  </si>
  <si>
    <t>생산 날짜</t>
    <phoneticPr fontId="8" type="noConversion"/>
  </si>
  <si>
    <t>설비</t>
    <phoneticPr fontId="8" type="noConversion"/>
  </si>
  <si>
    <t>주.야</t>
    <phoneticPr fontId="8" type="noConversion"/>
  </si>
  <si>
    <t>업체명</t>
    <phoneticPr fontId="4" type="noConversion"/>
  </si>
  <si>
    <t>검사자</t>
    <phoneticPr fontId="4" type="noConversion"/>
  </si>
  <si>
    <t>MCS</t>
    <phoneticPr fontId="4" type="noConversion"/>
  </si>
  <si>
    <t>지아</t>
    <phoneticPr fontId="4" type="noConversion"/>
  </si>
  <si>
    <t>SST</t>
  </si>
  <si>
    <t>수연</t>
    <phoneticPr fontId="4" type="noConversion"/>
  </si>
  <si>
    <t>HIC</t>
  </si>
  <si>
    <t>김선화</t>
    <phoneticPr fontId="4" type="noConversion"/>
  </si>
  <si>
    <t>AYE</t>
  </si>
  <si>
    <t>박소연</t>
    <phoneticPr fontId="4" type="noConversion"/>
  </si>
  <si>
    <t>NEXT</t>
  </si>
  <si>
    <t>김춘화</t>
    <phoneticPr fontId="4" type="noConversion"/>
  </si>
  <si>
    <t>메카텍</t>
  </si>
  <si>
    <t>이은실</t>
    <phoneticPr fontId="4" type="noConversion"/>
  </si>
  <si>
    <t>테스트메카</t>
  </si>
  <si>
    <t>오킨스</t>
  </si>
  <si>
    <t>DI</t>
  </si>
  <si>
    <t>ODT</t>
  </si>
  <si>
    <t>뜯김</t>
    <phoneticPr fontId="4" type="noConversion"/>
  </si>
  <si>
    <t>가스</t>
    <phoneticPr fontId="4" type="noConversion"/>
  </si>
  <si>
    <t>FINE</t>
    <phoneticPr fontId="4" type="noConversion"/>
  </si>
  <si>
    <t>KI</t>
    <phoneticPr fontId="4" type="noConversion"/>
  </si>
  <si>
    <t>9월 09일</t>
    <phoneticPr fontId="4" type="noConversion"/>
  </si>
  <si>
    <t>9월 08일</t>
    <phoneticPr fontId="4" type="noConversion"/>
  </si>
  <si>
    <t>9월 07일</t>
    <phoneticPr fontId="4" type="noConversion"/>
  </si>
  <si>
    <t>9월 10일</t>
    <phoneticPr fontId="4" type="noConversion"/>
  </si>
  <si>
    <t>9월 11일</t>
    <phoneticPr fontId="4" type="noConversion"/>
  </si>
  <si>
    <t>SST</t>
    <phoneticPr fontId="4" type="noConversion"/>
  </si>
  <si>
    <t>BASE</t>
    <phoneticPr fontId="4" type="noConversion"/>
  </si>
  <si>
    <t>K-JR01920-B414AZB</t>
    <phoneticPr fontId="4" type="noConversion"/>
  </si>
  <si>
    <t>A</t>
    <phoneticPr fontId="4" type="noConversion"/>
  </si>
  <si>
    <t>SGP2020R</t>
    <phoneticPr fontId="4" type="noConversion"/>
  </si>
  <si>
    <t>B/K</t>
    <phoneticPr fontId="4" type="noConversion"/>
  </si>
  <si>
    <t>지아</t>
    <phoneticPr fontId="4" type="noConversion"/>
  </si>
  <si>
    <t>SLIDER</t>
    <phoneticPr fontId="4" type="noConversion"/>
  </si>
  <si>
    <t>SGF2041</t>
    <phoneticPr fontId="4" type="noConversion"/>
  </si>
  <si>
    <t>N/P</t>
    <phoneticPr fontId="4" type="noConversion"/>
  </si>
  <si>
    <t>HIC</t>
    <phoneticPr fontId="4" type="noConversion"/>
  </si>
  <si>
    <t>HDBF05-M01B1</t>
    <phoneticPr fontId="4" type="noConversion"/>
  </si>
  <si>
    <t>KR6166-B299UA</t>
    <phoneticPr fontId="4" type="noConversion"/>
  </si>
  <si>
    <t>SST</t>
    <phoneticPr fontId="4" type="noConversion"/>
  </si>
  <si>
    <t>STOPPER</t>
    <phoneticPr fontId="4" type="noConversion"/>
  </si>
  <si>
    <t>KR6197-D475PA</t>
    <phoneticPr fontId="4" type="noConversion"/>
  </si>
  <si>
    <t>SF2255</t>
    <phoneticPr fontId="4" type="noConversion"/>
  </si>
  <si>
    <t>K-JR01903-D180ZA</t>
  </si>
  <si>
    <t>SGP2020R</t>
  </si>
  <si>
    <t>B/K</t>
    <phoneticPr fontId="4" type="noConversion"/>
  </si>
  <si>
    <t>BASE</t>
    <phoneticPr fontId="4" type="noConversion"/>
  </si>
  <si>
    <t>K-A3462-2B</t>
    <phoneticPr fontId="4" type="noConversion"/>
  </si>
  <si>
    <t>SGF2033</t>
    <phoneticPr fontId="4" type="noConversion"/>
  </si>
  <si>
    <t>재검사/하단 MESH버</t>
    <phoneticPr fontId="4" type="noConversion"/>
  </si>
  <si>
    <t>수연</t>
    <phoneticPr fontId="4" type="noConversion"/>
  </si>
  <si>
    <t>게이트 파손</t>
    <phoneticPr fontId="4" type="noConversion"/>
  </si>
  <si>
    <t>기름 이물</t>
    <phoneticPr fontId="4" type="noConversion"/>
  </si>
  <si>
    <t>COVER</t>
    <phoneticPr fontId="4" type="noConversion"/>
  </si>
  <si>
    <t>K-JR01920-CO1AWA</t>
    <phoneticPr fontId="4" type="noConversion"/>
  </si>
  <si>
    <t>SGF2030</t>
    <phoneticPr fontId="4" type="noConversion"/>
  </si>
  <si>
    <t>박소연</t>
    <phoneticPr fontId="4" type="noConversion"/>
  </si>
  <si>
    <t>ACTUATOR</t>
    <phoneticPr fontId="4" type="noConversion"/>
  </si>
  <si>
    <t>AMB1901D-JAA-R2</t>
    <phoneticPr fontId="4" type="noConversion"/>
  </si>
  <si>
    <t>K-AR3541-1A</t>
    <phoneticPr fontId="4" type="noConversion"/>
  </si>
  <si>
    <t>SAMPLE</t>
    <phoneticPr fontId="4" type="noConversion"/>
  </si>
  <si>
    <t>김춘화</t>
    <phoneticPr fontId="4" type="noConversion"/>
  </si>
  <si>
    <t>B</t>
    <phoneticPr fontId="4" type="noConversion"/>
  </si>
  <si>
    <t>코아파손사상600EA (김성연부장님 진행)</t>
    <phoneticPr fontId="4" type="noConversion"/>
  </si>
  <si>
    <t>이은실</t>
    <phoneticPr fontId="4" type="noConversion"/>
  </si>
  <si>
    <t>코아파손사상 (김성연부장님 진행)</t>
    <phoneticPr fontId="4" type="noConversion"/>
  </si>
  <si>
    <t>A</t>
    <phoneticPr fontId="4" type="noConversion"/>
  </si>
  <si>
    <t>지아</t>
    <phoneticPr fontId="4" type="noConversion"/>
  </si>
  <si>
    <t>COVER</t>
    <phoneticPr fontId="4" type="noConversion"/>
  </si>
  <si>
    <t>CR02</t>
    <phoneticPr fontId="4" type="noConversion"/>
  </si>
  <si>
    <t>RTR(83755A)</t>
    <phoneticPr fontId="4" type="noConversion"/>
  </si>
  <si>
    <t>수연</t>
    <phoneticPr fontId="4" type="noConversion"/>
  </si>
  <si>
    <t>AMB1917A-KAA-R1</t>
  </si>
  <si>
    <t>MCS</t>
    <phoneticPr fontId="4" type="noConversion"/>
  </si>
  <si>
    <t>ACTUATOR</t>
  </si>
  <si>
    <t>SGF2030</t>
    <phoneticPr fontId="4" type="noConversion"/>
  </si>
  <si>
    <t>HDBF05-M01B1</t>
    <phoneticPr fontId="4" type="noConversion"/>
  </si>
  <si>
    <t>포스트 크랙파손</t>
    <phoneticPr fontId="4" type="noConversion"/>
  </si>
  <si>
    <t>K-AR3540-1A</t>
    <phoneticPr fontId="4" type="noConversion"/>
  </si>
  <si>
    <t>박소연</t>
    <phoneticPr fontId="4" type="noConversion"/>
  </si>
  <si>
    <t>B</t>
    <phoneticPr fontId="4" type="noConversion"/>
  </si>
  <si>
    <t>MESH BURR 사상</t>
    <phoneticPr fontId="4" type="noConversion"/>
  </si>
  <si>
    <t>AMB0182A-KAA-R1</t>
  </si>
  <si>
    <t>ADAPTER</t>
    <phoneticPr fontId="4" type="noConversion"/>
  </si>
  <si>
    <t>K-AR3543-1A</t>
    <phoneticPr fontId="4" type="noConversion"/>
  </si>
  <si>
    <t>SST</t>
    <phoneticPr fontId="4" type="noConversion"/>
  </si>
  <si>
    <t>SLIDER</t>
    <phoneticPr fontId="4" type="noConversion"/>
  </si>
  <si>
    <t>K-AR3539-1A</t>
    <phoneticPr fontId="4" type="noConversion"/>
  </si>
  <si>
    <t>김춘화</t>
    <phoneticPr fontId="4" type="noConversion"/>
  </si>
  <si>
    <t>이은실</t>
    <phoneticPr fontId="4" type="noConversion"/>
  </si>
  <si>
    <t>전제품 사상</t>
    <phoneticPr fontId="4" type="noConversion"/>
  </si>
  <si>
    <t>3010EA 사상</t>
    <phoneticPr fontId="4" type="noConversion"/>
  </si>
  <si>
    <t>AMC1201A-KAA-R1</t>
    <phoneticPr fontId="4" type="noConversion"/>
  </si>
  <si>
    <t>GN2330</t>
    <phoneticPr fontId="4" type="noConversion"/>
  </si>
  <si>
    <t>L/G</t>
    <phoneticPr fontId="4" type="noConversion"/>
  </si>
  <si>
    <t>후크파손 1EA / MESH 10EA</t>
    <phoneticPr fontId="4" type="noConversion"/>
  </si>
  <si>
    <t>지아</t>
    <phoneticPr fontId="4" type="noConversion"/>
  </si>
  <si>
    <t>수연</t>
    <phoneticPr fontId="4" type="noConversion"/>
  </si>
  <si>
    <t>A</t>
    <phoneticPr fontId="4" type="noConversion"/>
  </si>
  <si>
    <t>후크파손</t>
    <phoneticPr fontId="4" type="noConversion"/>
  </si>
  <si>
    <t>B</t>
    <phoneticPr fontId="4" type="noConversion"/>
  </si>
  <si>
    <t>TOP</t>
    <phoneticPr fontId="4" type="noConversion"/>
  </si>
  <si>
    <t>HL192-10A1-M1</t>
    <phoneticPr fontId="4" type="noConversion"/>
  </si>
  <si>
    <t>SGF2030</t>
    <phoneticPr fontId="4" type="noConversion"/>
  </si>
  <si>
    <t>N/P</t>
    <phoneticPr fontId="4" type="noConversion"/>
  </si>
  <si>
    <t>BOTTOM</t>
    <phoneticPr fontId="4" type="noConversion"/>
  </si>
  <si>
    <t>HL192-10A1-M2</t>
    <phoneticPr fontId="4" type="noConversion"/>
  </si>
  <si>
    <t>HDBF05-M02B1</t>
  </si>
  <si>
    <t>HDBF05-M02B1</t>
    <phoneticPr fontId="4" type="noConversion"/>
  </si>
  <si>
    <t>버사상</t>
    <phoneticPr fontId="4" type="noConversion"/>
  </si>
  <si>
    <t>HDB08PL-96S2</t>
    <phoneticPr fontId="4" type="noConversion"/>
  </si>
  <si>
    <t>박소연</t>
    <phoneticPr fontId="4" type="noConversion"/>
  </si>
  <si>
    <t>A.B.C.D각 50개씩</t>
    <phoneticPr fontId="4" type="noConversion"/>
  </si>
  <si>
    <t>김춘화</t>
    <phoneticPr fontId="4" type="noConversion"/>
  </si>
  <si>
    <t>이은실</t>
    <phoneticPr fontId="4" type="noConversion"/>
  </si>
  <si>
    <t>SST</t>
    <phoneticPr fontId="4" type="noConversion"/>
  </si>
  <si>
    <t>BASE</t>
    <phoneticPr fontId="4" type="noConversion"/>
  </si>
  <si>
    <t>KR6421-B156AZB</t>
    <phoneticPr fontId="4" type="noConversion"/>
  </si>
  <si>
    <t>지아</t>
  </si>
  <si>
    <t>지아</t>
    <phoneticPr fontId="4" type="noConversion"/>
  </si>
  <si>
    <t>수연</t>
    <phoneticPr fontId="4" type="noConversion"/>
  </si>
  <si>
    <t>김춘화</t>
    <phoneticPr fontId="4" type="noConversion"/>
  </si>
  <si>
    <t>이은실</t>
    <phoneticPr fontId="4" type="noConversion"/>
  </si>
  <si>
    <t>A</t>
    <phoneticPr fontId="4" type="noConversion"/>
  </si>
  <si>
    <t>SST</t>
    <phoneticPr fontId="4" type="noConversion"/>
  </si>
  <si>
    <t>K-AA3538-1A</t>
  </si>
  <si>
    <t>BASE</t>
    <phoneticPr fontId="4" type="noConversion"/>
  </si>
  <si>
    <t>샘플</t>
    <phoneticPr fontId="4" type="noConversion"/>
  </si>
  <si>
    <t>MCS</t>
    <phoneticPr fontId="4" type="noConversion"/>
  </si>
  <si>
    <t>AAM1209A-KAA-R2</t>
    <phoneticPr fontId="4" type="noConversion"/>
  </si>
  <si>
    <t>STOPPER  L</t>
    <phoneticPr fontId="4" type="noConversion"/>
  </si>
  <si>
    <t>STOPPER  R</t>
    <phoneticPr fontId="4" type="noConversion"/>
  </si>
  <si>
    <t>AAM1209A-KAB-R2</t>
    <phoneticPr fontId="4" type="noConversion"/>
  </si>
  <si>
    <t>B</t>
    <phoneticPr fontId="4" type="noConversion"/>
  </si>
  <si>
    <t>NP413-77549#IN-B</t>
    <phoneticPr fontId="4" type="noConversion"/>
  </si>
  <si>
    <t>AYE</t>
    <phoneticPr fontId="4" type="noConversion"/>
  </si>
  <si>
    <t>캠 코아파손</t>
    <phoneticPr fontId="4" type="noConversion"/>
  </si>
  <si>
    <t>MESH 휨</t>
    <phoneticPr fontId="4" type="noConversion"/>
  </si>
  <si>
    <t>SGF2033</t>
    <phoneticPr fontId="4" type="noConversion"/>
  </si>
  <si>
    <t>NP628-1056-0013IN-B</t>
    <phoneticPr fontId="4" type="noConversion"/>
  </si>
  <si>
    <t>LG35</t>
    <phoneticPr fontId="4" type="noConversion"/>
  </si>
  <si>
    <t>후크파손</t>
    <phoneticPr fontId="4" type="noConversion"/>
  </si>
  <si>
    <t>A</t>
    <phoneticPr fontId="4" type="noConversion"/>
  </si>
  <si>
    <t>HL192-10A1-M3</t>
    <phoneticPr fontId="4" type="noConversion"/>
  </si>
  <si>
    <t>BODY</t>
    <phoneticPr fontId="4" type="noConversion"/>
  </si>
  <si>
    <t>HL192-10A1-M4</t>
    <phoneticPr fontId="4" type="noConversion"/>
  </si>
  <si>
    <t>LID</t>
    <phoneticPr fontId="4" type="noConversion"/>
  </si>
  <si>
    <t>HIC</t>
    <phoneticPr fontId="4" type="noConversion"/>
  </si>
  <si>
    <t>SGF2041</t>
    <phoneticPr fontId="4" type="noConversion"/>
  </si>
  <si>
    <t>버사상</t>
    <phoneticPr fontId="4" type="noConversion"/>
  </si>
  <si>
    <t>HL192-10A-M5</t>
    <phoneticPr fontId="4" type="noConversion"/>
  </si>
  <si>
    <t>PLUNGER</t>
    <phoneticPr fontId="4" type="noConversion"/>
  </si>
  <si>
    <t>지아</t>
    <phoneticPr fontId="4" type="noConversion"/>
  </si>
  <si>
    <t>HDB08PL-96B1</t>
    <phoneticPr fontId="4" type="noConversion"/>
  </si>
  <si>
    <t>BASE</t>
    <phoneticPr fontId="4" type="noConversion"/>
  </si>
  <si>
    <t>B</t>
    <phoneticPr fontId="4" type="noConversion"/>
  </si>
  <si>
    <t>MESH파손부 사상</t>
    <phoneticPr fontId="4" type="noConversion"/>
  </si>
  <si>
    <t>NP628-1056-001#IN-B</t>
  </si>
  <si>
    <t>LG35</t>
    <phoneticPr fontId="4" type="noConversion"/>
  </si>
  <si>
    <t>AYE</t>
    <phoneticPr fontId="4" type="noConversion"/>
  </si>
  <si>
    <t>버 사상</t>
    <phoneticPr fontId="4" type="noConversion"/>
  </si>
  <si>
    <t>수연</t>
    <phoneticPr fontId="4" type="noConversion"/>
  </si>
  <si>
    <t>L/G</t>
    <phoneticPr fontId="4" type="noConversion"/>
  </si>
  <si>
    <t>HDB08PL-96L5</t>
    <phoneticPr fontId="4" type="noConversion"/>
  </si>
  <si>
    <t>박소연</t>
    <phoneticPr fontId="4" type="noConversion"/>
  </si>
  <si>
    <t>A.B.C.D각 50개씩</t>
    <phoneticPr fontId="4" type="noConversion"/>
  </si>
  <si>
    <t>NP413-77549#IN-B</t>
    <phoneticPr fontId="4" type="noConversion"/>
  </si>
  <si>
    <t>SGF2033</t>
    <phoneticPr fontId="4" type="noConversion"/>
  </si>
  <si>
    <t>김춘화</t>
  </si>
  <si>
    <t>이은실</t>
    <phoneticPr fontId="4" type="noConversion"/>
  </si>
  <si>
    <t>9월 12일</t>
    <phoneticPr fontId="4" type="noConversion"/>
  </si>
  <si>
    <t>MESH 파손부 사상</t>
    <phoneticPr fontId="4" type="noConversion"/>
  </si>
  <si>
    <t>버사상/파손= MESH 크랙</t>
    <phoneticPr fontId="4" type="noConversion"/>
  </si>
  <si>
    <t>버사상/파손= MESH크랙/ 변형=MASH 휨</t>
    <phoneticPr fontId="4" type="noConversion"/>
  </si>
  <si>
    <t>버사상/파손 = 후크</t>
    <phoneticPr fontId="4" type="noConversion"/>
  </si>
  <si>
    <t>파손 = 후크</t>
    <phoneticPr fontId="4" type="noConversion"/>
  </si>
  <si>
    <t>김선화</t>
  </si>
  <si>
    <t>HDB08PL-96B1</t>
    <phoneticPr fontId="4" type="noConversion"/>
  </si>
  <si>
    <t>샘플---A.B.C.D.각50EA씩</t>
    <phoneticPr fontId="4" type="noConversion"/>
  </si>
  <si>
    <t>샘플---A.B.각50EA씩/D번 파손/C번 버</t>
    <phoneticPr fontId="4" type="noConversion"/>
  </si>
  <si>
    <t>AMB0182A-KAA-R1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</si>
</sst>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%"/>
    <numFmt numFmtId="177" formatCode="General&quot;P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sz val="1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b/>
      <u/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theme="0" tint="-0.499984740745262"/>
      </bottom>
      <diagonal/>
    </border>
    <border>
      <left/>
      <right/>
      <top style="thin">
        <color indexed="64"/>
      </top>
      <bottom style="thick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ck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6" fillId="0" borderId="0" xfId="3" applyFont="1" applyAlignment="1" applyProtection="1">
      <alignment horizontal="center" vertical="center"/>
      <protection locked="0"/>
    </xf>
    <xf numFmtId="0" fontId="10" fillId="2" borderId="0" xfId="3" applyFont="1" applyFill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wrapText="1" shrinkToFit="1"/>
      <protection locked="0"/>
    </xf>
    <xf numFmtId="0" fontId="10" fillId="0" borderId="16" xfId="0" applyFont="1" applyBorder="1" applyAlignment="1" applyProtection="1">
      <alignment horizontal="center" vertical="center" shrinkToFit="1"/>
      <protection locked="0"/>
    </xf>
    <xf numFmtId="0" fontId="10" fillId="0" borderId="16" xfId="3" applyFont="1" applyBorder="1" applyAlignment="1">
      <alignment horizontal="center" vertical="center" shrinkToFit="1"/>
    </xf>
    <xf numFmtId="0" fontId="10" fillId="0" borderId="16" xfId="3" applyFont="1" applyBorder="1" applyAlignment="1" applyProtection="1">
      <alignment horizontal="center" vertical="center" wrapText="1" shrinkToFit="1"/>
      <protection locked="0"/>
    </xf>
    <xf numFmtId="41" fontId="10" fillId="0" borderId="16" xfId="4" applyFont="1" applyBorder="1" applyAlignment="1" applyProtection="1">
      <alignment horizontal="center" vertical="center" shrinkToFit="1"/>
    </xf>
    <xf numFmtId="41" fontId="10" fillId="0" borderId="16" xfId="0" applyNumberFormat="1" applyFont="1" applyBorder="1" applyAlignment="1">
      <alignment horizontal="center" vertical="center" shrinkToFit="1"/>
    </xf>
    <xf numFmtId="176" fontId="11" fillId="0" borderId="16" xfId="2" applyNumberFormat="1" applyFont="1" applyBorder="1" applyAlignment="1" applyProtection="1">
      <alignment horizontal="center" vertical="center" shrinkToFit="1"/>
    </xf>
    <xf numFmtId="41" fontId="6" fillId="0" borderId="16" xfId="1" applyFont="1" applyBorder="1" applyAlignment="1" applyProtection="1">
      <alignment horizontal="center" vertical="center" shrinkToFit="1"/>
    </xf>
    <xf numFmtId="0" fontId="10" fillId="0" borderId="16" xfId="0" applyFont="1" applyBorder="1" applyAlignment="1">
      <alignment horizontal="center" vertical="center" shrinkToFit="1"/>
    </xf>
    <xf numFmtId="177" fontId="10" fillId="0" borderId="1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 shrinkToFit="1"/>
      <protection locked="0"/>
    </xf>
    <xf numFmtId="41" fontId="10" fillId="0" borderId="16" xfId="0" quotePrefix="1" applyNumberFormat="1" applyFont="1" applyBorder="1" applyAlignment="1">
      <alignment horizontal="center" vertical="center" shrinkToFit="1"/>
    </xf>
    <xf numFmtId="41" fontId="10" fillId="0" borderId="16" xfId="1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0" fillId="0" borderId="16" xfId="0" quotePrefix="1" applyFont="1" applyBorder="1" applyAlignment="1" applyProtection="1">
      <alignment horizontal="center" vertical="center" shrinkToFit="1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176" fontId="15" fillId="0" borderId="0" xfId="2" applyNumberFormat="1" applyFont="1" applyAlignment="1">
      <alignment horizontal="center" vertical="center"/>
    </xf>
    <xf numFmtId="0" fontId="16" fillId="5" borderId="19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18" fillId="0" borderId="16" xfId="0" applyFont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3" fillId="2" borderId="1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center" vertical="center"/>
      <protection locked="0"/>
    </xf>
    <xf numFmtId="0" fontId="3" fillId="2" borderId="4" xfId="3" applyFont="1" applyFill="1" applyBorder="1" applyAlignment="1" applyProtection="1">
      <alignment horizontal="center" vertical="center"/>
      <protection locked="0"/>
    </xf>
    <xf numFmtId="0" fontId="3" fillId="2" borderId="0" xfId="3" applyFont="1" applyFill="1" applyAlignment="1" applyProtection="1">
      <alignment horizontal="center" vertical="center"/>
      <protection locked="0"/>
    </xf>
    <xf numFmtId="0" fontId="3" fillId="2" borderId="6" xfId="3" applyFont="1" applyFill="1" applyBorder="1" applyAlignment="1" applyProtection="1">
      <alignment horizontal="center" vertical="center"/>
      <protection locked="0"/>
    </xf>
    <xf numFmtId="0" fontId="3" fillId="2" borderId="7" xfId="3" applyFont="1" applyFill="1" applyBorder="1" applyAlignment="1" applyProtection="1">
      <alignment horizontal="center" vertical="center"/>
      <protection locked="0"/>
    </xf>
    <xf numFmtId="0" fontId="3" fillId="2" borderId="2" xfId="3" applyFont="1" applyFill="1" applyBorder="1" applyAlignment="1" applyProtection="1">
      <alignment horizontal="left" vertical="center" indent="1"/>
      <protection locked="0"/>
    </xf>
    <xf numFmtId="0" fontId="3" fillId="2" borderId="3" xfId="3" applyFont="1" applyFill="1" applyBorder="1" applyAlignment="1" applyProtection="1">
      <alignment horizontal="left" vertical="center" indent="1"/>
      <protection locked="0"/>
    </xf>
    <xf numFmtId="0" fontId="3" fillId="2" borderId="0" xfId="3" applyFont="1" applyFill="1" applyAlignment="1" applyProtection="1">
      <alignment horizontal="left" vertical="center" indent="1"/>
      <protection locked="0"/>
    </xf>
    <xf numFmtId="0" fontId="3" fillId="2" borderId="5" xfId="3" applyFont="1" applyFill="1" applyBorder="1" applyAlignment="1" applyProtection="1">
      <alignment horizontal="left" vertical="center" indent="1"/>
      <protection locked="0"/>
    </xf>
    <xf numFmtId="0" fontId="3" fillId="2" borderId="7" xfId="3" applyFont="1" applyFill="1" applyBorder="1" applyAlignment="1" applyProtection="1">
      <alignment horizontal="left" vertical="center" indent="1"/>
      <protection locked="0"/>
    </xf>
    <xf numFmtId="0" fontId="3" fillId="2" borderId="8" xfId="3" applyFont="1" applyFill="1" applyBorder="1" applyAlignment="1" applyProtection="1">
      <alignment horizontal="left" vertical="center" indent="1"/>
      <protection locked="0"/>
    </xf>
    <xf numFmtId="0" fontId="6" fillId="3" borderId="9" xfId="3" applyFont="1" applyFill="1" applyBorder="1" applyAlignment="1" applyProtection="1">
      <alignment horizontal="center" vertical="center"/>
      <protection locked="0"/>
    </xf>
    <xf numFmtId="0" fontId="6" fillId="3" borderId="10" xfId="3" applyFont="1" applyFill="1" applyBorder="1" applyAlignment="1" applyProtection="1">
      <alignment horizontal="center" vertical="center"/>
      <protection locked="0"/>
    </xf>
    <xf numFmtId="0" fontId="6" fillId="3" borderId="11" xfId="3" applyFont="1" applyFill="1" applyBorder="1" applyAlignment="1" applyProtection="1">
      <alignment horizontal="center" vertical="center"/>
      <protection locked="0"/>
    </xf>
    <xf numFmtId="0" fontId="7" fillId="4" borderId="12" xfId="3" applyFont="1" applyFill="1" applyBorder="1" applyAlignment="1" applyProtection="1">
      <alignment horizontal="center" vertical="center" shrinkToFit="1"/>
      <protection locked="0"/>
    </xf>
    <xf numFmtId="0" fontId="7" fillId="4" borderId="14" xfId="3" applyFont="1" applyFill="1" applyBorder="1" applyAlignment="1" applyProtection="1">
      <alignment horizontal="center" vertical="center" shrinkToFit="1"/>
      <protection locked="0"/>
    </xf>
    <xf numFmtId="0" fontId="7" fillId="4" borderId="12" xfId="3" applyFont="1" applyFill="1" applyBorder="1" applyAlignment="1">
      <alignment horizontal="center" vertical="center" shrinkToFit="1"/>
    </xf>
    <xf numFmtId="0" fontId="7" fillId="4" borderId="14" xfId="3" applyFont="1" applyFill="1" applyBorder="1" applyAlignment="1">
      <alignment horizontal="center" vertical="center" shrinkToFit="1"/>
    </xf>
    <xf numFmtId="0" fontId="7" fillId="4" borderId="13" xfId="3" applyFont="1" applyFill="1" applyBorder="1" applyAlignment="1" applyProtection="1">
      <alignment horizontal="center" vertical="center" shrinkToFit="1"/>
      <protection locked="0"/>
    </xf>
    <xf numFmtId="0" fontId="7" fillId="4" borderId="15" xfId="3" applyFont="1" applyFill="1" applyBorder="1" applyAlignment="1" applyProtection="1">
      <alignment horizontal="center" vertical="center" shrinkToFit="1"/>
      <protection locked="0"/>
    </xf>
    <xf numFmtId="0" fontId="7" fillId="4" borderId="13" xfId="3" applyFont="1" applyFill="1" applyBorder="1" applyAlignment="1" applyProtection="1">
      <alignment horizontal="center" vertical="center" wrapText="1" shrinkToFit="1"/>
      <protection locked="0"/>
    </xf>
    <xf numFmtId="41" fontId="13" fillId="4" borderId="18" xfId="1" applyFont="1" applyFill="1" applyBorder="1" applyAlignment="1" applyProtection="1">
      <alignment horizontal="center" vertical="center" shrinkToFit="1"/>
    </xf>
    <xf numFmtId="0" fontId="7" fillId="4" borderId="12" xfId="3" applyFont="1" applyFill="1" applyBorder="1" applyAlignment="1" applyProtection="1">
      <alignment horizontal="center" vertical="center" wrapText="1" shrinkToFit="1"/>
      <protection locked="0"/>
    </xf>
    <xf numFmtId="176" fontId="9" fillId="4" borderId="12" xfId="2" applyNumberFormat="1" applyFont="1" applyFill="1" applyBorder="1" applyAlignment="1" applyProtection="1">
      <alignment horizontal="center" vertical="center" shrinkToFit="1"/>
      <protection locked="0"/>
    </xf>
    <xf numFmtId="176" fontId="9" fillId="4" borderId="14" xfId="2" applyNumberFormat="1" applyFont="1" applyFill="1" applyBorder="1" applyAlignment="1" applyProtection="1">
      <alignment horizontal="center" vertical="center" shrinkToFit="1"/>
      <protection locked="0"/>
    </xf>
    <xf numFmtId="0" fontId="12" fillId="4" borderId="17" xfId="0" applyFont="1" applyFill="1" applyBorder="1" applyAlignment="1" applyProtection="1">
      <alignment horizontal="center" vertical="center" shrinkToFit="1"/>
      <protection locked="0"/>
    </xf>
    <xf numFmtId="0" fontId="12" fillId="4" borderId="18" xfId="0" applyFont="1" applyFill="1" applyBorder="1" applyAlignment="1" applyProtection="1">
      <alignment horizontal="center" vertical="center" shrinkToFit="1"/>
      <protection locked="0"/>
    </xf>
    <xf numFmtId="0" fontId="14" fillId="0" borderId="19" xfId="0" applyFont="1" applyBorder="1" applyAlignment="1" applyProtection="1">
      <alignment horizontal="center" vertical="center" wrapText="1"/>
      <protection locked="0"/>
    </xf>
    <xf numFmtId="0" fontId="14" fillId="0" borderId="19" xfId="0" applyFont="1" applyBorder="1" applyAlignment="1" applyProtection="1">
      <alignment horizontal="center" vertical="center"/>
      <protection locked="0"/>
    </xf>
  </cellXfs>
  <cellStyles count="5">
    <cellStyle name="백분율" xfId="2" builtinId="5"/>
    <cellStyle name="쉼표 [0]" xfId="1" builtinId="6"/>
    <cellStyle name="쉼표 [0] 2" xfId="4" xr:uid="{DDD15548-C878-4113-A047-F0DBAD3870D2}"/>
    <cellStyle name="표준" xfId="0" builtinId="0"/>
    <cellStyle name="표준 2" xfId="3" xr:uid="{C319DB51-9623-445C-B8A6-2B24DBEB128F}"/>
  </cellStyles>
  <dxfs count="582"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17C8-6F31-4DF7-9585-601E65684762}">
  <dimension ref="B3:C25"/>
  <sheetViews>
    <sheetView workbookViewId="0">
      <selection activeCell="C10" sqref="C10"/>
    </sheetView>
  </sheetViews>
  <sheetFormatPr defaultColWidth="8.625" defaultRowHeight="15" customHeight="1" x14ac:dyDescent="0.3"/>
  <cols>
    <col min="1" max="16384" width="8.625" style="22"/>
  </cols>
  <sheetData>
    <row r="3" spans="2:3" ht="15" customHeight="1" x14ac:dyDescent="0.3">
      <c r="B3" s="21" t="s">
        <v>28</v>
      </c>
      <c r="C3" s="21" t="s">
        <v>29</v>
      </c>
    </row>
    <row r="4" spans="2:3" ht="15" customHeight="1" x14ac:dyDescent="0.3">
      <c r="B4" s="23"/>
      <c r="C4" s="23" t="s">
        <v>35</v>
      </c>
    </row>
    <row r="5" spans="2:3" ht="15" customHeight="1" x14ac:dyDescent="0.3">
      <c r="B5" s="23" t="s">
        <v>30</v>
      </c>
      <c r="C5" s="23" t="s">
        <v>31</v>
      </c>
    </row>
    <row r="6" spans="2:3" ht="15" customHeight="1" x14ac:dyDescent="0.3">
      <c r="B6" s="23" t="s">
        <v>32</v>
      </c>
      <c r="C6" s="23" t="s">
        <v>33</v>
      </c>
    </row>
    <row r="7" spans="2:3" ht="15" customHeight="1" x14ac:dyDescent="0.3">
      <c r="B7" s="23" t="s">
        <v>34</v>
      </c>
      <c r="C7" s="23" t="s">
        <v>37</v>
      </c>
    </row>
    <row r="8" spans="2:3" ht="15" customHeight="1" x14ac:dyDescent="0.3">
      <c r="B8" s="23" t="s">
        <v>36</v>
      </c>
      <c r="C8" s="23" t="s">
        <v>39</v>
      </c>
    </row>
    <row r="9" spans="2:3" ht="15" customHeight="1" x14ac:dyDescent="0.3">
      <c r="B9" s="23" t="s">
        <v>38</v>
      </c>
      <c r="C9" s="23" t="s">
        <v>41</v>
      </c>
    </row>
    <row r="10" spans="2:3" ht="15" customHeight="1" x14ac:dyDescent="0.3">
      <c r="B10" s="23" t="s">
        <v>40</v>
      </c>
      <c r="C10" s="23"/>
    </row>
    <row r="11" spans="2:3" ht="15" customHeight="1" x14ac:dyDescent="0.3">
      <c r="B11" s="23" t="s">
        <v>42</v>
      </c>
      <c r="C11" s="23"/>
    </row>
    <row r="12" spans="2:3" ht="15" customHeight="1" x14ac:dyDescent="0.3">
      <c r="B12" s="23" t="s">
        <v>43</v>
      </c>
      <c r="C12" s="23"/>
    </row>
    <row r="13" spans="2:3" ht="15" customHeight="1" x14ac:dyDescent="0.3">
      <c r="B13" s="23" t="s">
        <v>44</v>
      </c>
      <c r="C13" s="23"/>
    </row>
    <row r="14" spans="2:3" ht="15" customHeight="1" x14ac:dyDescent="0.3">
      <c r="B14" s="23" t="s">
        <v>45</v>
      </c>
      <c r="C14" s="23"/>
    </row>
    <row r="15" spans="2:3" ht="15" customHeight="1" x14ac:dyDescent="0.3">
      <c r="B15" s="23" t="s">
        <v>48</v>
      </c>
      <c r="C15" s="23"/>
    </row>
    <row r="16" spans="2:3" ht="15" customHeight="1" x14ac:dyDescent="0.3">
      <c r="B16" s="23" t="s">
        <v>49</v>
      </c>
      <c r="C16" s="23"/>
    </row>
    <row r="17" spans="2:3" ht="15" customHeight="1" x14ac:dyDescent="0.3">
      <c r="B17" s="23"/>
      <c r="C17" s="23"/>
    </row>
    <row r="18" spans="2:3" ht="15" customHeight="1" x14ac:dyDescent="0.3">
      <c r="B18" s="23"/>
      <c r="C18" s="23"/>
    </row>
    <row r="19" spans="2:3" ht="15" customHeight="1" x14ac:dyDescent="0.3">
      <c r="B19" s="23"/>
      <c r="C19" s="23"/>
    </row>
    <row r="20" spans="2:3" ht="15" customHeight="1" x14ac:dyDescent="0.3">
      <c r="B20" s="23"/>
      <c r="C20" s="23"/>
    </row>
    <row r="21" spans="2:3" ht="15" customHeight="1" x14ac:dyDescent="0.3">
      <c r="B21" s="23"/>
      <c r="C21" s="23"/>
    </row>
    <row r="22" spans="2:3" ht="15" customHeight="1" x14ac:dyDescent="0.3">
      <c r="B22" s="23"/>
      <c r="C22" s="23"/>
    </row>
    <row r="23" spans="2:3" ht="15" customHeight="1" x14ac:dyDescent="0.3">
      <c r="B23" s="23"/>
      <c r="C23" s="23"/>
    </row>
    <row r="24" spans="2:3" ht="15" customHeight="1" x14ac:dyDescent="0.3">
      <c r="B24" s="23"/>
      <c r="C24" s="23"/>
    </row>
    <row r="25" spans="2:3" ht="15" customHeight="1" x14ac:dyDescent="0.3">
      <c r="B25" s="23"/>
      <c r="C25" s="23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23C1-926B-4582-AC08-97763E27FFE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8" sqref="F8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52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07</v>
      </c>
      <c r="D7" s="6" t="s">
        <v>55</v>
      </c>
      <c r="E7" s="6" t="s">
        <v>56</v>
      </c>
      <c r="F7" s="6" t="s">
        <v>57</v>
      </c>
      <c r="G7" s="4" t="s">
        <v>59</v>
      </c>
      <c r="H7" s="4" t="s">
        <v>60</v>
      </c>
      <c r="I7" s="7">
        <f t="shared" ref="I7:I46" si="0">J7+K7</f>
        <v>240</v>
      </c>
      <c r="J7" s="8">
        <v>240</v>
      </c>
      <c r="K7" s="7">
        <f t="shared" ref="K7:K29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20200905</v>
      </c>
      <c r="Y7" s="11">
        <v>15</v>
      </c>
      <c r="Z7" s="5" t="s">
        <v>58</v>
      </c>
      <c r="AA7" s="11" t="str">
        <f>IF($Z7="A","하선동",IF($Z7="B","이형준",""))</f>
        <v>하선동</v>
      </c>
      <c r="AB7" s="4" t="s">
        <v>61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07</v>
      </c>
      <c r="D8" s="6" t="s">
        <v>65</v>
      </c>
      <c r="E8" s="6" t="s">
        <v>62</v>
      </c>
      <c r="F8" s="6" t="s">
        <v>136</v>
      </c>
      <c r="G8" s="4" t="s">
        <v>63</v>
      </c>
      <c r="H8" s="4" t="s">
        <v>64</v>
      </c>
      <c r="I8" s="7">
        <f t="shared" si="0"/>
        <v>313</v>
      </c>
      <c r="J8" s="8">
        <v>310</v>
      </c>
      <c r="K8" s="7">
        <f t="shared" si="1"/>
        <v>3</v>
      </c>
      <c r="L8" s="9">
        <f t="shared" si="2"/>
        <v>9.5846645367412137E-3</v>
      </c>
      <c r="M8" s="10"/>
      <c r="N8" s="10"/>
      <c r="O8" s="10"/>
      <c r="P8" s="10"/>
      <c r="Q8" s="10"/>
      <c r="R8" s="10"/>
      <c r="S8" s="10">
        <v>3</v>
      </c>
      <c r="T8" s="10"/>
      <c r="U8" s="10"/>
      <c r="V8" s="10"/>
      <c r="W8" s="10"/>
      <c r="X8" s="11">
        <v>20200905</v>
      </c>
      <c r="Y8" s="11">
        <v>2</v>
      </c>
      <c r="Z8" s="5" t="s">
        <v>58</v>
      </c>
      <c r="AA8" s="11" t="str">
        <f t="shared" ref="AA8:AA46" si="5">IF($Z8="A","하선동",IF($Z8="B","이형준",""))</f>
        <v>하선동</v>
      </c>
      <c r="AB8" s="4" t="s">
        <v>61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07</v>
      </c>
      <c r="D9" s="6" t="s">
        <v>65</v>
      </c>
      <c r="E9" s="6" t="s">
        <v>62</v>
      </c>
      <c r="F9" s="6" t="s">
        <v>136</v>
      </c>
      <c r="G9" s="4" t="s">
        <v>63</v>
      </c>
      <c r="H9" s="4" t="s">
        <v>64</v>
      </c>
      <c r="I9" s="7">
        <f t="shared" si="0"/>
        <v>2240</v>
      </c>
      <c r="J9" s="8">
        <v>2180</v>
      </c>
      <c r="K9" s="7">
        <f t="shared" si="1"/>
        <v>60</v>
      </c>
      <c r="L9" s="9">
        <f t="shared" si="2"/>
        <v>2.6785714285714284E-2</v>
      </c>
      <c r="M9" s="10"/>
      <c r="N9" s="10"/>
      <c r="O9" s="10"/>
      <c r="P9" s="10"/>
      <c r="Q9" s="10"/>
      <c r="R9" s="10"/>
      <c r="S9" s="10">
        <v>60</v>
      </c>
      <c r="T9" s="10"/>
      <c r="U9" s="10"/>
      <c r="V9" s="10"/>
      <c r="W9" s="10"/>
      <c r="X9" s="11">
        <v>20200907</v>
      </c>
      <c r="Y9" s="5">
        <v>2</v>
      </c>
      <c r="Z9" s="5" t="s">
        <v>58</v>
      </c>
      <c r="AA9" s="11" t="str">
        <f t="shared" si="5"/>
        <v>하선동</v>
      </c>
      <c r="AB9" s="4" t="s">
        <v>61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07</v>
      </c>
      <c r="D10" s="6" t="s">
        <v>65</v>
      </c>
      <c r="E10" s="6" t="s">
        <v>56</v>
      </c>
      <c r="F10" s="6" t="s">
        <v>66</v>
      </c>
      <c r="G10" s="4" t="s">
        <v>63</v>
      </c>
      <c r="H10" s="4" t="s">
        <v>60</v>
      </c>
      <c r="I10" s="7">
        <f t="shared" si="0"/>
        <v>564</v>
      </c>
      <c r="J10" s="8">
        <v>550</v>
      </c>
      <c r="K10" s="7">
        <f t="shared" si="1"/>
        <v>14</v>
      </c>
      <c r="L10" s="9">
        <f t="shared" si="2"/>
        <v>2.4822695035460994E-2</v>
      </c>
      <c r="M10" s="10"/>
      <c r="N10" s="10"/>
      <c r="O10" s="10"/>
      <c r="P10" s="10">
        <v>14</v>
      </c>
      <c r="Q10" s="10"/>
      <c r="R10" s="10"/>
      <c r="S10" s="10"/>
      <c r="T10" s="10"/>
      <c r="U10" s="10"/>
      <c r="V10" s="10"/>
      <c r="W10" s="10"/>
      <c r="X10" s="11">
        <v>20200903</v>
      </c>
      <c r="Y10" s="11">
        <v>13</v>
      </c>
      <c r="Z10" s="5" t="s">
        <v>58</v>
      </c>
      <c r="AA10" s="11" t="str">
        <f t="shared" si="5"/>
        <v>하선동</v>
      </c>
      <c r="AB10" s="4" t="s">
        <v>61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07</v>
      </c>
      <c r="D11" s="6" t="s">
        <v>55</v>
      </c>
      <c r="E11" s="6" t="s">
        <v>56</v>
      </c>
      <c r="F11" s="6" t="s">
        <v>67</v>
      </c>
      <c r="G11" s="4">
        <v>7301</v>
      </c>
      <c r="H11" s="4" t="s">
        <v>60</v>
      </c>
      <c r="I11" s="7">
        <f t="shared" si="0"/>
        <v>1123</v>
      </c>
      <c r="J11" s="8">
        <v>950</v>
      </c>
      <c r="K11" s="7">
        <f t="shared" si="1"/>
        <v>173</v>
      </c>
      <c r="L11" s="9">
        <f t="shared" si="2"/>
        <v>0.15405164737310775</v>
      </c>
      <c r="M11" s="10">
        <v>173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20200907</v>
      </c>
      <c r="Y11" s="11">
        <v>4</v>
      </c>
      <c r="Z11" s="5" t="s">
        <v>58</v>
      </c>
      <c r="AA11" s="11" t="str">
        <f t="shared" si="5"/>
        <v>하선동</v>
      </c>
      <c r="AB11" s="4" t="s">
        <v>61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07</v>
      </c>
      <c r="D12" s="6" t="s">
        <v>68</v>
      </c>
      <c r="E12" s="6" t="s">
        <v>69</v>
      </c>
      <c r="F12" s="6" t="s">
        <v>70</v>
      </c>
      <c r="G12" s="4" t="s">
        <v>71</v>
      </c>
      <c r="H12" s="4" t="s">
        <v>60</v>
      </c>
      <c r="I12" s="7">
        <f t="shared" si="0"/>
        <v>1035</v>
      </c>
      <c r="J12" s="8">
        <v>1010</v>
      </c>
      <c r="K12" s="7">
        <f t="shared" si="1"/>
        <v>25</v>
      </c>
      <c r="L12" s="9">
        <f t="shared" si="2"/>
        <v>2.4154589371980676E-2</v>
      </c>
      <c r="M12" s="10">
        <v>2</v>
      </c>
      <c r="N12" s="10"/>
      <c r="O12" s="10"/>
      <c r="P12" s="10"/>
      <c r="Q12" s="10">
        <v>23</v>
      </c>
      <c r="R12" s="10"/>
      <c r="S12" s="10"/>
      <c r="T12" s="10"/>
      <c r="U12" s="10"/>
      <c r="V12" s="10"/>
      <c r="W12" s="10"/>
      <c r="X12" s="11">
        <v>20200907</v>
      </c>
      <c r="Y12" s="11">
        <v>5</v>
      </c>
      <c r="Z12" s="5" t="s">
        <v>58</v>
      </c>
      <c r="AA12" s="11" t="str">
        <f t="shared" si="5"/>
        <v>하선동</v>
      </c>
      <c r="AB12" s="4" t="s">
        <v>61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07</v>
      </c>
      <c r="D13" s="6" t="s">
        <v>55</v>
      </c>
      <c r="E13" s="6" t="s">
        <v>69</v>
      </c>
      <c r="F13" s="6" t="s">
        <v>72</v>
      </c>
      <c r="G13" s="4" t="s">
        <v>73</v>
      </c>
      <c r="H13" s="4" t="s">
        <v>74</v>
      </c>
      <c r="I13" s="7">
        <f t="shared" si="0"/>
        <v>473</v>
      </c>
      <c r="J13" s="14">
        <v>470</v>
      </c>
      <c r="K13" s="7">
        <f t="shared" si="1"/>
        <v>3</v>
      </c>
      <c r="L13" s="9">
        <f t="shared" si="2"/>
        <v>6.3424947145877377E-3</v>
      </c>
      <c r="M13" s="10"/>
      <c r="N13" s="10"/>
      <c r="O13" s="10"/>
      <c r="P13" s="10"/>
      <c r="Q13" s="10">
        <v>3</v>
      </c>
      <c r="R13" s="10"/>
      <c r="S13" s="10"/>
      <c r="T13" s="10"/>
      <c r="U13" s="10"/>
      <c r="V13" s="10"/>
      <c r="W13" s="10"/>
      <c r="X13" s="11">
        <v>20200901</v>
      </c>
      <c r="Y13" s="11">
        <v>8</v>
      </c>
      <c r="Z13" s="5" t="s">
        <v>58</v>
      </c>
      <c r="AA13" s="11" t="str">
        <f t="shared" si="5"/>
        <v>하선동</v>
      </c>
      <c r="AB13" s="4" t="s">
        <v>61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07</v>
      </c>
      <c r="D14" s="6" t="s">
        <v>65</v>
      </c>
      <c r="E14" s="6" t="s">
        <v>75</v>
      </c>
      <c r="F14" s="6" t="s">
        <v>66</v>
      </c>
      <c r="G14" s="4" t="s">
        <v>63</v>
      </c>
      <c r="H14" s="4" t="s">
        <v>60</v>
      </c>
      <c r="I14" s="7">
        <f t="shared" si="0"/>
        <v>3391</v>
      </c>
      <c r="J14" s="8">
        <v>3032</v>
      </c>
      <c r="K14" s="7">
        <f t="shared" si="1"/>
        <v>359</v>
      </c>
      <c r="L14" s="9">
        <f t="shared" si="2"/>
        <v>0.10586847537599528</v>
      </c>
      <c r="M14" s="10"/>
      <c r="N14" s="10"/>
      <c r="O14" s="10"/>
      <c r="P14" s="10">
        <v>178</v>
      </c>
      <c r="Q14" s="10"/>
      <c r="R14" s="10"/>
      <c r="S14" s="10"/>
      <c r="T14" s="10">
        <v>181</v>
      </c>
      <c r="U14" s="10"/>
      <c r="V14" s="10"/>
      <c r="W14" s="10"/>
      <c r="X14" s="11">
        <v>20200903</v>
      </c>
      <c r="Y14" s="11">
        <v>13</v>
      </c>
      <c r="Z14" s="5" t="s">
        <v>58</v>
      </c>
      <c r="AA14" s="11" t="str">
        <f t="shared" si="5"/>
        <v>하선동</v>
      </c>
      <c r="AB14" s="4" t="s">
        <v>79</v>
      </c>
      <c r="AC14" s="12" t="s">
        <v>80</v>
      </c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07</v>
      </c>
      <c r="D15" s="6" t="s">
        <v>65</v>
      </c>
      <c r="E15" s="6" t="s">
        <v>75</v>
      </c>
      <c r="F15" s="6" t="s">
        <v>66</v>
      </c>
      <c r="G15" s="4" t="s">
        <v>63</v>
      </c>
      <c r="H15" s="4" t="s">
        <v>60</v>
      </c>
      <c r="I15" s="7">
        <f t="shared" si="0"/>
        <v>893</v>
      </c>
      <c r="J15" s="8">
        <v>866</v>
      </c>
      <c r="K15" s="7">
        <f t="shared" si="1"/>
        <v>27</v>
      </c>
      <c r="L15" s="9">
        <f t="shared" si="2"/>
        <v>3.0235162374020158E-2</v>
      </c>
      <c r="M15" s="10"/>
      <c r="N15" s="10"/>
      <c r="O15" s="10"/>
      <c r="P15" s="10">
        <v>23</v>
      </c>
      <c r="Q15" s="10">
        <v>4</v>
      </c>
      <c r="R15" s="10"/>
      <c r="S15" s="10"/>
      <c r="T15" s="10"/>
      <c r="U15" s="10"/>
      <c r="V15" s="10"/>
      <c r="W15" s="10"/>
      <c r="X15" s="11">
        <v>20200905</v>
      </c>
      <c r="Y15" s="11">
        <v>13</v>
      </c>
      <c r="Z15" s="5" t="s">
        <v>58</v>
      </c>
      <c r="AA15" s="11" t="str">
        <f t="shared" si="5"/>
        <v>하선동</v>
      </c>
      <c r="AB15" s="4" t="s">
        <v>79</v>
      </c>
      <c r="AC15" s="12" t="s">
        <v>81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07</v>
      </c>
      <c r="D16" s="6" t="s">
        <v>65</v>
      </c>
      <c r="E16" s="6" t="s">
        <v>75</v>
      </c>
      <c r="F16" s="6" t="s">
        <v>66</v>
      </c>
      <c r="G16" s="4" t="s">
        <v>63</v>
      </c>
      <c r="H16" s="4" t="s">
        <v>60</v>
      </c>
      <c r="I16" s="7">
        <f t="shared" si="0"/>
        <v>1567</v>
      </c>
      <c r="J16" s="8">
        <v>1520</v>
      </c>
      <c r="K16" s="7">
        <f t="shared" si="1"/>
        <v>47</v>
      </c>
      <c r="L16" s="9">
        <f t="shared" si="2"/>
        <v>2.9993618379068283E-2</v>
      </c>
      <c r="M16" s="10"/>
      <c r="N16" s="10">
        <v>2</v>
      </c>
      <c r="O16" s="10"/>
      <c r="P16" s="10">
        <v>39</v>
      </c>
      <c r="Q16" s="10">
        <v>6</v>
      </c>
      <c r="R16" s="10"/>
      <c r="S16" s="10"/>
      <c r="T16" s="10"/>
      <c r="U16" s="10"/>
      <c r="V16" s="10"/>
      <c r="W16" s="10"/>
      <c r="X16" s="11">
        <v>20200907</v>
      </c>
      <c r="Y16" s="11">
        <v>3</v>
      </c>
      <c r="Z16" s="5" t="s">
        <v>58</v>
      </c>
      <c r="AA16" s="11" t="str">
        <f t="shared" si="5"/>
        <v>하선동</v>
      </c>
      <c r="AB16" s="4" t="s">
        <v>79</v>
      </c>
      <c r="AC16" s="12" t="s">
        <v>81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07</v>
      </c>
      <c r="D17" s="6" t="s">
        <v>68</v>
      </c>
      <c r="E17" s="6" t="s">
        <v>82</v>
      </c>
      <c r="F17" s="6" t="s">
        <v>83</v>
      </c>
      <c r="G17" s="4" t="s">
        <v>84</v>
      </c>
      <c r="H17" s="4" t="s">
        <v>60</v>
      </c>
      <c r="I17" s="7">
        <f t="shared" si="0"/>
        <v>1053</v>
      </c>
      <c r="J17" s="8">
        <v>1050</v>
      </c>
      <c r="K17" s="7">
        <f t="shared" si="1"/>
        <v>3</v>
      </c>
      <c r="L17" s="9">
        <f t="shared" si="2"/>
        <v>2.8490028490028491E-3</v>
      </c>
      <c r="M17" s="10">
        <v>3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>
        <v>20200907</v>
      </c>
      <c r="Y17" s="11">
        <v>3</v>
      </c>
      <c r="Z17" s="5" t="s">
        <v>58</v>
      </c>
      <c r="AA17" s="11" t="str">
        <f t="shared" si="5"/>
        <v>하선동</v>
      </c>
      <c r="AB17" s="4" t="s">
        <v>79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07</v>
      </c>
      <c r="D18" s="6" t="s">
        <v>30</v>
      </c>
      <c r="E18" s="6" t="s">
        <v>86</v>
      </c>
      <c r="F18" s="6" t="s">
        <v>87</v>
      </c>
      <c r="G18" s="4" t="s">
        <v>84</v>
      </c>
      <c r="H18" s="4" t="s">
        <v>60</v>
      </c>
      <c r="I18" s="7">
        <f t="shared" si="0"/>
        <v>712</v>
      </c>
      <c r="J18" s="8">
        <v>700</v>
      </c>
      <c r="K18" s="7">
        <f t="shared" si="1"/>
        <v>12</v>
      </c>
      <c r="L18" s="9">
        <f t="shared" si="2"/>
        <v>1.6853932584269662E-2</v>
      </c>
      <c r="M18" s="10"/>
      <c r="N18" s="10"/>
      <c r="O18" s="10"/>
      <c r="P18" s="10">
        <v>12</v>
      </c>
      <c r="Q18" s="10"/>
      <c r="R18" s="10"/>
      <c r="S18" s="10"/>
      <c r="T18" s="10"/>
      <c r="U18" s="10"/>
      <c r="V18" s="10"/>
      <c r="W18" s="10"/>
      <c r="X18" s="11">
        <v>20200905</v>
      </c>
      <c r="Y18" s="11">
        <v>14</v>
      </c>
      <c r="Z18" s="5" t="s">
        <v>58</v>
      </c>
      <c r="AA18" s="11" t="str">
        <f t="shared" si="5"/>
        <v>하선동</v>
      </c>
      <c r="AB18" s="4" t="s">
        <v>85</v>
      </c>
      <c r="AC18" s="12"/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07</v>
      </c>
      <c r="D19" s="6" t="s">
        <v>55</v>
      </c>
      <c r="E19" s="6" t="s">
        <v>56</v>
      </c>
      <c r="F19" s="6" t="s">
        <v>67</v>
      </c>
      <c r="G19" s="4">
        <v>7301</v>
      </c>
      <c r="H19" s="4" t="s">
        <v>60</v>
      </c>
      <c r="I19" s="7">
        <f t="shared" si="0"/>
        <v>604</v>
      </c>
      <c r="J19" s="8">
        <v>504</v>
      </c>
      <c r="K19" s="7">
        <f t="shared" si="1"/>
        <v>100</v>
      </c>
      <c r="L19" s="9">
        <f t="shared" si="2"/>
        <v>0.16556291390728478</v>
      </c>
      <c r="M19" s="10">
        <v>99</v>
      </c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1">
        <v>20200907</v>
      </c>
      <c r="Y19" s="11">
        <v>14</v>
      </c>
      <c r="Z19" s="5" t="s">
        <v>58</v>
      </c>
      <c r="AA19" s="11" t="str">
        <f t="shared" si="5"/>
        <v>하선동</v>
      </c>
      <c r="AB19" s="4" t="s">
        <v>85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07</v>
      </c>
      <c r="D20" s="6" t="s">
        <v>55</v>
      </c>
      <c r="E20" s="6" t="s">
        <v>56</v>
      </c>
      <c r="F20" s="6" t="s">
        <v>57</v>
      </c>
      <c r="G20" s="4" t="s">
        <v>59</v>
      </c>
      <c r="H20" s="4" t="s">
        <v>60</v>
      </c>
      <c r="I20" s="7">
        <f t="shared" si="0"/>
        <v>353</v>
      </c>
      <c r="J20" s="8">
        <v>350</v>
      </c>
      <c r="K20" s="7">
        <f t="shared" si="1"/>
        <v>3</v>
      </c>
      <c r="L20" s="9">
        <f t="shared" si="2"/>
        <v>8.4985835694051E-3</v>
      </c>
      <c r="M20" s="10"/>
      <c r="N20" s="10"/>
      <c r="O20" s="10"/>
      <c r="P20" s="10"/>
      <c r="Q20" s="10"/>
      <c r="R20" s="10"/>
      <c r="S20" s="10"/>
      <c r="T20" s="10">
        <v>3</v>
      </c>
      <c r="U20" s="10"/>
      <c r="V20" s="10"/>
      <c r="W20" s="10"/>
      <c r="X20" s="11">
        <v>20200905</v>
      </c>
      <c r="Y20" s="11">
        <v>15</v>
      </c>
      <c r="Z20" s="5" t="s">
        <v>58</v>
      </c>
      <c r="AA20" s="11" t="str">
        <f t="shared" si="5"/>
        <v>하선동</v>
      </c>
      <c r="AB20" s="4" t="s">
        <v>85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07</v>
      </c>
      <c r="D21" s="6" t="s">
        <v>68</v>
      </c>
      <c r="E21" s="6" t="s">
        <v>82</v>
      </c>
      <c r="F21" s="6" t="s">
        <v>83</v>
      </c>
      <c r="G21" s="4" t="s">
        <v>84</v>
      </c>
      <c r="H21" s="4" t="s">
        <v>60</v>
      </c>
      <c r="I21" s="7">
        <f t="shared" si="0"/>
        <v>1236</v>
      </c>
      <c r="J21" s="8">
        <v>1234</v>
      </c>
      <c r="K21" s="7">
        <f t="shared" si="1"/>
        <v>2</v>
      </c>
      <c r="L21" s="9">
        <f t="shared" si="2"/>
        <v>1.6181229773462784E-3</v>
      </c>
      <c r="M21" s="10">
        <v>2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20200907</v>
      </c>
      <c r="Y21" s="11">
        <v>3</v>
      </c>
      <c r="Z21" s="5" t="s">
        <v>58</v>
      </c>
      <c r="AA21" s="11" t="str">
        <f t="shared" si="5"/>
        <v>하선동</v>
      </c>
      <c r="AB21" s="4" t="s">
        <v>85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07</v>
      </c>
      <c r="D22" s="6" t="s">
        <v>68</v>
      </c>
      <c r="E22" s="6" t="s">
        <v>69</v>
      </c>
      <c r="F22" s="6" t="s">
        <v>70</v>
      </c>
      <c r="G22" s="4" t="s">
        <v>71</v>
      </c>
      <c r="H22" s="4" t="s">
        <v>60</v>
      </c>
      <c r="I22" s="7">
        <f t="shared" si="0"/>
        <v>1948</v>
      </c>
      <c r="J22" s="8">
        <v>1944</v>
      </c>
      <c r="K22" s="7">
        <f t="shared" si="1"/>
        <v>4</v>
      </c>
      <c r="L22" s="9">
        <f t="shared" si="2"/>
        <v>2.0533880903490761E-3</v>
      </c>
      <c r="M22" s="10"/>
      <c r="N22" s="10"/>
      <c r="O22" s="10"/>
      <c r="P22" s="10"/>
      <c r="Q22" s="10">
        <v>4</v>
      </c>
      <c r="R22" s="10"/>
      <c r="S22" s="10"/>
      <c r="T22" s="10"/>
      <c r="U22" s="10"/>
      <c r="V22" s="10"/>
      <c r="W22" s="10"/>
      <c r="X22" s="11">
        <v>20200907</v>
      </c>
      <c r="Y22" s="11">
        <v>5</v>
      </c>
      <c r="Z22" s="5" t="s">
        <v>58</v>
      </c>
      <c r="AA22" s="11" t="str">
        <f t="shared" si="5"/>
        <v>하선동</v>
      </c>
      <c r="AB22" s="4" t="s">
        <v>85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07</v>
      </c>
      <c r="D23" s="6" t="s">
        <v>55</v>
      </c>
      <c r="E23" s="6" t="s">
        <v>56</v>
      </c>
      <c r="F23" s="6" t="s">
        <v>57</v>
      </c>
      <c r="G23" s="4" t="s">
        <v>59</v>
      </c>
      <c r="H23" s="4" t="s">
        <v>60</v>
      </c>
      <c r="I23" s="7">
        <f t="shared" si="0"/>
        <v>1176</v>
      </c>
      <c r="J23" s="8">
        <v>1176</v>
      </c>
      <c r="K23" s="7">
        <f t="shared" si="1"/>
        <v>0</v>
      </c>
      <c r="L23" s="9">
        <f t="shared" si="2"/>
        <v>0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20200907</v>
      </c>
      <c r="Y23" s="11">
        <v>15</v>
      </c>
      <c r="Z23" s="5" t="s">
        <v>58</v>
      </c>
      <c r="AA23" s="11" t="str">
        <f t="shared" si="5"/>
        <v>하선동</v>
      </c>
      <c r="AB23" s="4" t="s">
        <v>85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07</v>
      </c>
      <c r="D24" s="6" t="s">
        <v>65</v>
      </c>
      <c r="E24" s="6" t="s">
        <v>62</v>
      </c>
      <c r="F24" s="6" t="s">
        <v>136</v>
      </c>
      <c r="G24" s="4" t="s">
        <v>63</v>
      </c>
      <c r="H24" s="4" t="s">
        <v>64</v>
      </c>
      <c r="I24" s="7">
        <f t="shared" si="0"/>
        <v>3055</v>
      </c>
      <c r="J24" s="8">
        <v>2850</v>
      </c>
      <c r="K24" s="7">
        <f t="shared" si="1"/>
        <v>205</v>
      </c>
      <c r="L24" s="9">
        <f t="shared" si="2"/>
        <v>6.7103109656301146E-2</v>
      </c>
      <c r="M24" s="10">
        <v>1</v>
      </c>
      <c r="N24" s="10">
        <v>6</v>
      </c>
      <c r="O24" s="10"/>
      <c r="P24" s="10"/>
      <c r="Q24" s="10">
        <v>16</v>
      </c>
      <c r="R24" s="10"/>
      <c r="S24" s="10">
        <v>180</v>
      </c>
      <c r="T24" s="10">
        <v>2</v>
      </c>
      <c r="U24" s="10"/>
      <c r="V24" s="10"/>
      <c r="W24" s="10"/>
      <c r="X24" s="11">
        <v>20200907</v>
      </c>
      <c r="Y24" s="11">
        <v>2</v>
      </c>
      <c r="Z24" s="5" t="s">
        <v>91</v>
      </c>
      <c r="AA24" s="11" t="str">
        <f t="shared" si="5"/>
        <v>이형준</v>
      </c>
      <c r="AB24" s="4" t="s">
        <v>90</v>
      </c>
      <c r="AC24" s="12" t="s">
        <v>92</v>
      </c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07</v>
      </c>
      <c r="D25" s="6" t="s">
        <v>55</v>
      </c>
      <c r="E25" s="6" t="s">
        <v>56</v>
      </c>
      <c r="F25" s="6" t="s">
        <v>67</v>
      </c>
      <c r="G25" s="4">
        <v>7301</v>
      </c>
      <c r="H25" s="4" t="s">
        <v>60</v>
      </c>
      <c r="I25" s="7">
        <f t="shared" si="0"/>
        <v>1066</v>
      </c>
      <c r="J25" s="10">
        <v>1063</v>
      </c>
      <c r="K25" s="7">
        <f t="shared" si="1"/>
        <v>3</v>
      </c>
      <c r="L25" s="9">
        <f t="shared" si="2"/>
        <v>2.8142589118198874E-3</v>
      </c>
      <c r="M25" s="10">
        <v>3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20200907</v>
      </c>
      <c r="Y25" s="11">
        <v>4</v>
      </c>
      <c r="Z25" s="5" t="s">
        <v>91</v>
      </c>
      <c r="AA25" s="11" t="str">
        <f t="shared" si="5"/>
        <v>이형준</v>
      </c>
      <c r="AB25" s="4" t="s">
        <v>90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07</v>
      </c>
      <c r="D26" s="6" t="s">
        <v>55</v>
      </c>
      <c r="E26" s="6" t="s">
        <v>69</v>
      </c>
      <c r="F26" s="6" t="s">
        <v>70</v>
      </c>
      <c r="G26" s="4" t="s">
        <v>71</v>
      </c>
      <c r="H26" s="4" t="s">
        <v>60</v>
      </c>
      <c r="I26" s="7">
        <f t="shared" si="0"/>
        <v>3441</v>
      </c>
      <c r="J26" s="10">
        <v>3440</v>
      </c>
      <c r="K26" s="7">
        <f t="shared" si="1"/>
        <v>1</v>
      </c>
      <c r="L26" s="9">
        <f t="shared" si="2"/>
        <v>2.906131938390003E-4</v>
      </c>
      <c r="M26" s="10"/>
      <c r="N26" s="10"/>
      <c r="O26" s="10"/>
      <c r="P26" s="10"/>
      <c r="Q26" s="10">
        <v>1</v>
      </c>
      <c r="R26" s="10"/>
      <c r="S26" s="10"/>
      <c r="T26" s="10"/>
      <c r="U26" s="10"/>
      <c r="V26" s="10"/>
      <c r="W26" s="10"/>
      <c r="X26" s="11">
        <v>20200907</v>
      </c>
      <c r="Y26" s="11">
        <v>5</v>
      </c>
      <c r="Z26" s="5" t="s">
        <v>91</v>
      </c>
      <c r="AA26" s="11" t="str">
        <f t="shared" si="5"/>
        <v>이형준</v>
      </c>
      <c r="AB26" s="4" t="s">
        <v>90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07</v>
      </c>
      <c r="D27" s="6" t="s">
        <v>55</v>
      </c>
      <c r="E27" s="6" t="s">
        <v>56</v>
      </c>
      <c r="F27" s="6" t="s">
        <v>57</v>
      </c>
      <c r="G27" s="4" t="s">
        <v>59</v>
      </c>
      <c r="H27" s="4" t="s">
        <v>60</v>
      </c>
      <c r="I27" s="7">
        <f t="shared" si="0"/>
        <v>2452</v>
      </c>
      <c r="J27" s="10">
        <v>2450</v>
      </c>
      <c r="K27" s="7">
        <f t="shared" si="1"/>
        <v>2</v>
      </c>
      <c r="L27" s="9">
        <f t="shared" si="2"/>
        <v>8.1566068515497557E-4</v>
      </c>
      <c r="M27" s="10">
        <v>1</v>
      </c>
      <c r="N27" s="10"/>
      <c r="O27" s="10"/>
      <c r="P27" s="10"/>
      <c r="Q27" s="10"/>
      <c r="R27" s="10"/>
      <c r="S27" s="10"/>
      <c r="T27" s="10">
        <v>1</v>
      </c>
      <c r="U27" s="10"/>
      <c r="V27" s="10"/>
      <c r="W27" s="10"/>
      <c r="X27" s="11">
        <v>20200907</v>
      </c>
      <c r="Y27" s="11">
        <v>15</v>
      </c>
      <c r="Z27" s="5" t="s">
        <v>91</v>
      </c>
      <c r="AA27" s="11" t="str">
        <f t="shared" si="5"/>
        <v>이형준</v>
      </c>
      <c r="AB27" s="4" t="s">
        <v>90</v>
      </c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07</v>
      </c>
      <c r="D28" s="6" t="s">
        <v>65</v>
      </c>
      <c r="E28" s="6" t="s">
        <v>75</v>
      </c>
      <c r="F28" s="6" t="s">
        <v>66</v>
      </c>
      <c r="G28" s="4" t="s">
        <v>63</v>
      </c>
      <c r="H28" s="4" t="s">
        <v>60</v>
      </c>
      <c r="I28" s="7">
        <f t="shared" si="0"/>
        <v>482</v>
      </c>
      <c r="J28" s="15">
        <v>480</v>
      </c>
      <c r="K28" s="7">
        <f t="shared" si="1"/>
        <v>2</v>
      </c>
      <c r="L28" s="9">
        <f t="shared" si="2"/>
        <v>4.1493775933609959E-3</v>
      </c>
      <c r="M28" s="10"/>
      <c r="N28" s="10"/>
      <c r="O28" s="10"/>
      <c r="P28" s="10">
        <v>1</v>
      </c>
      <c r="Q28" s="10">
        <v>1</v>
      </c>
      <c r="R28" s="10"/>
      <c r="S28" s="10"/>
      <c r="T28" s="10"/>
      <c r="U28" s="10"/>
      <c r="V28" s="10"/>
      <c r="W28" s="10"/>
      <c r="X28" s="11">
        <v>20200907</v>
      </c>
      <c r="Y28" s="11">
        <v>13</v>
      </c>
      <c r="Z28" s="5" t="s">
        <v>58</v>
      </c>
      <c r="AA28" s="11" t="str">
        <f t="shared" si="5"/>
        <v>하선동</v>
      </c>
      <c r="AB28" s="4" t="s">
        <v>93</v>
      </c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07</v>
      </c>
      <c r="D29" s="6" t="s">
        <v>65</v>
      </c>
      <c r="E29" s="6" t="s">
        <v>75</v>
      </c>
      <c r="F29" s="6" t="s">
        <v>66</v>
      </c>
      <c r="G29" s="4" t="s">
        <v>63</v>
      </c>
      <c r="H29" s="4" t="s">
        <v>60</v>
      </c>
      <c r="I29" s="7">
        <f t="shared" si="0"/>
        <v>4805</v>
      </c>
      <c r="J29" s="10">
        <v>4700</v>
      </c>
      <c r="K29" s="7">
        <f t="shared" si="1"/>
        <v>105</v>
      </c>
      <c r="L29" s="9">
        <f t="shared" si="2"/>
        <v>2.1852237252861603E-2</v>
      </c>
      <c r="M29" s="10">
        <v>5</v>
      </c>
      <c r="N29" s="10"/>
      <c r="O29" s="10"/>
      <c r="P29" s="10">
        <v>95</v>
      </c>
      <c r="Q29" s="10">
        <v>5</v>
      </c>
      <c r="R29" s="10"/>
      <c r="S29" s="10"/>
      <c r="T29" s="10"/>
      <c r="U29" s="10"/>
      <c r="V29" s="10"/>
      <c r="W29" s="10"/>
      <c r="X29" s="11">
        <v>20200907</v>
      </c>
      <c r="Y29" s="11">
        <v>14</v>
      </c>
      <c r="Z29" s="5" t="s">
        <v>91</v>
      </c>
      <c r="AA29" s="11" t="str">
        <f t="shared" si="5"/>
        <v>이형준</v>
      </c>
      <c r="AB29" s="4" t="s">
        <v>93</v>
      </c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07</v>
      </c>
      <c r="D30" s="6" t="s">
        <v>55</v>
      </c>
      <c r="E30" s="6" t="s">
        <v>69</v>
      </c>
      <c r="F30" s="6" t="s">
        <v>72</v>
      </c>
      <c r="G30" s="4" t="s">
        <v>73</v>
      </c>
      <c r="H30" s="4" t="s">
        <v>74</v>
      </c>
      <c r="I30" s="7">
        <f t="shared" si="0"/>
        <v>2160</v>
      </c>
      <c r="J30" s="10">
        <v>2160</v>
      </c>
      <c r="K30" s="7">
        <f t="shared" ref="K30:K43" si="6">SUM(M30:W30)</f>
        <v>0</v>
      </c>
      <c r="L30" s="9">
        <f t="shared" si="2"/>
        <v>0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>
        <v>20200907</v>
      </c>
      <c r="Y30" s="11">
        <v>14</v>
      </c>
      <c r="Z30" s="5" t="s">
        <v>91</v>
      </c>
      <c r="AA30" s="11" t="str">
        <f t="shared" si="5"/>
        <v>이형준</v>
      </c>
      <c r="AB30" s="4" t="s">
        <v>93</v>
      </c>
      <c r="AC30" s="12" t="s">
        <v>94</v>
      </c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07</v>
      </c>
      <c r="D31" s="6" t="s">
        <v>68</v>
      </c>
      <c r="E31" s="6" t="s">
        <v>82</v>
      </c>
      <c r="F31" s="6" t="s">
        <v>83</v>
      </c>
      <c r="G31" s="4" t="s">
        <v>84</v>
      </c>
      <c r="H31" s="4" t="s">
        <v>60</v>
      </c>
      <c r="I31" s="7">
        <f t="shared" si="0"/>
        <v>2477</v>
      </c>
      <c r="J31" s="8">
        <v>2475</v>
      </c>
      <c r="K31" s="7">
        <f t="shared" si="6"/>
        <v>2</v>
      </c>
      <c r="L31" s="9">
        <f t="shared" si="2"/>
        <v>8.0742834073475975E-4</v>
      </c>
      <c r="M31" s="10">
        <v>2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>
        <v>20200907</v>
      </c>
      <c r="Y31" s="11">
        <v>3</v>
      </c>
      <c r="Z31" s="5" t="s">
        <v>91</v>
      </c>
      <c r="AA31" s="11" t="str">
        <f t="shared" si="5"/>
        <v>이형준</v>
      </c>
      <c r="AB31" s="4" t="s">
        <v>93</v>
      </c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07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07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07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07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07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07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07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07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07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07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07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07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07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07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07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38859</v>
      </c>
      <c r="J47" s="50">
        <f t="shared" si="8"/>
        <v>37704</v>
      </c>
      <c r="K47" s="50">
        <f t="shared" si="8"/>
        <v>1155</v>
      </c>
      <c r="L47" s="50" t="e">
        <f t="shared" si="8"/>
        <v>#DIV/0!</v>
      </c>
      <c r="M47" s="50">
        <f t="shared" si="8"/>
        <v>291</v>
      </c>
      <c r="N47" s="50">
        <f t="shared" si="8"/>
        <v>8</v>
      </c>
      <c r="O47" s="50">
        <f t="shared" si="8"/>
        <v>0</v>
      </c>
      <c r="P47" s="50">
        <f t="shared" si="8"/>
        <v>362</v>
      </c>
      <c r="Q47" s="50">
        <f t="shared" si="8"/>
        <v>64</v>
      </c>
      <c r="R47" s="50">
        <f t="shared" si="8"/>
        <v>0</v>
      </c>
      <c r="S47" s="50">
        <f t="shared" si="8"/>
        <v>243</v>
      </c>
      <c r="T47" s="50">
        <f t="shared" si="8"/>
        <v>187</v>
      </c>
      <c r="U47" s="50">
        <f t="shared" si="8"/>
        <v>0</v>
      </c>
      <c r="V47" s="50">
        <f t="shared" si="8"/>
        <v>0</v>
      </c>
      <c r="W47" s="50">
        <f t="shared" si="8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07</v>
      </c>
      <c r="D49" s="6" t="s">
        <v>68</v>
      </c>
      <c r="E49" s="6" t="s">
        <v>75</v>
      </c>
      <c r="F49" s="6" t="s">
        <v>76</v>
      </c>
      <c r="G49" s="4" t="s">
        <v>77</v>
      </c>
      <c r="H49" s="4" t="s">
        <v>60</v>
      </c>
      <c r="I49" s="4"/>
      <c r="J49" s="8">
        <v>744</v>
      </c>
      <c r="K49" s="7">
        <f t="shared" ref="K49:K63" si="9">SUM(M49:W49)</f>
        <v>130</v>
      </c>
      <c r="L49" s="9" t="e">
        <f t="shared" ref="L49:L63" si="10">K49/I49</f>
        <v>#DIV/0!</v>
      </c>
      <c r="M49" s="10"/>
      <c r="N49" s="10">
        <v>128</v>
      </c>
      <c r="O49" s="10"/>
      <c r="P49" s="10">
        <v>2</v>
      </c>
      <c r="Q49" s="10"/>
      <c r="R49" s="10"/>
      <c r="S49" s="10"/>
      <c r="T49" s="10"/>
      <c r="U49" s="10"/>
      <c r="V49" s="10"/>
      <c r="W49" s="10"/>
      <c r="X49" s="11">
        <v>20200817</v>
      </c>
      <c r="Y49" s="11">
        <v>14</v>
      </c>
      <c r="Z49" s="5" t="s">
        <v>58</v>
      </c>
      <c r="AA49" s="11" t="str">
        <f>IF($Z49="A","하선동",IF($Z49="B","이형준",""))</f>
        <v>하선동</v>
      </c>
      <c r="AB49" s="4" t="s">
        <v>79</v>
      </c>
      <c r="AC49" s="12" t="s">
        <v>78</v>
      </c>
    </row>
    <row r="50" spans="1:29" ht="20.100000000000001" customHeight="1" x14ac:dyDescent="0.3">
      <c r="A50" s="4">
        <v>2</v>
      </c>
      <c r="B50" s="5" t="str">
        <f t="shared" ref="B50:B63" si="11">LEFT($A$1,1)</f>
        <v>9</v>
      </c>
      <c r="C50" s="5" t="str">
        <f t="shared" ref="C50:C63" si="12">MID($A$1,4,2)</f>
        <v>07</v>
      </c>
      <c r="D50" s="6" t="s">
        <v>55</v>
      </c>
      <c r="E50" s="6" t="s">
        <v>69</v>
      </c>
      <c r="F50" s="6" t="s">
        <v>88</v>
      </c>
      <c r="G50" s="4"/>
      <c r="H50" s="4"/>
      <c r="I50" s="7">
        <f t="shared" ref="I50:I63" si="13">J50+K50</f>
        <v>50</v>
      </c>
      <c r="J50" s="8">
        <v>50</v>
      </c>
      <c r="K50" s="7">
        <f t="shared" si="9"/>
        <v>0</v>
      </c>
      <c r="L50" s="9">
        <f t="shared" si="10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20200907</v>
      </c>
      <c r="Y50" s="11">
        <v>7</v>
      </c>
      <c r="Z50" s="5" t="s">
        <v>58</v>
      </c>
      <c r="AA50" s="11" t="str">
        <f t="shared" ref="AA50:AA63" si="14">IF($Z50="A","하선동",IF($Z50="B","이형준",""))</f>
        <v>하선동</v>
      </c>
      <c r="AB50" s="4" t="s">
        <v>85</v>
      </c>
      <c r="AC50" s="12" t="s">
        <v>89</v>
      </c>
    </row>
    <row r="51" spans="1:29" ht="20.100000000000001" customHeight="1" x14ac:dyDescent="0.3">
      <c r="A51" s="4">
        <v>3</v>
      </c>
      <c r="B51" s="5" t="str">
        <f t="shared" si="11"/>
        <v>9</v>
      </c>
      <c r="C51" s="5" t="str">
        <f t="shared" si="12"/>
        <v>07</v>
      </c>
      <c r="D51" s="6"/>
      <c r="E51" s="6"/>
      <c r="F51" s="6"/>
      <c r="G51" s="4"/>
      <c r="H51" s="4"/>
      <c r="I51" s="7">
        <f t="shared" si="13"/>
        <v>0</v>
      </c>
      <c r="J51" s="8"/>
      <c r="K51" s="7">
        <f t="shared" si="9"/>
        <v>0</v>
      </c>
      <c r="L51" s="9" t="e">
        <f t="shared" si="10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1"/>
        <v>9</v>
      </c>
      <c r="C52" s="5" t="str">
        <f t="shared" si="12"/>
        <v>07</v>
      </c>
      <c r="D52" s="6"/>
      <c r="E52" s="6"/>
      <c r="F52" s="6"/>
      <c r="G52" s="4"/>
      <c r="H52" s="4"/>
      <c r="I52" s="7">
        <f t="shared" si="13"/>
        <v>0</v>
      </c>
      <c r="J52" s="8"/>
      <c r="K52" s="7">
        <f t="shared" si="9"/>
        <v>0</v>
      </c>
      <c r="L52" s="9" t="e">
        <f t="shared" si="10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1"/>
        <v>9</v>
      </c>
      <c r="C53" s="5" t="str">
        <f t="shared" si="12"/>
        <v>07</v>
      </c>
      <c r="D53" s="6"/>
      <c r="E53" s="6"/>
      <c r="F53" s="6"/>
      <c r="G53" s="4"/>
      <c r="H53" s="4"/>
      <c r="I53" s="7">
        <f t="shared" si="13"/>
        <v>0</v>
      </c>
      <c r="J53" s="8"/>
      <c r="K53" s="7">
        <f t="shared" si="9"/>
        <v>0</v>
      </c>
      <c r="L53" s="9" t="e">
        <f t="shared" si="10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1"/>
        <v>9</v>
      </c>
      <c r="C54" s="5" t="str">
        <f t="shared" si="12"/>
        <v>07</v>
      </c>
      <c r="D54" s="6"/>
      <c r="E54" s="6"/>
      <c r="F54" s="6"/>
      <c r="G54" s="4"/>
      <c r="H54" s="4"/>
      <c r="I54" s="7">
        <f t="shared" si="13"/>
        <v>0</v>
      </c>
      <c r="J54" s="8"/>
      <c r="K54" s="7">
        <f t="shared" si="9"/>
        <v>0</v>
      </c>
      <c r="L54" s="9" t="e">
        <f t="shared" si="10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1"/>
        <v>9</v>
      </c>
      <c r="C55" s="5" t="str">
        <f t="shared" si="12"/>
        <v>07</v>
      </c>
      <c r="D55" s="6"/>
      <c r="E55" s="6"/>
      <c r="F55" s="6"/>
      <c r="G55" s="4"/>
      <c r="H55" s="4"/>
      <c r="I55" s="7">
        <f t="shared" si="13"/>
        <v>0</v>
      </c>
      <c r="J55" s="14"/>
      <c r="K55" s="7">
        <f t="shared" si="9"/>
        <v>0</v>
      </c>
      <c r="L55" s="9" t="e">
        <f t="shared" si="10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1"/>
        <v>9</v>
      </c>
      <c r="C56" s="5" t="str">
        <f t="shared" si="12"/>
        <v>07</v>
      </c>
      <c r="D56" s="6"/>
      <c r="E56" s="6"/>
      <c r="F56" s="6"/>
      <c r="G56" s="4"/>
      <c r="H56" s="4"/>
      <c r="I56" s="7">
        <f t="shared" si="13"/>
        <v>0</v>
      </c>
      <c r="J56" s="8"/>
      <c r="K56" s="7">
        <f t="shared" si="9"/>
        <v>0</v>
      </c>
      <c r="L56" s="9" t="e">
        <f t="shared" si="10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1"/>
        <v>9</v>
      </c>
      <c r="C57" s="5" t="str">
        <f t="shared" si="12"/>
        <v>07</v>
      </c>
      <c r="D57" s="6"/>
      <c r="E57" s="6"/>
      <c r="F57" s="6"/>
      <c r="G57" s="4"/>
      <c r="H57" s="4"/>
      <c r="I57" s="7">
        <f t="shared" si="13"/>
        <v>0</v>
      </c>
      <c r="J57" s="8"/>
      <c r="K57" s="7">
        <f t="shared" si="9"/>
        <v>0</v>
      </c>
      <c r="L57" s="9" t="e">
        <f t="shared" si="10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1"/>
        <v>9</v>
      </c>
      <c r="C58" s="5" t="str">
        <f t="shared" si="12"/>
        <v>07</v>
      </c>
      <c r="D58" s="6"/>
      <c r="E58" s="6"/>
      <c r="F58" s="6"/>
      <c r="G58" s="4"/>
      <c r="H58" s="4"/>
      <c r="I58" s="7">
        <f t="shared" si="13"/>
        <v>0</v>
      </c>
      <c r="J58" s="8"/>
      <c r="K58" s="7">
        <f t="shared" si="9"/>
        <v>0</v>
      </c>
      <c r="L58" s="9" t="e">
        <f t="shared" si="10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1"/>
        <v>9</v>
      </c>
      <c r="C59" s="5" t="str">
        <f t="shared" si="12"/>
        <v>07</v>
      </c>
      <c r="D59" s="6"/>
      <c r="E59" s="6"/>
      <c r="F59" s="6"/>
      <c r="G59" s="4"/>
      <c r="H59" s="4"/>
      <c r="I59" s="7">
        <f t="shared" si="13"/>
        <v>0</v>
      </c>
      <c r="J59" s="8"/>
      <c r="K59" s="7">
        <f t="shared" si="9"/>
        <v>0</v>
      </c>
      <c r="L59" s="9" t="e">
        <f t="shared" si="10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1"/>
        <v>9</v>
      </c>
      <c r="C60" s="5" t="str">
        <f t="shared" si="12"/>
        <v>07</v>
      </c>
      <c r="D60" s="6"/>
      <c r="E60" s="6"/>
      <c r="F60" s="6"/>
      <c r="G60" s="4"/>
      <c r="H60" s="4"/>
      <c r="I60" s="7">
        <f t="shared" si="13"/>
        <v>0</v>
      </c>
      <c r="J60" s="8"/>
      <c r="K60" s="7">
        <f t="shared" si="9"/>
        <v>0</v>
      </c>
      <c r="L60" s="9" t="e">
        <f t="shared" si="10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1"/>
        <v>9</v>
      </c>
      <c r="C61" s="5" t="str">
        <f t="shared" si="12"/>
        <v>07</v>
      </c>
      <c r="D61" s="6"/>
      <c r="E61" s="6"/>
      <c r="F61" s="6"/>
      <c r="G61" s="4"/>
      <c r="H61" s="4"/>
      <c r="I61" s="7">
        <f t="shared" si="13"/>
        <v>0</v>
      </c>
      <c r="J61" s="8"/>
      <c r="K61" s="7">
        <f t="shared" si="9"/>
        <v>0</v>
      </c>
      <c r="L61" s="9" t="e">
        <f t="shared" si="10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1"/>
        <v>9</v>
      </c>
      <c r="C62" s="5" t="str">
        <f t="shared" si="12"/>
        <v>07</v>
      </c>
      <c r="D62" s="6"/>
      <c r="E62" s="6"/>
      <c r="F62" s="6"/>
      <c r="G62" s="4"/>
      <c r="H62" s="4"/>
      <c r="I62" s="7">
        <f t="shared" si="13"/>
        <v>0</v>
      </c>
      <c r="J62" s="8"/>
      <c r="K62" s="7">
        <f t="shared" si="9"/>
        <v>0</v>
      </c>
      <c r="L62" s="9" t="e">
        <f t="shared" si="10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1"/>
        <v>9</v>
      </c>
      <c r="C63" s="5" t="str">
        <f t="shared" si="12"/>
        <v>07</v>
      </c>
      <c r="D63" s="6"/>
      <c r="E63" s="6"/>
      <c r="F63" s="6"/>
      <c r="G63" s="4"/>
      <c r="H63" s="4"/>
      <c r="I63" s="7">
        <f t="shared" si="13"/>
        <v>0</v>
      </c>
      <c r="J63" s="8"/>
      <c r="K63" s="7">
        <f t="shared" si="9"/>
        <v>0</v>
      </c>
      <c r="L63" s="9" t="e">
        <f t="shared" si="10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F7 A11:AC11 A8:C9 A10:E10 I7:AC10 A12:C12 I12:AC12 A13:D13 F13:AC13 A14:C18 I14:AC18 A19:AC19 I20:AC23 A20:C24 H24:AC24 A25:AC25 I26:AC27 H28:AC28 A32:AC46 A26:C29 A30:D30 A31:C31 I29:AC31">
    <cfRule type="expression" dxfId="581" priority="123">
      <formula>$L7&gt;0.15</formula>
    </cfRule>
    <cfRule type="expression" dxfId="580" priority="124">
      <formula>AND($L7&gt;0.08,$L7&lt;0.15)</formula>
    </cfRule>
  </conditionalFormatting>
  <conditionalFormatting sqref="A51:AC63 A49:C49 J49:AA49 A50:D50 AC49:AC50 F50:AA50">
    <cfRule type="expression" dxfId="579" priority="121">
      <formula>$L49&gt;0.15</formula>
    </cfRule>
    <cfRule type="expression" dxfId="578" priority="122">
      <formula>AND($L49&gt;0.08,$L49&lt;0.15)</formula>
    </cfRule>
  </conditionalFormatting>
  <conditionalFormatting sqref="G7:H7">
    <cfRule type="expression" dxfId="577" priority="119">
      <formula>$L7&gt;0.15</formula>
    </cfRule>
    <cfRule type="expression" dxfId="576" priority="120">
      <formula>AND($L7&gt;0.08,$L7&lt;0.15)</formula>
    </cfRule>
  </conditionalFormatting>
  <conditionalFormatting sqref="D8">
    <cfRule type="expression" dxfId="575" priority="117">
      <formula>$L8&gt;0.15</formula>
    </cfRule>
    <cfRule type="expression" dxfId="574" priority="118">
      <formula>AND($L8&gt;0.08,$L8&lt;0.15)</formula>
    </cfRule>
  </conditionalFormatting>
  <conditionalFormatting sqref="E8:H8">
    <cfRule type="expression" dxfId="573" priority="115">
      <formula>$L8&gt;0.15</formula>
    </cfRule>
    <cfRule type="expression" dxfId="572" priority="116">
      <formula>AND($L8&gt;0.08,$L8&lt;0.15)</formula>
    </cfRule>
  </conditionalFormatting>
  <conditionalFormatting sqref="D9">
    <cfRule type="expression" dxfId="571" priority="113">
      <formula>$L9&gt;0.15</formula>
    </cfRule>
    <cfRule type="expression" dxfId="570" priority="114">
      <formula>AND($L9&gt;0.08,$L9&lt;0.15)</formula>
    </cfRule>
  </conditionalFormatting>
  <conditionalFormatting sqref="E9:H9">
    <cfRule type="expression" dxfId="569" priority="111">
      <formula>$L9&gt;0.15</formula>
    </cfRule>
    <cfRule type="expression" dxfId="568" priority="112">
      <formula>AND($L9&gt;0.08,$L9&lt;0.15)</formula>
    </cfRule>
  </conditionalFormatting>
  <conditionalFormatting sqref="F10">
    <cfRule type="expression" dxfId="567" priority="109">
      <formula>$L10&gt;0.15</formula>
    </cfRule>
    <cfRule type="expression" dxfId="566" priority="110">
      <formula>AND($L10&gt;0.08,$L10&lt;0.15)</formula>
    </cfRule>
  </conditionalFormatting>
  <conditionalFormatting sqref="G10:H10">
    <cfRule type="expression" dxfId="565" priority="107">
      <formula>$L10&gt;0.15</formula>
    </cfRule>
    <cfRule type="expression" dxfId="564" priority="108">
      <formula>AND($L10&gt;0.08,$L10&lt;0.15)</formula>
    </cfRule>
  </conditionalFormatting>
  <conditionalFormatting sqref="D12:F12">
    <cfRule type="expression" dxfId="563" priority="105">
      <formula>$L12&gt;0.15</formula>
    </cfRule>
    <cfRule type="expression" dxfId="562" priority="106">
      <formula>AND($L12&gt;0.08,$L12&lt;0.15)</formula>
    </cfRule>
  </conditionalFormatting>
  <conditionalFormatting sqref="G12:H12">
    <cfRule type="expression" dxfId="561" priority="103">
      <formula>$L12&gt;0.15</formula>
    </cfRule>
    <cfRule type="expression" dxfId="560" priority="104">
      <formula>AND($L12&gt;0.08,$L12&lt;0.15)</formula>
    </cfRule>
  </conditionalFormatting>
  <conditionalFormatting sqref="E13">
    <cfRule type="expression" dxfId="559" priority="101">
      <formula>$L13&gt;0.15</formula>
    </cfRule>
    <cfRule type="expression" dxfId="558" priority="102">
      <formula>AND($L13&gt;0.08,$L13&lt;0.15)</formula>
    </cfRule>
  </conditionalFormatting>
  <conditionalFormatting sqref="I49">
    <cfRule type="expression" dxfId="557" priority="97">
      <formula>$L49&gt;0.15</formula>
    </cfRule>
    <cfRule type="expression" dxfId="556" priority="98">
      <formula>AND($L49&gt;0.08,$L49&lt;0.15)</formula>
    </cfRule>
  </conditionalFormatting>
  <conditionalFormatting sqref="D49:F49">
    <cfRule type="expression" dxfId="555" priority="95">
      <formula>$L49&gt;0.15</formula>
    </cfRule>
    <cfRule type="expression" dxfId="554" priority="96">
      <formula>AND($L49&gt;0.08,$L49&lt;0.15)</formula>
    </cfRule>
  </conditionalFormatting>
  <conditionalFormatting sqref="G49:H49">
    <cfRule type="expression" dxfId="553" priority="93">
      <formula>$L49&gt;0.15</formula>
    </cfRule>
    <cfRule type="expression" dxfId="552" priority="94">
      <formula>AND($L49&gt;0.08,$L49&lt;0.15)</formula>
    </cfRule>
  </conditionalFormatting>
  <conditionalFormatting sqref="AB49">
    <cfRule type="expression" dxfId="551" priority="91">
      <formula>$L49&gt;0.15</formula>
    </cfRule>
    <cfRule type="expression" dxfId="550" priority="92">
      <formula>AND($L49&gt;0.08,$L49&lt;0.15)</formula>
    </cfRule>
  </conditionalFormatting>
  <conditionalFormatting sqref="D14">
    <cfRule type="expression" dxfId="549" priority="89">
      <formula>$L14&gt;0.15</formula>
    </cfRule>
    <cfRule type="expression" dxfId="548" priority="90">
      <formula>AND($L14&gt;0.08,$L14&lt;0.15)</formula>
    </cfRule>
  </conditionalFormatting>
  <conditionalFormatting sqref="E14:F14">
    <cfRule type="expression" dxfId="547" priority="87">
      <formula>$L14&gt;0.15</formula>
    </cfRule>
    <cfRule type="expression" dxfId="546" priority="88">
      <formula>AND($L14&gt;0.08,$L14&lt;0.15)</formula>
    </cfRule>
  </conditionalFormatting>
  <conditionalFormatting sqref="G14:H14">
    <cfRule type="expression" dxfId="545" priority="85">
      <formula>$L14&gt;0.15</formula>
    </cfRule>
    <cfRule type="expression" dxfId="544" priority="86">
      <formula>AND($L14&gt;0.08,$L14&lt;0.15)</formula>
    </cfRule>
  </conditionalFormatting>
  <conditionalFormatting sqref="D15">
    <cfRule type="expression" dxfId="543" priority="83">
      <formula>$L15&gt;0.15</formula>
    </cfRule>
    <cfRule type="expression" dxfId="542" priority="84">
      <formula>AND($L15&gt;0.08,$L15&lt;0.15)</formula>
    </cfRule>
  </conditionalFormatting>
  <conditionalFormatting sqref="E15:F15">
    <cfRule type="expression" dxfId="541" priority="81">
      <formula>$L15&gt;0.15</formula>
    </cfRule>
    <cfRule type="expression" dxfId="540" priority="82">
      <formula>AND($L15&gt;0.08,$L15&lt;0.15)</formula>
    </cfRule>
  </conditionalFormatting>
  <conditionalFormatting sqref="G15:H15">
    <cfRule type="expression" dxfId="539" priority="79">
      <formula>$L15&gt;0.15</formula>
    </cfRule>
    <cfRule type="expression" dxfId="538" priority="80">
      <formula>AND($L15&gt;0.08,$L15&lt;0.15)</formula>
    </cfRule>
  </conditionalFormatting>
  <conditionalFormatting sqref="D16">
    <cfRule type="expression" dxfId="537" priority="77">
      <formula>$L16&gt;0.15</formula>
    </cfRule>
    <cfRule type="expression" dxfId="536" priority="78">
      <formula>AND($L16&gt;0.08,$L16&lt;0.15)</formula>
    </cfRule>
  </conditionalFormatting>
  <conditionalFormatting sqref="E16:F16">
    <cfRule type="expression" dxfId="535" priority="75">
      <formula>$L16&gt;0.15</formula>
    </cfRule>
    <cfRule type="expression" dxfId="534" priority="76">
      <formula>AND($L16&gt;0.08,$L16&lt;0.15)</formula>
    </cfRule>
  </conditionalFormatting>
  <conditionalFormatting sqref="G16:H16">
    <cfRule type="expression" dxfId="533" priority="73">
      <formula>$L16&gt;0.15</formula>
    </cfRule>
    <cfRule type="expression" dxfId="532" priority="74">
      <formula>AND($L16&gt;0.08,$L16&lt;0.15)</formula>
    </cfRule>
  </conditionalFormatting>
  <conditionalFormatting sqref="D17">
    <cfRule type="expression" dxfId="531" priority="71">
      <formula>$L17&gt;0.15</formula>
    </cfRule>
    <cfRule type="expression" dxfId="530" priority="72">
      <formula>AND($L17&gt;0.08,$L17&lt;0.15)</formula>
    </cfRule>
  </conditionalFormatting>
  <conditionalFormatting sqref="E17">
    <cfRule type="expression" dxfId="529" priority="69">
      <formula>$L17&gt;0.15</formula>
    </cfRule>
    <cfRule type="expression" dxfId="528" priority="70">
      <formula>AND($L17&gt;0.08,$L17&lt;0.15)</formula>
    </cfRule>
  </conditionalFormatting>
  <conditionalFormatting sqref="F17:H17">
    <cfRule type="expression" dxfId="527" priority="67">
      <formula>$L17&gt;0.15</formula>
    </cfRule>
    <cfRule type="expression" dxfId="526" priority="68">
      <formula>AND($L17&gt;0.08,$L17&lt;0.15)</formula>
    </cfRule>
  </conditionalFormatting>
  <conditionalFormatting sqref="D18:F18">
    <cfRule type="expression" dxfId="525" priority="65">
      <formula>$L18&gt;0.15</formula>
    </cfRule>
    <cfRule type="expression" dxfId="524" priority="66">
      <formula>AND($L18&gt;0.08,$L18&lt;0.15)</formula>
    </cfRule>
  </conditionalFormatting>
  <conditionalFormatting sqref="G18:H18">
    <cfRule type="expression" dxfId="523" priority="63">
      <formula>$L18&gt;0.15</formula>
    </cfRule>
    <cfRule type="expression" dxfId="522" priority="64">
      <formula>AND($L18&gt;0.08,$L18&lt;0.15)</formula>
    </cfRule>
  </conditionalFormatting>
  <conditionalFormatting sqref="D20:F20">
    <cfRule type="expression" dxfId="521" priority="61">
      <formula>$L20&gt;0.15</formula>
    </cfRule>
    <cfRule type="expression" dxfId="520" priority="62">
      <formula>AND($L20&gt;0.08,$L20&lt;0.15)</formula>
    </cfRule>
  </conditionalFormatting>
  <conditionalFormatting sqref="G20:H20">
    <cfRule type="expression" dxfId="519" priority="59">
      <formula>$L20&gt;0.15</formula>
    </cfRule>
    <cfRule type="expression" dxfId="518" priority="60">
      <formula>AND($L20&gt;0.08,$L20&lt;0.15)</formula>
    </cfRule>
  </conditionalFormatting>
  <conditionalFormatting sqref="D21">
    <cfRule type="expression" dxfId="517" priority="57">
      <formula>$L21&gt;0.15</formula>
    </cfRule>
    <cfRule type="expression" dxfId="516" priority="58">
      <formula>AND($L21&gt;0.08,$L21&lt;0.15)</formula>
    </cfRule>
  </conditionalFormatting>
  <conditionalFormatting sqref="E21">
    <cfRule type="expression" dxfId="515" priority="55">
      <formula>$L21&gt;0.15</formula>
    </cfRule>
    <cfRule type="expression" dxfId="514" priority="56">
      <formula>AND($L21&gt;0.08,$L21&lt;0.15)</formula>
    </cfRule>
  </conditionalFormatting>
  <conditionalFormatting sqref="F21:H21">
    <cfRule type="expression" dxfId="513" priority="53">
      <formula>$L21&gt;0.15</formula>
    </cfRule>
    <cfRule type="expression" dxfId="512" priority="54">
      <formula>AND($L21&gt;0.08,$L21&lt;0.15)</formula>
    </cfRule>
  </conditionalFormatting>
  <conditionalFormatting sqref="D22:F22">
    <cfRule type="expression" dxfId="511" priority="51">
      <formula>$L22&gt;0.15</formula>
    </cfRule>
    <cfRule type="expression" dxfId="510" priority="52">
      <formula>AND($L22&gt;0.08,$L22&lt;0.15)</formula>
    </cfRule>
  </conditionalFormatting>
  <conditionalFormatting sqref="G22:H22">
    <cfRule type="expression" dxfId="509" priority="49">
      <formula>$L22&gt;0.15</formula>
    </cfRule>
    <cfRule type="expression" dxfId="508" priority="50">
      <formula>AND($L22&gt;0.08,$L22&lt;0.15)</formula>
    </cfRule>
  </conditionalFormatting>
  <conditionalFormatting sqref="D23:F23">
    <cfRule type="expression" dxfId="507" priority="47">
      <formula>$L23&gt;0.15</formula>
    </cfRule>
    <cfRule type="expression" dxfId="506" priority="48">
      <formula>AND($L23&gt;0.08,$L23&lt;0.15)</formula>
    </cfRule>
  </conditionalFormatting>
  <conditionalFormatting sqref="G23:H23">
    <cfRule type="expression" dxfId="505" priority="45">
      <formula>$L23&gt;0.15</formula>
    </cfRule>
    <cfRule type="expression" dxfId="504" priority="46">
      <formula>AND($L23&gt;0.08,$L23&lt;0.15)</formula>
    </cfRule>
  </conditionalFormatting>
  <conditionalFormatting sqref="AB50">
    <cfRule type="expression" dxfId="503" priority="43">
      <formula>$L50&gt;0.15</formula>
    </cfRule>
    <cfRule type="expression" dxfId="502" priority="44">
      <formula>AND($L50&gt;0.08,$L50&lt;0.15)</formula>
    </cfRule>
  </conditionalFormatting>
  <conditionalFormatting sqref="E50">
    <cfRule type="expression" dxfId="501" priority="41">
      <formula>$L50&gt;0.15</formula>
    </cfRule>
    <cfRule type="expression" dxfId="500" priority="42">
      <formula>AND($L50&gt;0.08,$L50&lt;0.15)</formula>
    </cfRule>
  </conditionalFormatting>
  <conditionalFormatting sqref="D24">
    <cfRule type="expression" dxfId="499" priority="39">
      <formula>$L24&gt;0.15</formula>
    </cfRule>
    <cfRule type="expression" dxfId="498" priority="40">
      <formula>AND($L24&gt;0.08,$L24&lt;0.15)</formula>
    </cfRule>
  </conditionalFormatting>
  <conditionalFormatting sqref="E24:G24">
    <cfRule type="expression" dxfId="497" priority="37">
      <formula>$L24&gt;0.15</formula>
    </cfRule>
    <cfRule type="expression" dxfId="496" priority="38">
      <formula>AND($L24&gt;0.08,$L24&lt;0.15)</formula>
    </cfRule>
  </conditionalFormatting>
  <conditionalFormatting sqref="D26">
    <cfRule type="expression" dxfId="495" priority="35">
      <formula>$L26&gt;0.15</formula>
    </cfRule>
    <cfRule type="expression" dxfId="494" priority="36">
      <formula>AND($L26&gt;0.08,$L26&lt;0.15)</formula>
    </cfRule>
  </conditionalFormatting>
  <conditionalFormatting sqref="E26:F26">
    <cfRule type="expression" dxfId="493" priority="31">
      <formula>$L26&gt;0.15</formula>
    </cfRule>
    <cfRule type="expression" dxfId="492" priority="32">
      <formula>AND($L26&gt;0.08,$L26&lt;0.15)</formula>
    </cfRule>
  </conditionalFormatting>
  <conditionalFormatting sqref="G26:H26">
    <cfRule type="expression" dxfId="491" priority="29">
      <formula>$L26&gt;0.15</formula>
    </cfRule>
    <cfRule type="expression" dxfId="490" priority="30">
      <formula>AND($L26&gt;0.08,$L26&lt;0.15)</formula>
    </cfRule>
  </conditionalFormatting>
  <conditionalFormatting sqref="D27:F27">
    <cfRule type="expression" dxfId="489" priority="27">
      <formula>$L27&gt;0.15</formula>
    </cfRule>
    <cfRule type="expression" dxfId="488" priority="28">
      <formula>AND($L27&gt;0.08,$L27&lt;0.15)</formula>
    </cfRule>
  </conditionalFormatting>
  <conditionalFormatting sqref="G27:H27">
    <cfRule type="expression" dxfId="487" priority="25">
      <formula>$L27&gt;0.15</formula>
    </cfRule>
    <cfRule type="expression" dxfId="486" priority="26">
      <formula>AND($L27&gt;0.08,$L27&lt;0.15)</formula>
    </cfRule>
  </conditionalFormatting>
  <conditionalFormatting sqref="D28">
    <cfRule type="expression" dxfId="485" priority="23">
      <formula>$L28&gt;0.15</formula>
    </cfRule>
    <cfRule type="expression" dxfId="484" priority="24">
      <formula>AND($L28&gt;0.08,$L28&lt;0.15)</formula>
    </cfRule>
  </conditionalFormatting>
  <conditionalFormatting sqref="E28:F28">
    <cfRule type="expression" dxfId="483" priority="21">
      <formula>$L28&gt;0.15</formula>
    </cfRule>
    <cfRule type="expression" dxfId="482" priority="22">
      <formula>AND($L28&gt;0.08,$L28&lt;0.15)</formula>
    </cfRule>
  </conditionalFormatting>
  <conditionalFormatting sqref="G28">
    <cfRule type="expression" dxfId="481" priority="19">
      <formula>$L28&gt;0.15</formula>
    </cfRule>
    <cfRule type="expression" dxfId="480" priority="20">
      <formula>AND($L28&gt;0.08,$L28&lt;0.15)</formula>
    </cfRule>
  </conditionalFormatting>
  <conditionalFormatting sqref="H29">
    <cfRule type="expression" dxfId="479" priority="17">
      <formula>$L29&gt;0.15</formula>
    </cfRule>
    <cfRule type="expression" dxfId="478" priority="18">
      <formula>AND($L29&gt;0.08,$L29&lt;0.15)</formula>
    </cfRule>
  </conditionalFormatting>
  <conditionalFormatting sqref="D29">
    <cfRule type="expression" dxfId="477" priority="15">
      <formula>$L29&gt;0.15</formula>
    </cfRule>
    <cfRule type="expression" dxfId="476" priority="16">
      <formula>AND($L29&gt;0.08,$L29&lt;0.15)</formula>
    </cfRule>
  </conditionalFormatting>
  <conditionalFormatting sqref="E29:F29">
    <cfRule type="expression" dxfId="475" priority="13">
      <formula>$L29&gt;0.15</formula>
    </cfRule>
    <cfRule type="expression" dxfId="474" priority="14">
      <formula>AND($L29&gt;0.08,$L29&lt;0.15)</formula>
    </cfRule>
  </conditionalFormatting>
  <conditionalFormatting sqref="G29">
    <cfRule type="expression" dxfId="473" priority="11">
      <formula>$L29&gt;0.15</formula>
    </cfRule>
    <cfRule type="expression" dxfId="472" priority="12">
      <formula>AND($L29&gt;0.08,$L29&lt;0.15)</formula>
    </cfRule>
  </conditionalFormatting>
  <conditionalFormatting sqref="F30:H30">
    <cfRule type="expression" dxfId="471" priority="9">
      <formula>$L30&gt;0.15</formula>
    </cfRule>
    <cfRule type="expression" dxfId="470" priority="10">
      <formula>AND($L30&gt;0.08,$L30&lt;0.15)</formula>
    </cfRule>
  </conditionalFormatting>
  <conditionalFormatting sqref="E30">
    <cfRule type="expression" dxfId="469" priority="7">
      <formula>$L30&gt;0.15</formula>
    </cfRule>
    <cfRule type="expression" dxfId="468" priority="8">
      <formula>AND($L30&gt;0.08,$L30&lt;0.15)</formula>
    </cfRule>
  </conditionalFormatting>
  <conditionalFormatting sqref="D31">
    <cfRule type="expression" dxfId="467" priority="5">
      <formula>$L31&gt;0.15</formula>
    </cfRule>
    <cfRule type="expression" dxfId="466" priority="6">
      <formula>AND($L31&gt;0.08,$L31&lt;0.15)</formula>
    </cfRule>
  </conditionalFormatting>
  <conditionalFormatting sqref="E31">
    <cfRule type="expression" dxfId="465" priority="3">
      <formula>$L31&gt;0.15</formula>
    </cfRule>
    <cfRule type="expression" dxfId="464" priority="4">
      <formula>AND($L31&gt;0.08,$L31&lt;0.15)</formula>
    </cfRule>
  </conditionalFormatting>
  <conditionalFormatting sqref="F31:H31">
    <cfRule type="expression" dxfId="463" priority="1">
      <formula>$L31&gt;0.15</formula>
    </cfRule>
    <cfRule type="expression" dxfId="462" priority="2">
      <formula>AND($L31&gt;0.08,$L31&lt;0.15)</formula>
    </cfRule>
  </conditionalFormatting>
  <dataValidations count="3">
    <dataValidation allowBlank="1" showInputMessage="1" showErrorMessage="1" prompt="수식 계산_x000a_수치 입력 금지" sqref="K49:K63 K7:K46" xr:uid="{9E77E008-2A7A-45FB-ADEF-98983BFEA47D}"/>
    <dataValidation type="whole" allowBlank="1" showInputMessage="1" showErrorMessage="1" errorTitle="입력값이 올바르지 않습니다." error="숫자만 쓰세요!" sqref="J29:J30 J25:J27 M49:W63 M7:W46" xr:uid="{72C833E4-D115-4FC1-B822-8519CBC8E9AA}">
      <formula1>0</formula1>
      <formula2>20000</formula2>
    </dataValidation>
    <dataValidation type="list" allowBlank="1" showInputMessage="1" showErrorMessage="1" sqref="Z49:Z63 Z7:Z46" xr:uid="{916CE6D8-7393-4A5F-B1AE-44A542D15A67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02CF90-8051-4F0D-9C74-61F6235B2D7C}">
          <x14:formula1>
            <xm:f>데이터!$B$4:$B$17</xm:f>
          </x14:formula1>
          <xm:sqref>D50:D63 D7 D10:D11 D13 D19:D20 D23 D25 D27 D30 D32:D46</xm:sqref>
        </x14:dataValidation>
        <x14:dataValidation type="list" allowBlank="1" showInputMessage="1" showErrorMessage="1" xr:uid="{02874FE9-C3A0-4DC2-B4A8-498244E75412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C34BB-D228-4134-ACF3-37FAF2D2658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D17" sqref="D17:H17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51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08</v>
      </c>
      <c r="D7" s="6" t="s">
        <v>65</v>
      </c>
      <c r="E7" s="6" t="s">
        <v>62</v>
      </c>
      <c r="F7" s="6" t="s">
        <v>136</v>
      </c>
      <c r="G7" s="4" t="s">
        <v>63</v>
      </c>
      <c r="H7" s="4" t="s">
        <v>64</v>
      </c>
      <c r="I7" s="7">
        <f t="shared" ref="I7:I46" si="0">J7+K7</f>
        <v>2700</v>
      </c>
      <c r="J7" s="8">
        <v>2550</v>
      </c>
      <c r="K7" s="7">
        <f t="shared" ref="K7:K29" si="1">SUM(M7:W7)</f>
        <v>150</v>
      </c>
      <c r="L7" s="9">
        <f t="shared" ref="L7:L46" si="2">K7/I7</f>
        <v>5.5555555555555552E-2</v>
      </c>
      <c r="M7" s="10"/>
      <c r="N7" s="10"/>
      <c r="O7" s="10"/>
      <c r="P7" s="10">
        <v>5</v>
      </c>
      <c r="Q7" s="10">
        <v>9</v>
      </c>
      <c r="R7" s="10"/>
      <c r="S7" s="10">
        <v>136</v>
      </c>
      <c r="T7" s="10"/>
      <c r="U7" s="10"/>
      <c r="V7" s="10"/>
      <c r="W7" s="10"/>
      <c r="X7" s="11">
        <v>20200708</v>
      </c>
      <c r="Y7" s="11">
        <v>2</v>
      </c>
      <c r="Z7" s="5" t="s">
        <v>95</v>
      </c>
      <c r="AA7" s="11" t="str">
        <f>IF($Z7="A","하선동",IF($Z7="B","이형준",""))</f>
        <v>하선동</v>
      </c>
      <c r="AB7" s="4" t="s">
        <v>96</v>
      </c>
      <c r="AC7" s="12" t="s">
        <v>119</v>
      </c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08</v>
      </c>
      <c r="D8" s="6" t="s">
        <v>55</v>
      </c>
      <c r="E8" s="6" t="s">
        <v>82</v>
      </c>
      <c r="F8" s="6" t="s">
        <v>83</v>
      </c>
      <c r="G8" s="4" t="s">
        <v>84</v>
      </c>
      <c r="H8" s="4" t="s">
        <v>60</v>
      </c>
      <c r="I8" s="7">
        <f t="shared" si="0"/>
        <v>2328</v>
      </c>
      <c r="J8" s="8">
        <v>2328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20200908</v>
      </c>
      <c r="Y8" s="11">
        <v>3</v>
      </c>
      <c r="Z8" s="5" t="s">
        <v>95</v>
      </c>
      <c r="AA8" s="11" t="str">
        <f t="shared" ref="AA8:AA46" si="5">IF($Z8="A","하선동",IF($Z8="B","이형준",""))</f>
        <v>하선동</v>
      </c>
      <c r="AB8" s="4" t="s">
        <v>100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08</v>
      </c>
      <c r="D9" s="6" t="s">
        <v>102</v>
      </c>
      <c r="E9" s="6" t="s">
        <v>103</v>
      </c>
      <c r="F9" s="6" t="s">
        <v>101</v>
      </c>
      <c r="G9" s="4" t="s">
        <v>104</v>
      </c>
      <c r="H9" s="4" t="s">
        <v>60</v>
      </c>
      <c r="I9" s="7">
        <f t="shared" si="0"/>
        <v>821</v>
      </c>
      <c r="J9" s="8">
        <v>813</v>
      </c>
      <c r="K9" s="7">
        <f t="shared" si="1"/>
        <v>8</v>
      </c>
      <c r="L9" s="9">
        <f t="shared" si="2"/>
        <v>9.7442143727161992E-3</v>
      </c>
      <c r="M9" s="10"/>
      <c r="N9" s="10"/>
      <c r="O9" s="10"/>
      <c r="P9" s="10">
        <v>6</v>
      </c>
      <c r="Q9" s="10">
        <v>2</v>
      </c>
      <c r="R9" s="10"/>
      <c r="S9" s="10"/>
      <c r="T9" s="10"/>
      <c r="U9" s="10"/>
      <c r="V9" s="10"/>
      <c r="W9" s="10"/>
      <c r="X9" s="11">
        <v>20200908</v>
      </c>
      <c r="Y9" s="5">
        <v>4</v>
      </c>
      <c r="Z9" s="5" t="s">
        <v>95</v>
      </c>
      <c r="AA9" s="11" t="str">
        <f t="shared" si="5"/>
        <v>하선동</v>
      </c>
      <c r="AB9" s="4" t="s">
        <v>100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08</v>
      </c>
      <c r="D10" s="6" t="s">
        <v>55</v>
      </c>
      <c r="E10" s="6" t="s">
        <v>56</v>
      </c>
      <c r="F10" s="6" t="s">
        <v>57</v>
      </c>
      <c r="G10" s="4" t="s">
        <v>59</v>
      </c>
      <c r="H10" s="4" t="s">
        <v>60</v>
      </c>
      <c r="I10" s="7">
        <f t="shared" si="0"/>
        <v>726</v>
      </c>
      <c r="J10" s="8">
        <v>718</v>
      </c>
      <c r="K10" s="7">
        <f t="shared" si="1"/>
        <v>8</v>
      </c>
      <c r="L10" s="9">
        <f t="shared" si="2"/>
        <v>1.1019283746556474E-2</v>
      </c>
      <c r="M10" s="10">
        <v>6</v>
      </c>
      <c r="N10" s="10"/>
      <c r="O10" s="10"/>
      <c r="P10" s="10"/>
      <c r="Q10" s="10"/>
      <c r="R10" s="10"/>
      <c r="S10" s="10"/>
      <c r="T10" s="10">
        <v>2</v>
      </c>
      <c r="U10" s="10"/>
      <c r="V10" s="10"/>
      <c r="W10" s="10"/>
      <c r="X10" s="11">
        <v>20200908</v>
      </c>
      <c r="Y10" s="11">
        <v>15</v>
      </c>
      <c r="Z10" s="5" t="s">
        <v>95</v>
      </c>
      <c r="AA10" s="11" t="str">
        <f t="shared" si="5"/>
        <v>하선동</v>
      </c>
      <c r="AB10" s="4" t="s">
        <v>100</v>
      </c>
      <c r="AC10" s="12" t="s">
        <v>106</v>
      </c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08</v>
      </c>
      <c r="D11" s="6" t="s">
        <v>55</v>
      </c>
      <c r="E11" s="6" t="s">
        <v>69</v>
      </c>
      <c r="F11" s="6" t="s">
        <v>70</v>
      </c>
      <c r="G11" s="4" t="s">
        <v>71</v>
      </c>
      <c r="H11" s="4" t="s">
        <v>60</v>
      </c>
      <c r="I11" s="7">
        <f t="shared" si="0"/>
        <v>3589</v>
      </c>
      <c r="J11" s="8">
        <v>3580</v>
      </c>
      <c r="K11" s="7">
        <f t="shared" si="1"/>
        <v>9</v>
      </c>
      <c r="L11" s="9">
        <f t="shared" si="2"/>
        <v>2.5076623014767345E-3</v>
      </c>
      <c r="M11" s="10"/>
      <c r="N11" s="10"/>
      <c r="O11" s="10"/>
      <c r="P11" s="10"/>
      <c r="Q11" s="10">
        <v>9</v>
      </c>
      <c r="R11" s="10"/>
      <c r="S11" s="10"/>
      <c r="T11" s="10"/>
      <c r="U11" s="10"/>
      <c r="V11" s="10"/>
      <c r="W11" s="10"/>
      <c r="X11" s="11">
        <v>20200908</v>
      </c>
      <c r="Y11" s="11">
        <v>5</v>
      </c>
      <c r="Z11" s="5" t="s">
        <v>95</v>
      </c>
      <c r="AA11" s="11" t="str">
        <f t="shared" si="5"/>
        <v>하선동</v>
      </c>
      <c r="AB11" s="4" t="s">
        <v>100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08</v>
      </c>
      <c r="D12" s="6" t="s">
        <v>65</v>
      </c>
      <c r="E12" s="6" t="s">
        <v>56</v>
      </c>
      <c r="F12" s="6" t="s">
        <v>105</v>
      </c>
      <c r="G12" s="4" t="s">
        <v>63</v>
      </c>
      <c r="H12" s="4" t="s">
        <v>60</v>
      </c>
      <c r="I12" s="7">
        <f t="shared" si="0"/>
        <v>2902</v>
      </c>
      <c r="J12" s="8">
        <v>2790</v>
      </c>
      <c r="K12" s="7">
        <f t="shared" si="1"/>
        <v>112</v>
      </c>
      <c r="L12" s="9">
        <f t="shared" si="2"/>
        <v>3.8594073053066849E-2</v>
      </c>
      <c r="M12" s="10">
        <v>11</v>
      </c>
      <c r="N12" s="10"/>
      <c r="O12" s="10"/>
      <c r="P12" s="10">
        <v>101</v>
      </c>
      <c r="Q12" s="10"/>
      <c r="R12" s="10"/>
      <c r="S12" s="10"/>
      <c r="T12" s="10"/>
      <c r="U12" s="10"/>
      <c r="V12" s="10"/>
      <c r="W12" s="10"/>
      <c r="X12" s="11">
        <v>20200908</v>
      </c>
      <c r="Y12" s="11">
        <v>13</v>
      </c>
      <c r="Z12" s="5" t="s">
        <v>95</v>
      </c>
      <c r="AA12" s="11" t="str">
        <f t="shared" si="5"/>
        <v>하선동</v>
      </c>
      <c r="AB12" s="4" t="s">
        <v>100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08</v>
      </c>
      <c r="D13" s="6" t="s">
        <v>55</v>
      </c>
      <c r="E13" s="6" t="s">
        <v>69</v>
      </c>
      <c r="F13" s="6" t="s">
        <v>72</v>
      </c>
      <c r="G13" s="4" t="s">
        <v>73</v>
      </c>
      <c r="H13" s="4" t="s">
        <v>60</v>
      </c>
      <c r="I13" s="7">
        <f t="shared" si="0"/>
        <v>1340</v>
      </c>
      <c r="J13" s="14">
        <v>1339</v>
      </c>
      <c r="K13" s="7">
        <f t="shared" si="1"/>
        <v>1</v>
      </c>
      <c r="L13" s="9">
        <f t="shared" si="2"/>
        <v>7.4626865671641792E-4</v>
      </c>
      <c r="M13" s="10"/>
      <c r="N13" s="10"/>
      <c r="O13" s="10"/>
      <c r="P13" s="10"/>
      <c r="Q13" s="10"/>
      <c r="R13" s="10"/>
      <c r="S13" s="10"/>
      <c r="T13" s="10">
        <v>1</v>
      </c>
      <c r="U13" s="10"/>
      <c r="V13" s="10"/>
      <c r="W13" s="10"/>
      <c r="X13" s="11">
        <v>20200907</v>
      </c>
      <c r="Y13" s="11">
        <v>14</v>
      </c>
      <c r="Z13" s="5" t="s">
        <v>109</v>
      </c>
      <c r="AA13" s="11" t="str">
        <f t="shared" si="5"/>
        <v>이형준</v>
      </c>
      <c r="AB13" s="4" t="s">
        <v>108</v>
      </c>
      <c r="AC13" s="12" t="s">
        <v>110</v>
      </c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08</v>
      </c>
      <c r="D14" s="6" t="s">
        <v>55</v>
      </c>
      <c r="E14" s="6" t="s">
        <v>56</v>
      </c>
      <c r="F14" s="6" t="s">
        <v>57</v>
      </c>
      <c r="G14" s="4" t="s">
        <v>59</v>
      </c>
      <c r="H14" s="4" t="s">
        <v>60</v>
      </c>
      <c r="I14" s="7">
        <f t="shared" si="0"/>
        <v>936</v>
      </c>
      <c r="J14" s="8">
        <v>934</v>
      </c>
      <c r="K14" s="7">
        <f t="shared" si="1"/>
        <v>2</v>
      </c>
      <c r="L14" s="9">
        <f t="shared" si="2"/>
        <v>2.136752136752137E-3</v>
      </c>
      <c r="M14" s="10"/>
      <c r="N14" s="10"/>
      <c r="O14" s="10"/>
      <c r="P14" s="10"/>
      <c r="Q14" s="10"/>
      <c r="R14" s="10"/>
      <c r="S14" s="10"/>
      <c r="T14" s="10">
        <v>2</v>
      </c>
      <c r="U14" s="10"/>
      <c r="V14" s="10"/>
      <c r="W14" s="10"/>
      <c r="X14" s="11">
        <v>20200907</v>
      </c>
      <c r="Y14" s="11">
        <v>15</v>
      </c>
      <c r="Z14" s="5" t="s">
        <v>109</v>
      </c>
      <c r="AA14" s="11" t="str">
        <f t="shared" si="5"/>
        <v>이형준</v>
      </c>
      <c r="AB14" s="4" t="s">
        <v>108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08</v>
      </c>
      <c r="D15" s="6" t="s">
        <v>55</v>
      </c>
      <c r="E15" s="6" t="s">
        <v>56</v>
      </c>
      <c r="F15" s="6" t="s">
        <v>57</v>
      </c>
      <c r="G15" s="4" t="s">
        <v>59</v>
      </c>
      <c r="H15" s="4" t="s">
        <v>60</v>
      </c>
      <c r="I15" s="7">
        <f t="shared" si="0"/>
        <v>1142</v>
      </c>
      <c r="J15" s="8">
        <v>1141</v>
      </c>
      <c r="K15" s="7">
        <f t="shared" si="1"/>
        <v>1</v>
      </c>
      <c r="L15" s="9">
        <f t="shared" si="2"/>
        <v>8.7565674255691769E-4</v>
      </c>
      <c r="M15" s="10"/>
      <c r="N15" s="10"/>
      <c r="O15" s="10"/>
      <c r="P15" s="10"/>
      <c r="Q15" s="10"/>
      <c r="R15" s="10"/>
      <c r="S15" s="10"/>
      <c r="T15" s="10">
        <v>1</v>
      </c>
      <c r="U15" s="10"/>
      <c r="V15" s="10"/>
      <c r="W15" s="10"/>
      <c r="X15" s="11">
        <v>20200908</v>
      </c>
      <c r="Y15" s="11">
        <v>15</v>
      </c>
      <c r="Z15" s="5" t="s">
        <v>95</v>
      </c>
      <c r="AA15" s="11" t="str">
        <f t="shared" si="5"/>
        <v>하선동</v>
      </c>
      <c r="AB15" s="4" t="s">
        <v>108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08</v>
      </c>
      <c r="D16" s="6" t="s">
        <v>55</v>
      </c>
      <c r="E16" s="6" t="s">
        <v>69</v>
      </c>
      <c r="F16" s="6" t="s">
        <v>72</v>
      </c>
      <c r="G16" s="4" t="s">
        <v>73</v>
      </c>
      <c r="H16" s="4" t="s">
        <v>60</v>
      </c>
      <c r="I16" s="7">
        <f t="shared" si="0"/>
        <v>238</v>
      </c>
      <c r="J16" s="8">
        <v>238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20200908</v>
      </c>
      <c r="Y16" s="11">
        <v>14</v>
      </c>
      <c r="Z16" s="5" t="s">
        <v>109</v>
      </c>
      <c r="AA16" s="11" t="str">
        <f t="shared" si="5"/>
        <v>이형준</v>
      </c>
      <c r="AB16" s="4" t="s">
        <v>108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08</v>
      </c>
      <c r="D17" s="6" t="s">
        <v>102</v>
      </c>
      <c r="E17" s="6" t="s">
        <v>56</v>
      </c>
      <c r="F17" s="6" t="s">
        <v>111</v>
      </c>
      <c r="G17" s="4" t="s">
        <v>71</v>
      </c>
      <c r="H17" s="4" t="s">
        <v>60</v>
      </c>
      <c r="I17" s="7">
        <f t="shared" si="0"/>
        <v>320</v>
      </c>
      <c r="J17" s="8">
        <v>307</v>
      </c>
      <c r="K17" s="7">
        <f t="shared" si="1"/>
        <v>13</v>
      </c>
      <c r="L17" s="9">
        <f t="shared" si="2"/>
        <v>4.0625000000000001E-2</v>
      </c>
      <c r="M17" s="10">
        <v>1</v>
      </c>
      <c r="N17" s="10"/>
      <c r="O17" s="10"/>
      <c r="P17" s="10">
        <v>1</v>
      </c>
      <c r="Q17" s="10"/>
      <c r="R17" s="10"/>
      <c r="S17" s="10"/>
      <c r="T17" s="10"/>
      <c r="U17" s="10"/>
      <c r="V17" s="10">
        <v>11</v>
      </c>
      <c r="W17" s="10"/>
      <c r="X17" s="11">
        <v>20200901</v>
      </c>
      <c r="Y17" s="11">
        <v>7</v>
      </c>
      <c r="Z17" s="5" t="s">
        <v>95</v>
      </c>
      <c r="AA17" s="11" t="str">
        <f t="shared" si="5"/>
        <v>하선동</v>
      </c>
      <c r="AB17" s="4" t="s">
        <v>108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08</v>
      </c>
      <c r="D18" s="6" t="s">
        <v>65</v>
      </c>
      <c r="E18" s="6" t="s">
        <v>62</v>
      </c>
      <c r="F18" s="6" t="s">
        <v>136</v>
      </c>
      <c r="G18" s="4" t="s">
        <v>63</v>
      </c>
      <c r="H18" s="4" t="s">
        <v>64</v>
      </c>
      <c r="I18" s="7">
        <f t="shared" si="0"/>
        <v>3250</v>
      </c>
      <c r="J18" s="8">
        <v>2710</v>
      </c>
      <c r="K18" s="7">
        <f t="shared" si="1"/>
        <v>540</v>
      </c>
      <c r="L18" s="9">
        <f t="shared" si="2"/>
        <v>0.16615384615384615</v>
      </c>
      <c r="M18" s="10"/>
      <c r="N18" s="10">
        <v>300</v>
      </c>
      <c r="O18" s="10"/>
      <c r="P18" s="10">
        <v>17</v>
      </c>
      <c r="Q18" s="10">
        <v>16</v>
      </c>
      <c r="R18" s="10"/>
      <c r="S18" s="10">
        <v>207</v>
      </c>
      <c r="T18" s="10"/>
      <c r="U18" s="10"/>
      <c r="V18" s="10"/>
      <c r="W18" s="10"/>
      <c r="X18" s="11">
        <v>20200908</v>
      </c>
      <c r="Y18" s="11">
        <v>2</v>
      </c>
      <c r="Z18" s="5" t="s">
        <v>109</v>
      </c>
      <c r="AA18" s="11" t="str">
        <f t="shared" si="5"/>
        <v>이형준</v>
      </c>
      <c r="AB18" s="4" t="s">
        <v>117</v>
      </c>
      <c r="AC18" s="12" t="s">
        <v>120</v>
      </c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08</v>
      </c>
      <c r="D19" s="6" t="s">
        <v>55</v>
      </c>
      <c r="E19" s="6" t="s">
        <v>56</v>
      </c>
      <c r="F19" s="6" t="s">
        <v>57</v>
      </c>
      <c r="G19" s="4" t="s">
        <v>59</v>
      </c>
      <c r="H19" s="4" t="s">
        <v>60</v>
      </c>
      <c r="I19" s="7">
        <f t="shared" si="0"/>
        <v>750</v>
      </c>
      <c r="J19" s="8">
        <v>750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20200908</v>
      </c>
      <c r="Y19" s="11">
        <v>15</v>
      </c>
      <c r="Z19" s="5" t="s">
        <v>95</v>
      </c>
      <c r="AA19" s="11" t="str">
        <f t="shared" si="5"/>
        <v>하선동</v>
      </c>
      <c r="AB19" s="4" t="s">
        <v>117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08</v>
      </c>
      <c r="D20" s="6" t="s">
        <v>55</v>
      </c>
      <c r="E20" s="6" t="s">
        <v>56</v>
      </c>
      <c r="F20" s="6" t="s">
        <v>57</v>
      </c>
      <c r="G20" s="4" t="s">
        <v>59</v>
      </c>
      <c r="H20" s="4" t="s">
        <v>60</v>
      </c>
      <c r="I20" s="7">
        <f t="shared" si="0"/>
        <v>700</v>
      </c>
      <c r="J20" s="8">
        <v>700</v>
      </c>
      <c r="K20" s="7">
        <f t="shared" si="1"/>
        <v>0</v>
      </c>
      <c r="L20" s="9">
        <f t="shared" si="2"/>
        <v>0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>
        <v>20200908</v>
      </c>
      <c r="Y20" s="11">
        <v>15</v>
      </c>
      <c r="Z20" s="5" t="s">
        <v>109</v>
      </c>
      <c r="AA20" s="11" t="str">
        <f t="shared" si="5"/>
        <v>이형준</v>
      </c>
      <c r="AB20" s="4" t="s">
        <v>117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08</v>
      </c>
      <c r="D21" s="6" t="s">
        <v>55</v>
      </c>
      <c r="E21" s="6" t="s">
        <v>69</v>
      </c>
      <c r="F21" s="6" t="s">
        <v>72</v>
      </c>
      <c r="G21" s="4" t="s">
        <v>73</v>
      </c>
      <c r="H21" s="4" t="s">
        <v>60</v>
      </c>
      <c r="I21" s="7">
        <f t="shared" si="0"/>
        <v>1300</v>
      </c>
      <c r="J21" s="8">
        <v>1300</v>
      </c>
      <c r="K21" s="7">
        <f t="shared" si="1"/>
        <v>0</v>
      </c>
      <c r="L21" s="9">
        <f t="shared" si="2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20200908</v>
      </c>
      <c r="Y21" s="11">
        <v>14</v>
      </c>
      <c r="Z21" s="5" t="s">
        <v>95</v>
      </c>
      <c r="AA21" s="11" t="str">
        <f t="shared" si="5"/>
        <v>하선동</v>
      </c>
      <c r="AB21" s="4" t="s">
        <v>118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08</v>
      </c>
      <c r="D22" s="6" t="s">
        <v>55</v>
      </c>
      <c r="E22" s="6" t="s">
        <v>69</v>
      </c>
      <c r="F22" s="6" t="s">
        <v>72</v>
      </c>
      <c r="G22" s="4" t="s">
        <v>73</v>
      </c>
      <c r="H22" s="4" t="s">
        <v>60</v>
      </c>
      <c r="I22" s="7">
        <f t="shared" si="0"/>
        <v>2290</v>
      </c>
      <c r="J22" s="8">
        <v>2280</v>
      </c>
      <c r="K22" s="7">
        <f t="shared" si="1"/>
        <v>10</v>
      </c>
      <c r="L22" s="9">
        <f t="shared" si="2"/>
        <v>4.3668122270742356E-3</v>
      </c>
      <c r="M22" s="10"/>
      <c r="N22" s="10"/>
      <c r="O22" s="10"/>
      <c r="P22" s="10"/>
      <c r="Q22" s="10">
        <v>10</v>
      </c>
      <c r="R22" s="10"/>
      <c r="S22" s="10"/>
      <c r="T22" s="10"/>
      <c r="U22" s="10"/>
      <c r="V22" s="10"/>
      <c r="W22" s="10"/>
      <c r="X22" s="11">
        <v>20200908</v>
      </c>
      <c r="Y22" s="11">
        <v>8</v>
      </c>
      <c r="Z22" s="5" t="s">
        <v>95</v>
      </c>
      <c r="AA22" s="11" t="str">
        <f t="shared" si="5"/>
        <v>하선동</v>
      </c>
      <c r="AB22" s="4" t="s">
        <v>118</v>
      </c>
      <c r="AC22" s="12" t="s">
        <v>110</v>
      </c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08</v>
      </c>
      <c r="D23" s="6" t="s">
        <v>102</v>
      </c>
      <c r="E23" s="6" t="s">
        <v>123</v>
      </c>
      <c r="F23" s="6" t="s">
        <v>121</v>
      </c>
      <c r="G23" s="4" t="s">
        <v>122</v>
      </c>
      <c r="H23" s="4" t="s">
        <v>60</v>
      </c>
      <c r="I23" s="7">
        <f t="shared" si="0"/>
        <v>1005</v>
      </c>
      <c r="J23" s="8">
        <v>1000</v>
      </c>
      <c r="K23" s="7">
        <f t="shared" si="1"/>
        <v>5</v>
      </c>
      <c r="L23" s="9">
        <f t="shared" si="2"/>
        <v>4.9751243781094526E-3</v>
      </c>
      <c r="M23" s="10">
        <v>1</v>
      </c>
      <c r="N23" s="10"/>
      <c r="O23" s="10"/>
      <c r="P23" s="10"/>
      <c r="Q23" s="10">
        <v>4</v>
      </c>
      <c r="R23" s="10"/>
      <c r="S23" s="10"/>
      <c r="T23" s="10"/>
      <c r="U23" s="10"/>
      <c r="V23" s="10"/>
      <c r="W23" s="10"/>
      <c r="X23" s="11">
        <v>20200908</v>
      </c>
      <c r="Y23" s="11">
        <v>13</v>
      </c>
      <c r="Z23" s="5" t="s">
        <v>95</v>
      </c>
      <c r="AA23" s="11" t="str">
        <f t="shared" si="5"/>
        <v>하선동</v>
      </c>
      <c r="AB23" s="4" t="s">
        <v>118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08</v>
      </c>
      <c r="D24" s="6" t="s">
        <v>102</v>
      </c>
      <c r="E24" s="6" t="s">
        <v>123</v>
      </c>
      <c r="F24" s="6" t="s">
        <v>121</v>
      </c>
      <c r="G24" s="4" t="s">
        <v>122</v>
      </c>
      <c r="H24" s="4" t="s">
        <v>60</v>
      </c>
      <c r="I24" s="7">
        <f t="shared" si="0"/>
        <v>788</v>
      </c>
      <c r="J24" s="8">
        <v>680</v>
      </c>
      <c r="K24" s="7">
        <f t="shared" si="1"/>
        <v>108</v>
      </c>
      <c r="L24" s="9">
        <f t="shared" si="2"/>
        <v>0.13705583756345177</v>
      </c>
      <c r="M24" s="10"/>
      <c r="N24" s="10"/>
      <c r="O24" s="10"/>
      <c r="P24" s="10"/>
      <c r="Q24" s="10">
        <v>6</v>
      </c>
      <c r="R24" s="10"/>
      <c r="S24" s="10"/>
      <c r="T24" s="10"/>
      <c r="U24" s="10">
        <v>102</v>
      </c>
      <c r="V24" s="10"/>
      <c r="W24" s="10"/>
      <c r="X24" s="11">
        <v>20200908</v>
      </c>
      <c r="Y24" s="11">
        <v>13</v>
      </c>
      <c r="Z24" s="5" t="s">
        <v>109</v>
      </c>
      <c r="AA24" s="11" t="str">
        <f t="shared" si="5"/>
        <v>이형준</v>
      </c>
      <c r="AB24" s="4" t="s">
        <v>118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08</v>
      </c>
      <c r="D25" s="6" t="s">
        <v>55</v>
      </c>
      <c r="E25" s="6" t="s">
        <v>82</v>
      </c>
      <c r="F25" s="6" t="s">
        <v>83</v>
      </c>
      <c r="G25" s="4" t="s">
        <v>84</v>
      </c>
      <c r="H25" s="4" t="s">
        <v>60</v>
      </c>
      <c r="I25" s="7">
        <f t="shared" si="0"/>
        <v>2445</v>
      </c>
      <c r="J25" s="10">
        <v>2445</v>
      </c>
      <c r="K25" s="7">
        <f t="shared" si="1"/>
        <v>0</v>
      </c>
      <c r="L25" s="9">
        <f t="shared" si="2"/>
        <v>0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>
        <v>20200908</v>
      </c>
      <c r="Y25" s="11">
        <v>3</v>
      </c>
      <c r="Z25" s="5" t="s">
        <v>109</v>
      </c>
      <c r="AA25" s="11" t="str">
        <f t="shared" si="5"/>
        <v>이형준</v>
      </c>
      <c r="AB25" s="4" t="s">
        <v>118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08</v>
      </c>
      <c r="D26" s="6" t="s">
        <v>55</v>
      </c>
      <c r="E26" s="6" t="s">
        <v>56</v>
      </c>
      <c r="F26" s="6" t="s">
        <v>57</v>
      </c>
      <c r="G26" s="4" t="s">
        <v>59</v>
      </c>
      <c r="H26" s="4" t="s">
        <v>60</v>
      </c>
      <c r="I26" s="7">
        <f t="shared" si="0"/>
        <v>946</v>
      </c>
      <c r="J26" s="10">
        <v>935</v>
      </c>
      <c r="K26" s="7">
        <f t="shared" si="1"/>
        <v>11</v>
      </c>
      <c r="L26" s="9">
        <f t="shared" si="2"/>
        <v>1.1627906976744186E-2</v>
      </c>
      <c r="M26" s="10"/>
      <c r="N26" s="10"/>
      <c r="O26" s="10"/>
      <c r="P26" s="10"/>
      <c r="Q26" s="10"/>
      <c r="R26" s="10"/>
      <c r="S26" s="10"/>
      <c r="T26" s="10">
        <v>11</v>
      </c>
      <c r="U26" s="10"/>
      <c r="V26" s="10"/>
      <c r="W26" s="10"/>
      <c r="X26" s="11">
        <v>20200908</v>
      </c>
      <c r="Y26" s="11">
        <v>15</v>
      </c>
      <c r="Z26" s="5" t="s">
        <v>109</v>
      </c>
      <c r="AA26" s="11" t="str">
        <f t="shared" si="5"/>
        <v>이형준</v>
      </c>
      <c r="AB26" s="4" t="s">
        <v>118</v>
      </c>
      <c r="AC26" s="12" t="s">
        <v>124</v>
      </c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08</v>
      </c>
      <c r="D27" s="6"/>
      <c r="E27" s="6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08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08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08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08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08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08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08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08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08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08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08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08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08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08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08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08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08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08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08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30516</v>
      </c>
      <c r="J47" s="50">
        <f t="shared" si="8"/>
        <v>29538</v>
      </c>
      <c r="K47" s="50">
        <f t="shared" si="8"/>
        <v>978</v>
      </c>
      <c r="L47" s="50" t="e">
        <f t="shared" si="8"/>
        <v>#DIV/0!</v>
      </c>
      <c r="M47" s="50">
        <f t="shared" si="8"/>
        <v>19</v>
      </c>
      <c r="N47" s="50">
        <f t="shared" si="8"/>
        <v>300</v>
      </c>
      <c r="O47" s="50">
        <f t="shared" si="8"/>
        <v>0</v>
      </c>
      <c r="P47" s="50">
        <f t="shared" si="8"/>
        <v>130</v>
      </c>
      <c r="Q47" s="50">
        <f t="shared" si="8"/>
        <v>56</v>
      </c>
      <c r="R47" s="50">
        <f t="shared" si="8"/>
        <v>0</v>
      </c>
      <c r="S47" s="50">
        <f t="shared" si="8"/>
        <v>343</v>
      </c>
      <c r="T47" s="50">
        <f t="shared" si="8"/>
        <v>17</v>
      </c>
      <c r="U47" s="50">
        <f t="shared" si="8"/>
        <v>102</v>
      </c>
      <c r="V47" s="50">
        <f t="shared" si="8"/>
        <v>11</v>
      </c>
      <c r="W47" s="50">
        <f t="shared" si="8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08</v>
      </c>
      <c r="D49" s="6"/>
      <c r="E49" s="6" t="s">
        <v>97</v>
      </c>
      <c r="F49" s="6"/>
      <c r="G49" s="4" t="s">
        <v>98</v>
      </c>
      <c r="H49" s="4"/>
      <c r="I49" s="7">
        <f t="shared" ref="I49:I63" si="9">J49+K49</f>
        <v>1673</v>
      </c>
      <c r="J49" s="8">
        <v>1600</v>
      </c>
      <c r="K49" s="7">
        <f t="shared" ref="K49:K63" si="10">SUM(M49:W49)</f>
        <v>73</v>
      </c>
      <c r="L49" s="9">
        <f t="shared" ref="L49:L63" si="11">K49/I49</f>
        <v>4.3634190077704721E-2</v>
      </c>
      <c r="M49" s="10">
        <v>73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20200908</v>
      </c>
      <c r="Y49" s="11">
        <v>4</v>
      </c>
      <c r="Z49" s="5" t="s">
        <v>95</v>
      </c>
      <c r="AA49" s="11" t="str">
        <f>IF($Z49="A","하선동",IF($Z49="B","이형준",""))</f>
        <v>하선동</v>
      </c>
      <c r="AB49" s="4" t="s">
        <v>96</v>
      </c>
      <c r="AC49" s="12"/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08</v>
      </c>
      <c r="D50" s="6"/>
      <c r="E50" s="6" t="s">
        <v>97</v>
      </c>
      <c r="F50" s="6"/>
      <c r="G50" s="26" t="s">
        <v>99</v>
      </c>
      <c r="H50" s="4"/>
      <c r="I50" s="7">
        <f t="shared" si="9"/>
        <v>1135</v>
      </c>
      <c r="J50" s="8">
        <v>1050</v>
      </c>
      <c r="K50" s="7">
        <f t="shared" si="10"/>
        <v>85</v>
      </c>
      <c r="L50" s="9">
        <f t="shared" si="11"/>
        <v>7.4889867841409691E-2</v>
      </c>
      <c r="M50" s="10">
        <v>85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20200908</v>
      </c>
      <c r="Y50" s="11">
        <v>4</v>
      </c>
      <c r="Z50" s="5" t="s">
        <v>95</v>
      </c>
      <c r="AA50" s="11" t="str">
        <f t="shared" ref="AA50:AA63" si="14">IF($Z50="A","하선동",IF($Z50="B","이형준",""))</f>
        <v>하선동</v>
      </c>
      <c r="AB50" s="4" t="s">
        <v>96</v>
      </c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08</v>
      </c>
      <c r="D51" s="6"/>
      <c r="E51" s="6" t="s">
        <v>97</v>
      </c>
      <c r="F51" s="6" t="s">
        <v>107</v>
      </c>
      <c r="G51" s="4" t="s">
        <v>104</v>
      </c>
      <c r="H51" s="4"/>
      <c r="I51" s="7">
        <f t="shared" si="9"/>
        <v>50</v>
      </c>
      <c r="J51" s="8">
        <v>50</v>
      </c>
      <c r="K51" s="7">
        <f t="shared" si="10"/>
        <v>0</v>
      </c>
      <c r="L51" s="9">
        <f t="shared" si="11"/>
        <v>0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>
        <v>20200908</v>
      </c>
      <c r="Y51" s="5">
        <v>8</v>
      </c>
      <c r="Z51" s="5" t="s">
        <v>95</v>
      </c>
      <c r="AA51" s="11" t="str">
        <f t="shared" si="14"/>
        <v>하선동</v>
      </c>
      <c r="AB51" s="4" t="s">
        <v>100</v>
      </c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08</v>
      </c>
      <c r="D52" s="6" t="s">
        <v>114</v>
      </c>
      <c r="E52" s="6" t="s">
        <v>112</v>
      </c>
      <c r="F52" s="6" t="s">
        <v>113</v>
      </c>
      <c r="G52" s="4" t="s">
        <v>104</v>
      </c>
      <c r="H52" s="4"/>
      <c r="I52" s="7">
        <f t="shared" si="9"/>
        <v>50</v>
      </c>
      <c r="J52" s="8">
        <v>50</v>
      </c>
      <c r="K52" s="7">
        <f t="shared" si="10"/>
        <v>0</v>
      </c>
      <c r="L52" s="9">
        <f t="shared" si="11"/>
        <v>0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>
        <v>20200908</v>
      </c>
      <c r="Y52" s="11">
        <v>8</v>
      </c>
      <c r="Z52" s="5" t="s">
        <v>95</v>
      </c>
      <c r="AA52" s="11" t="str">
        <f t="shared" si="14"/>
        <v>하선동</v>
      </c>
      <c r="AB52" s="4" t="s">
        <v>108</v>
      </c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08</v>
      </c>
      <c r="D53" s="6" t="s">
        <v>114</v>
      </c>
      <c r="E53" s="6" t="s">
        <v>115</v>
      </c>
      <c r="F53" s="6" t="s">
        <v>116</v>
      </c>
      <c r="G53" s="4" t="s">
        <v>104</v>
      </c>
      <c r="H53" s="4"/>
      <c r="I53" s="7">
        <f t="shared" si="9"/>
        <v>50</v>
      </c>
      <c r="J53" s="8">
        <v>50</v>
      </c>
      <c r="K53" s="7">
        <f t="shared" si="10"/>
        <v>0</v>
      </c>
      <c r="L53" s="9">
        <f t="shared" si="11"/>
        <v>0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>
        <v>20200908</v>
      </c>
      <c r="Y53" s="11">
        <v>7</v>
      </c>
      <c r="Z53" s="5" t="s">
        <v>95</v>
      </c>
      <c r="AA53" s="11" t="str">
        <f t="shared" si="14"/>
        <v>하선동</v>
      </c>
      <c r="AB53" s="4" t="s">
        <v>108</v>
      </c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08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08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08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08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08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08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08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08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08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08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9:AC9 A7:C8 I7:AC8 A10:C11 A12:F12 A17:AC17 A13:C16 I10:AC16 A18:C20 A21:B21 A22:C22 I18:AC22 A23:AC24 A28:AC46 A25:C27 I25:AC27">
    <cfRule type="expression" dxfId="461" priority="101">
      <formula>$L7&gt;0.15</formula>
    </cfRule>
    <cfRule type="expression" dxfId="460" priority="102">
      <formula>AND($L7&gt;0.08,$L7&lt;0.15)</formula>
    </cfRule>
  </conditionalFormatting>
  <conditionalFormatting sqref="A49:AC63">
    <cfRule type="expression" dxfId="459" priority="99">
      <formula>$L49&gt;0.15</formula>
    </cfRule>
    <cfRule type="expression" dxfId="458" priority="100">
      <formula>AND($L49&gt;0.08,$L49&lt;0.15)</formula>
    </cfRule>
  </conditionalFormatting>
  <conditionalFormatting sqref="D7">
    <cfRule type="expression" dxfId="457" priority="97">
      <formula>$L7&gt;0.15</formula>
    </cfRule>
    <cfRule type="expression" dxfId="456" priority="98">
      <formula>AND($L7&gt;0.08,$L7&lt;0.15)</formula>
    </cfRule>
  </conditionalFormatting>
  <conditionalFormatting sqref="E7:H7">
    <cfRule type="expression" dxfId="455" priority="95">
      <formula>$L7&gt;0.15</formula>
    </cfRule>
    <cfRule type="expression" dxfId="454" priority="96">
      <formula>AND($L7&gt;0.08,$L7&lt;0.15)</formula>
    </cfRule>
  </conditionalFormatting>
  <conditionalFormatting sqref="D8">
    <cfRule type="expression" dxfId="453" priority="93">
      <formula>$L8&gt;0.15</formula>
    </cfRule>
    <cfRule type="expression" dxfId="452" priority="94">
      <formula>AND($L8&gt;0.08,$L8&lt;0.15)</formula>
    </cfRule>
  </conditionalFormatting>
  <conditionalFormatting sqref="E8">
    <cfRule type="expression" dxfId="451" priority="91">
      <formula>$L8&gt;0.15</formula>
    </cfRule>
    <cfRule type="expression" dxfId="450" priority="92">
      <formula>AND($L8&gt;0.08,$L8&lt;0.15)</formula>
    </cfRule>
  </conditionalFormatting>
  <conditionalFormatting sqref="F8">
    <cfRule type="expression" dxfId="449" priority="89">
      <formula>$L8&gt;0.15</formula>
    </cfRule>
    <cfRule type="expression" dxfId="448" priority="90">
      <formula>AND($L8&gt;0.08,$L8&lt;0.15)</formula>
    </cfRule>
  </conditionalFormatting>
  <conditionalFormatting sqref="G8:H8">
    <cfRule type="expression" dxfId="447" priority="87">
      <formula>$L8&gt;0.15</formula>
    </cfRule>
    <cfRule type="expression" dxfId="446" priority="88">
      <formula>AND($L8&gt;0.08,$L8&lt;0.15)</formula>
    </cfRule>
  </conditionalFormatting>
  <conditionalFormatting sqref="D10">
    <cfRule type="expression" dxfId="445" priority="85">
      <formula>$L10&gt;0.15</formula>
    </cfRule>
    <cfRule type="expression" dxfId="444" priority="86">
      <formula>AND($L10&gt;0.08,$L10&lt;0.15)</formula>
    </cfRule>
  </conditionalFormatting>
  <conditionalFormatting sqref="E10:F10">
    <cfRule type="expression" dxfId="443" priority="81">
      <formula>$L10&gt;0.15</formula>
    </cfRule>
    <cfRule type="expression" dxfId="442" priority="82">
      <formula>AND($L10&gt;0.08,$L10&lt;0.15)</formula>
    </cfRule>
  </conditionalFormatting>
  <conditionalFormatting sqref="G10:H10">
    <cfRule type="expression" dxfId="441" priority="79">
      <formula>$L10&gt;0.15</formula>
    </cfRule>
    <cfRule type="expression" dxfId="440" priority="80">
      <formula>AND($L10&gt;0.08,$L10&lt;0.15)</formula>
    </cfRule>
  </conditionalFormatting>
  <conditionalFormatting sqref="D11:F11">
    <cfRule type="expression" dxfId="439" priority="77">
      <formula>$L11&gt;0.15</formula>
    </cfRule>
    <cfRule type="expression" dxfId="438" priority="78">
      <formula>AND($L11&gt;0.08,$L11&lt;0.15)</formula>
    </cfRule>
  </conditionalFormatting>
  <conditionalFormatting sqref="G11:H11">
    <cfRule type="expression" dxfId="437" priority="75">
      <formula>$L11&gt;0.15</formula>
    </cfRule>
    <cfRule type="expression" dxfId="436" priority="76">
      <formula>AND($L11&gt;0.08,$L11&lt;0.15)</formula>
    </cfRule>
  </conditionalFormatting>
  <conditionalFormatting sqref="G12:H12">
    <cfRule type="expression" dxfId="435" priority="73">
      <formula>$L12&gt;0.15</formula>
    </cfRule>
    <cfRule type="expression" dxfId="434" priority="74">
      <formula>AND($L12&gt;0.08,$L12&lt;0.15)</formula>
    </cfRule>
  </conditionalFormatting>
  <conditionalFormatting sqref="D13">
    <cfRule type="expression" dxfId="433" priority="71">
      <formula>$L13&gt;0.15</formula>
    </cfRule>
    <cfRule type="expression" dxfId="432" priority="72">
      <formula>AND($L13&gt;0.08,$L13&lt;0.15)</formula>
    </cfRule>
  </conditionalFormatting>
  <conditionalFormatting sqref="F13:H13">
    <cfRule type="expression" dxfId="431" priority="69">
      <formula>$L13&gt;0.15</formula>
    </cfRule>
    <cfRule type="expression" dxfId="430" priority="70">
      <formula>AND($L13&gt;0.08,$L13&lt;0.15)</formula>
    </cfRule>
  </conditionalFormatting>
  <conditionalFormatting sqref="E13">
    <cfRule type="expression" dxfId="429" priority="67">
      <formula>$L13&gt;0.15</formula>
    </cfRule>
    <cfRule type="expression" dxfId="428" priority="68">
      <formula>AND($L13&gt;0.08,$L13&lt;0.15)</formula>
    </cfRule>
  </conditionalFormatting>
  <conditionalFormatting sqref="D14">
    <cfRule type="expression" dxfId="427" priority="65">
      <formula>$L14&gt;0.15</formula>
    </cfRule>
    <cfRule type="expression" dxfId="426" priority="66">
      <formula>AND($L14&gt;0.08,$L14&lt;0.15)</formula>
    </cfRule>
  </conditionalFormatting>
  <conditionalFormatting sqref="E14:F14">
    <cfRule type="expression" dxfId="425" priority="63">
      <formula>$L14&gt;0.15</formula>
    </cfRule>
    <cfRule type="expression" dxfId="424" priority="64">
      <formula>AND($L14&gt;0.08,$L14&lt;0.15)</formula>
    </cfRule>
  </conditionalFormatting>
  <conditionalFormatting sqref="G14:H14">
    <cfRule type="expression" dxfId="423" priority="61">
      <formula>$L14&gt;0.15</formula>
    </cfRule>
    <cfRule type="expression" dxfId="422" priority="62">
      <formula>AND($L14&gt;0.08,$L14&lt;0.15)</formula>
    </cfRule>
  </conditionalFormatting>
  <conditionalFormatting sqref="D15">
    <cfRule type="expression" dxfId="421" priority="59">
      <formula>$L15&gt;0.15</formula>
    </cfRule>
    <cfRule type="expression" dxfId="420" priority="60">
      <formula>AND($L15&gt;0.08,$L15&lt;0.15)</formula>
    </cfRule>
  </conditionalFormatting>
  <conditionalFormatting sqref="E15:F15">
    <cfRule type="expression" dxfId="419" priority="57">
      <formula>$L15&gt;0.15</formula>
    </cfRule>
    <cfRule type="expression" dxfId="418" priority="58">
      <formula>AND($L15&gt;0.08,$L15&lt;0.15)</formula>
    </cfRule>
  </conditionalFormatting>
  <conditionalFormatting sqref="G15:H15">
    <cfRule type="expression" dxfId="417" priority="55">
      <formula>$L15&gt;0.15</formula>
    </cfRule>
    <cfRule type="expression" dxfId="416" priority="56">
      <formula>AND($L15&gt;0.08,$L15&lt;0.15)</formula>
    </cfRule>
  </conditionalFormatting>
  <conditionalFormatting sqref="D16">
    <cfRule type="expression" dxfId="415" priority="53">
      <formula>$L16&gt;0.15</formula>
    </cfRule>
    <cfRule type="expression" dxfId="414" priority="54">
      <formula>AND($L16&gt;0.08,$L16&lt;0.15)</formula>
    </cfRule>
  </conditionalFormatting>
  <conditionalFormatting sqref="F16:H16">
    <cfRule type="expression" dxfId="413" priority="51">
      <formula>$L16&gt;0.15</formula>
    </cfRule>
    <cfRule type="expression" dxfId="412" priority="52">
      <formula>AND($L16&gt;0.08,$L16&lt;0.15)</formula>
    </cfRule>
  </conditionalFormatting>
  <conditionalFormatting sqref="E16">
    <cfRule type="expression" dxfId="411" priority="49">
      <formula>$L16&gt;0.15</formula>
    </cfRule>
    <cfRule type="expression" dxfId="410" priority="50">
      <formula>AND($L16&gt;0.08,$L16&lt;0.15)</formula>
    </cfRule>
  </conditionalFormatting>
  <conditionalFormatting sqref="D18">
    <cfRule type="expression" dxfId="409" priority="47">
      <formula>$L18&gt;0.15</formula>
    </cfRule>
    <cfRule type="expression" dxfId="408" priority="48">
      <formula>AND($L18&gt;0.08,$L18&lt;0.15)</formula>
    </cfRule>
  </conditionalFormatting>
  <conditionalFormatting sqref="E18:H18">
    <cfRule type="expression" dxfId="407" priority="45">
      <formula>$L18&gt;0.15</formula>
    </cfRule>
    <cfRule type="expression" dxfId="406" priority="46">
      <formula>AND($L18&gt;0.08,$L18&lt;0.15)</formula>
    </cfRule>
  </conditionalFormatting>
  <conditionalFormatting sqref="D19">
    <cfRule type="expression" dxfId="405" priority="43">
      <formula>$L19&gt;0.15</formula>
    </cfRule>
    <cfRule type="expression" dxfId="404" priority="44">
      <formula>AND($L19&gt;0.08,$L19&lt;0.15)</formula>
    </cfRule>
  </conditionalFormatting>
  <conditionalFormatting sqref="E19:F19">
    <cfRule type="expression" dxfId="403" priority="41">
      <formula>$L19&gt;0.15</formula>
    </cfRule>
    <cfRule type="expression" dxfId="402" priority="42">
      <formula>AND($L19&gt;0.08,$L19&lt;0.15)</formula>
    </cfRule>
  </conditionalFormatting>
  <conditionalFormatting sqref="G19:H19">
    <cfRule type="expression" dxfId="401" priority="39">
      <formula>$L19&gt;0.15</formula>
    </cfRule>
    <cfRule type="expression" dxfId="400" priority="40">
      <formula>AND($L19&gt;0.08,$L19&lt;0.15)</formula>
    </cfRule>
  </conditionalFormatting>
  <conditionalFormatting sqref="D20">
    <cfRule type="expression" dxfId="399" priority="37">
      <formula>$L20&gt;0.15</formula>
    </cfRule>
    <cfRule type="expression" dxfId="398" priority="38">
      <formula>AND($L20&gt;0.08,$L20&lt;0.15)</formula>
    </cfRule>
  </conditionalFormatting>
  <conditionalFormatting sqref="E20:F20">
    <cfRule type="expression" dxfId="397" priority="35">
      <formula>$L20&gt;0.15</formula>
    </cfRule>
    <cfRule type="expression" dxfId="396" priority="36">
      <formula>AND($L20&gt;0.08,$L20&lt;0.15)</formula>
    </cfRule>
  </conditionalFormatting>
  <conditionalFormatting sqref="G20:H20">
    <cfRule type="expression" dxfId="395" priority="33">
      <formula>$L20&gt;0.15</formula>
    </cfRule>
    <cfRule type="expression" dxfId="394" priority="34">
      <formula>AND($L20&gt;0.08,$L20&lt;0.15)</formula>
    </cfRule>
  </conditionalFormatting>
  <conditionalFormatting sqref="C21">
    <cfRule type="expression" dxfId="393" priority="31">
      <formula>$L21&gt;0.15</formula>
    </cfRule>
    <cfRule type="expression" dxfId="392" priority="32">
      <formula>AND($L21&gt;0.08,$L21&lt;0.15)</formula>
    </cfRule>
  </conditionalFormatting>
  <conditionalFormatting sqref="D21">
    <cfRule type="expression" dxfId="391" priority="29">
      <formula>$L21&gt;0.15</formula>
    </cfRule>
    <cfRule type="expression" dxfId="390" priority="30">
      <formula>AND($L21&gt;0.08,$L21&lt;0.15)</formula>
    </cfRule>
  </conditionalFormatting>
  <conditionalFormatting sqref="F21:H21">
    <cfRule type="expression" dxfId="389" priority="27">
      <formula>$L21&gt;0.15</formula>
    </cfRule>
    <cfRule type="expression" dxfId="388" priority="28">
      <formula>AND($L21&gt;0.08,$L21&lt;0.15)</formula>
    </cfRule>
  </conditionalFormatting>
  <conditionalFormatting sqref="E21">
    <cfRule type="expression" dxfId="387" priority="25">
      <formula>$L21&gt;0.15</formula>
    </cfRule>
    <cfRule type="expression" dxfId="386" priority="26">
      <formula>AND($L21&gt;0.08,$L21&lt;0.15)</formula>
    </cfRule>
  </conditionalFormatting>
  <conditionalFormatting sqref="D22">
    <cfRule type="expression" dxfId="385" priority="23">
      <formula>$L22&gt;0.15</formula>
    </cfRule>
    <cfRule type="expression" dxfId="384" priority="24">
      <formula>AND($L22&gt;0.08,$L22&lt;0.15)</formula>
    </cfRule>
  </conditionalFormatting>
  <conditionalFormatting sqref="F22:H22">
    <cfRule type="expression" dxfId="383" priority="21">
      <formula>$L22&gt;0.15</formula>
    </cfRule>
    <cfRule type="expression" dxfId="382" priority="22">
      <formula>AND($L22&gt;0.08,$L22&lt;0.15)</formula>
    </cfRule>
  </conditionalFormatting>
  <conditionalFormatting sqref="E22">
    <cfRule type="expression" dxfId="381" priority="19">
      <formula>$L22&gt;0.15</formula>
    </cfRule>
    <cfRule type="expression" dxfId="380" priority="20">
      <formula>AND($L22&gt;0.08,$L22&lt;0.15)</formula>
    </cfRule>
  </conditionalFormatting>
  <conditionalFormatting sqref="D25">
    <cfRule type="expression" dxfId="379" priority="17">
      <formula>$L25&gt;0.15</formula>
    </cfRule>
    <cfRule type="expression" dxfId="378" priority="18">
      <formula>AND($L25&gt;0.08,$L25&lt;0.15)</formula>
    </cfRule>
  </conditionalFormatting>
  <conditionalFormatting sqref="E25">
    <cfRule type="expression" dxfId="377" priority="15">
      <formula>$L25&gt;0.15</formula>
    </cfRule>
    <cfRule type="expression" dxfId="376" priority="16">
      <formula>AND($L25&gt;0.08,$L25&lt;0.15)</formula>
    </cfRule>
  </conditionalFormatting>
  <conditionalFormatting sqref="F25">
    <cfRule type="expression" dxfId="375" priority="13">
      <formula>$L25&gt;0.15</formula>
    </cfRule>
    <cfRule type="expression" dxfId="374" priority="14">
      <formula>AND($L25&gt;0.08,$L25&lt;0.15)</formula>
    </cfRule>
  </conditionalFormatting>
  <conditionalFormatting sqref="G25:H25">
    <cfRule type="expression" dxfId="373" priority="11">
      <formula>$L25&gt;0.15</formula>
    </cfRule>
    <cfRule type="expression" dxfId="372" priority="12">
      <formula>AND($L25&gt;0.08,$L25&lt;0.15)</formula>
    </cfRule>
  </conditionalFormatting>
  <conditionalFormatting sqref="D26">
    <cfRule type="expression" dxfId="371" priority="9">
      <formula>$L26&gt;0.15</formula>
    </cfRule>
    <cfRule type="expression" dxfId="370" priority="10">
      <formula>AND($L26&gt;0.08,$L26&lt;0.15)</formula>
    </cfRule>
  </conditionalFormatting>
  <conditionalFormatting sqref="E26:F26">
    <cfRule type="expression" dxfId="369" priority="7">
      <formula>$L26&gt;0.15</formula>
    </cfRule>
    <cfRule type="expression" dxfId="368" priority="8">
      <formula>AND($L26&gt;0.08,$L26&lt;0.15)</formula>
    </cfRule>
  </conditionalFormatting>
  <conditionalFormatting sqref="G26:H26">
    <cfRule type="expression" dxfId="367" priority="5">
      <formula>$L26&gt;0.15</formula>
    </cfRule>
    <cfRule type="expression" dxfId="366" priority="6">
      <formula>AND($L26&gt;0.08,$L26&lt;0.15)</formula>
    </cfRule>
  </conditionalFormatting>
  <conditionalFormatting sqref="D27">
    <cfRule type="expression" dxfId="365" priority="3">
      <formula>$L27&gt;0.15</formula>
    </cfRule>
    <cfRule type="expression" dxfId="364" priority="4">
      <formula>AND($L27&gt;0.08,$L27&lt;0.15)</formula>
    </cfRule>
  </conditionalFormatting>
  <conditionalFormatting sqref="E27:H27">
    <cfRule type="expression" dxfId="363" priority="1">
      <formula>$L27&gt;0.15</formula>
    </cfRule>
    <cfRule type="expression" dxfId="362" priority="2">
      <formula>AND($L27&gt;0.08,$L27&lt;0.15)</formula>
    </cfRule>
  </conditionalFormatting>
  <dataValidations count="3">
    <dataValidation type="list" allowBlank="1" showInputMessage="1" showErrorMessage="1" sqref="Z7:Z46 Z49:Z63" xr:uid="{EC5B727A-3F31-482C-8B1C-EE69FBBD9AA4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6192A20-255C-4BF1-9199-E533E69BD111}">
      <formula1>0</formula1>
      <formula2>20000</formula2>
    </dataValidation>
    <dataValidation allowBlank="1" showInputMessage="1" showErrorMessage="1" prompt="수식 계산_x000a_수치 입력 금지" sqref="K49:K63 K7:K46" xr:uid="{18893399-6C00-498C-8ECD-B8EA64079E99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4D3403-E080-47B1-A262-861640D2DE35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6805E90C-01E3-4C97-928E-DE18C7126514}">
          <x14:formula1>
            <xm:f>데이터!$B$4:$B$17</xm:f>
          </x14:formula1>
          <xm:sqref>D49:D63 D9 D12:D13 D16:D17 D21:D24 D28:D46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41D4-2ABE-40DD-B8FC-7C7586A55D5C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F32" sqref="F32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50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4" t="s">
        <v>16</v>
      </c>
      <c r="N6" s="24" t="s">
        <v>17</v>
      </c>
      <c r="O6" s="24" t="s">
        <v>18</v>
      </c>
      <c r="P6" s="24" t="s">
        <v>19</v>
      </c>
      <c r="Q6" s="24" t="s">
        <v>20</v>
      </c>
      <c r="R6" s="3" t="s">
        <v>21</v>
      </c>
      <c r="S6" s="24" t="s">
        <v>22</v>
      </c>
      <c r="T6" s="3" t="s">
        <v>23</v>
      </c>
      <c r="U6" s="3" t="s">
        <v>46</v>
      </c>
      <c r="V6" s="3" t="s">
        <v>47</v>
      </c>
      <c r="W6" s="24" t="s">
        <v>24</v>
      </c>
      <c r="X6" s="24" t="s">
        <v>25</v>
      </c>
      <c r="Y6" s="24" t="s">
        <v>26</v>
      </c>
      <c r="Z6" s="24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 t="shared" ref="C7" si="0">MID($A$1,4,2)</f>
        <v>09</v>
      </c>
      <c r="D7" s="6" t="s">
        <v>65</v>
      </c>
      <c r="E7" s="6" t="s">
        <v>62</v>
      </c>
      <c r="F7" s="6" t="s">
        <v>137</v>
      </c>
      <c r="G7" s="4" t="s">
        <v>63</v>
      </c>
      <c r="H7" s="4" t="s">
        <v>64</v>
      </c>
      <c r="I7" s="7">
        <f t="shared" ref="I7:I46" si="1">J7+K7</f>
        <v>2063</v>
      </c>
      <c r="J7" s="8">
        <v>1900</v>
      </c>
      <c r="K7" s="7">
        <f t="shared" ref="K7:K29" si="2">SUM(M7:W7)</f>
        <v>163</v>
      </c>
      <c r="L7" s="9">
        <f t="shared" ref="L7:L46" si="3">K7/I7</f>
        <v>7.9011148812409115E-2</v>
      </c>
      <c r="M7" s="10">
        <v>2</v>
      </c>
      <c r="N7" s="10"/>
      <c r="O7" s="10"/>
      <c r="P7" s="10">
        <v>2</v>
      </c>
      <c r="Q7" s="10">
        <v>6</v>
      </c>
      <c r="R7" s="10"/>
      <c r="S7" s="10">
        <v>152</v>
      </c>
      <c r="T7" s="10">
        <v>1</v>
      </c>
      <c r="U7" s="10"/>
      <c r="V7" s="10"/>
      <c r="W7" s="10"/>
      <c r="X7" s="11">
        <v>20200909</v>
      </c>
      <c r="Y7" s="11">
        <v>2</v>
      </c>
      <c r="Z7" s="5" t="s">
        <v>127</v>
      </c>
      <c r="AA7" s="11" t="str">
        <f>IF($Z7="A","하선동",IF($Z7="B","이형준",""))</f>
        <v>하선동</v>
      </c>
      <c r="AB7" s="4" t="s">
        <v>125</v>
      </c>
      <c r="AC7" s="12" t="s">
        <v>128</v>
      </c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09</v>
      </c>
      <c r="D8" s="6" t="s">
        <v>55</v>
      </c>
      <c r="E8" s="6" t="s">
        <v>69</v>
      </c>
      <c r="F8" s="6" t="s">
        <v>70</v>
      </c>
      <c r="G8" s="4" t="s">
        <v>71</v>
      </c>
      <c r="H8" s="4" t="s">
        <v>60</v>
      </c>
      <c r="I8" s="7">
        <f t="shared" si="1"/>
        <v>2023</v>
      </c>
      <c r="J8" s="8">
        <v>2010</v>
      </c>
      <c r="K8" s="7">
        <f t="shared" si="2"/>
        <v>13</v>
      </c>
      <c r="L8" s="9">
        <f t="shared" si="3"/>
        <v>6.4260998517053879E-3</v>
      </c>
      <c r="M8" s="10"/>
      <c r="N8" s="10"/>
      <c r="O8" s="10"/>
      <c r="P8" s="10"/>
      <c r="Q8" s="10">
        <v>13</v>
      </c>
      <c r="R8" s="10"/>
      <c r="S8" s="10"/>
      <c r="T8" s="10"/>
      <c r="U8" s="10"/>
      <c r="V8" s="10"/>
      <c r="W8" s="10"/>
      <c r="X8" s="11">
        <v>20200908</v>
      </c>
      <c r="Y8" s="11">
        <v>5</v>
      </c>
      <c r="Z8" s="5" t="s">
        <v>129</v>
      </c>
      <c r="AA8" s="11" t="str">
        <f t="shared" ref="AA8:AA46" si="6">IF($Z8="A","하선동",IF($Z8="B","이형준",""))</f>
        <v>이형준</v>
      </c>
      <c r="AB8" s="4" t="s">
        <v>125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09</v>
      </c>
      <c r="D9" s="6" t="s">
        <v>65</v>
      </c>
      <c r="E9" s="6" t="s">
        <v>130</v>
      </c>
      <c r="F9" s="6" t="s">
        <v>131</v>
      </c>
      <c r="G9" s="4" t="s">
        <v>132</v>
      </c>
      <c r="H9" s="4" t="s">
        <v>133</v>
      </c>
      <c r="I9" s="7">
        <f t="shared" si="1"/>
        <v>2461</v>
      </c>
      <c r="J9" s="8">
        <v>2330</v>
      </c>
      <c r="K9" s="7">
        <f t="shared" si="2"/>
        <v>131</v>
      </c>
      <c r="L9" s="9">
        <f t="shared" si="3"/>
        <v>5.323039414872003E-2</v>
      </c>
      <c r="M9" s="10"/>
      <c r="N9" s="10"/>
      <c r="O9" s="10"/>
      <c r="P9" s="10"/>
      <c r="Q9" s="10"/>
      <c r="R9" s="10">
        <v>131</v>
      </c>
      <c r="S9" s="10"/>
      <c r="T9" s="10"/>
      <c r="U9" s="10"/>
      <c r="V9" s="10"/>
      <c r="W9" s="10"/>
      <c r="X9" s="11">
        <v>20200908</v>
      </c>
      <c r="Y9" s="5">
        <v>10</v>
      </c>
      <c r="Z9" s="5" t="s">
        <v>129</v>
      </c>
      <c r="AA9" s="11" t="str">
        <f t="shared" si="6"/>
        <v>이형준</v>
      </c>
      <c r="AB9" s="4" t="s">
        <v>126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09</v>
      </c>
      <c r="D10" s="6" t="s">
        <v>65</v>
      </c>
      <c r="E10" s="6" t="s">
        <v>130</v>
      </c>
      <c r="F10" s="6" t="s">
        <v>131</v>
      </c>
      <c r="G10" s="4" t="s">
        <v>132</v>
      </c>
      <c r="H10" s="4" t="s">
        <v>133</v>
      </c>
      <c r="I10" s="7">
        <f t="shared" si="1"/>
        <v>575</v>
      </c>
      <c r="J10" s="8">
        <v>575</v>
      </c>
      <c r="K10" s="7">
        <f t="shared" si="2"/>
        <v>0</v>
      </c>
      <c r="L10" s="9">
        <f t="shared" si="3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20200908</v>
      </c>
      <c r="Y10" s="11">
        <v>10</v>
      </c>
      <c r="Z10" s="5" t="s">
        <v>127</v>
      </c>
      <c r="AA10" s="11" t="str">
        <f t="shared" si="6"/>
        <v>하선동</v>
      </c>
      <c r="AB10" s="4" t="s">
        <v>126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09</v>
      </c>
      <c r="D11" s="6" t="s">
        <v>65</v>
      </c>
      <c r="E11" s="6" t="s">
        <v>134</v>
      </c>
      <c r="F11" s="6" t="s">
        <v>135</v>
      </c>
      <c r="G11" s="4" t="s">
        <v>132</v>
      </c>
      <c r="H11" s="4" t="s">
        <v>133</v>
      </c>
      <c r="I11" s="7">
        <f t="shared" si="1"/>
        <v>3460</v>
      </c>
      <c r="J11" s="8">
        <v>3460</v>
      </c>
      <c r="K11" s="7">
        <f t="shared" si="2"/>
        <v>0</v>
      </c>
      <c r="L11" s="9">
        <f t="shared" si="3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20200908</v>
      </c>
      <c r="Y11" s="11">
        <v>10</v>
      </c>
      <c r="Z11" s="5" t="s">
        <v>129</v>
      </c>
      <c r="AA11" s="11" t="str">
        <f t="shared" si="6"/>
        <v>이형준</v>
      </c>
      <c r="AB11" s="4" t="s">
        <v>126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09</v>
      </c>
      <c r="D12" s="6" t="s">
        <v>65</v>
      </c>
      <c r="E12" s="6" t="s">
        <v>134</v>
      </c>
      <c r="F12" s="6" t="s">
        <v>135</v>
      </c>
      <c r="G12" s="4" t="s">
        <v>132</v>
      </c>
      <c r="H12" s="4" t="s">
        <v>133</v>
      </c>
      <c r="I12" s="7">
        <f t="shared" si="1"/>
        <v>335</v>
      </c>
      <c r="J12" s="8">
        <v>335</v>
      </c>
      <c r="K12" s="7">
        <f t="shared" si="2"/>
        <v>0</v>
      </c>
      <c r="L12" s="9">
        <f t="shared" si="3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20200908</v>
      </c>
      <c r="Y12" s="11">
        <v>10</v>
      </c>
      <c r="Z12" s="5" t="s">
        <v>127</v>
      </c>
      <c r="AA12" s="11" t="str">
        <f t="shared" si="6"/>
        <v>하선동</v>
      </c>
      <c r="AB12" s="4" t="s">
        <v>126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09</v>
      </c>
      <c r="D13" s="6" t="s">
        <v>55</v>
      </c>
      <c r="E13" s="6" t="s">
        <v>82</v>
      </c>
      <c r="F13" s="6" t="s">
        <v>83</v>
      </c>
      <c r="G13" s="4" t="s">
        <v>84</v>
      </c>
      <c r="H13" s="4" t="s">
        <v>60</v>
      </c>
      <c r="I13" s="7">
        <f t="shared" si="1"/>
        <v>2067</v>
      </c>
      <c r="J13" s="14">
        <v>2067</v>
      </c>
      <c r="K13" s="7">
        <f t="shared" si="2"/>
        <v>0</v>
      </c>
      <c r="L13" s="9">
        <f t="shared" si="3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20200909</v>
      </c>
      <c r="Y13" s="11">
        <v>3</v>
      </c>
      <c r="Z13" s="5" t="s">
        <v>127</v>
      </c>
      <c r="AA13" s="11" t="str">
        <f t="shared" si="6"/>
        <v>하선동</v>
      </c>
      <c r="AB13" s="4" t="s">
        <v>126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09</v>
      </c>
      <c r="D14" s="6" t="s">
        <v>30</v>
      </c>
      <c r="E14" s="6" t="s">
        <v>123</v>
      </c>
      <c r="F14" s="6" t="s">
        <v>121</v>
      </c>
      <c r="G14" s="4" t="s">
        <v>122</v>
      </c>
      <c r="H14" s="4" t="s">
        <v>60</v>
      </c>
      <c r="I14" s="7">
        <f t="shared" si="1"/>
        <v>1783</v>
      </c>
      <c r="J14" s="8">
        <v>1780</v>
      </c>
      <c r="K14" s="7">
        <f t="shared" si="2"/>
        <v>3</v>
      </c>
      <c r="L14" s="9">
        <f t="shared" si="3"/>
        <v>1.6825574873808188E-3</v>
      </c>
      <c r="M14" s="10"/>
      <c r="N14" s="10"/>
      <c r="O14" s="10"/>
      <c r="P14" s="10"/>
      <c r="Q14" s="10">
        <v>3</v>
      </c>
      <c r="R14" s="10"/>
      <c r="S14" s="10"/>
      <c r="T14" s="10"/>
      <c r="U14" s="10"/>
      <c r="V14" s="10"/>
      <c r="W14" s="10"/>
      <c r="X14" s="11">
        <v>20200909</v>
      </c>
      <c r="Y14" s="11">
        <v>13</v>
      </c>
      <c r="Z14" s="5" t="s">
        <v>127</v>
      </c>
      <c r="AA14" s="11" t="str">
        <f t="shared" si="6"/>
        <v>하선동</v>
      </c>
      <c r="AB14" s="4" t="s">
        <v>126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09</v>
      </c>
      <c r="D15" s="6" t="s">
        <v>55</v>
      </c>
      <c r="E15" s="6" t="s">
        <v>69</v>
      </c>
      <c r="F15" s="6" t="s">
        <v>72</v>
      </c>
      <c r="G15" s="4" t="s">
        <v>73</v>
      </c>
      <c r="H15" s="4" t="s">
        <v>60</v>
      </c>
      <c r="I15" s="7">
        <f t="shared" si="1"/>
        <v>1805</v>
      </c>
      <c r="J15" s="8">
        <v>1805</v>
      </c>
      <c r="K15" s="7">
        <f t="shared" si="2"/>
        <v>0</v>
      </c>
      <c r="L15" s="9">
        <f t="shared" si="3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20200909</v>
      </c>
      <c r="Y15" s="11">
        <v>14</v>
      </c>
      <c r="Z15" s="5" t="s">
        <v>127</v>
      </c>
      <c r="AA15" s="11" t="str">
        <f t="shared" si="6"/>
        <v>하선동</v>
      </c>
      <c r="AB15" s="4" t="s">
        <v>126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09</v>
      </c>
      <c r="D16" s="6" t="s">
        <v>30</v>
      </c>
      <c r="E16" s="6" t="s">
        <v>103</v>
      </c>
      <c r="F16" s="6" t="s">
        <v>101</v>
      </c>
      <c r="G16" s="4" t="s">
        <v>84</v>
      </c>
      <c r="H16" s="4" t="s">
        <v>60</v>
      </c>
      <c r="I16" s="7">
        <f t="shared" si="1"/>
        <v>2398</v>
      </c>
      <c r="J16" s="8">
        <v>2321</v>
      </c>
      <c r="K16" s="7">
        <f t="shared" si="2"/>
        <v>77</v>
      </c>
      <c r="L16" s="9">
        <f t="shared" si="3"/>
        <v>3.2110091743119268E-2</v>
      </c>
      <c r="M16" s="10"/>
      <c r="N16" s="10"/>
      <c r="O16" s="10"/>
      <c r="P16" s="10">
        <v>77</v>
      </c>
      <c r="Q16" s="10"/>
      <c r="R16" s="10"/>
      <c r="S16" s="10"/>
      <c r="T16" s="10"/>
      <c r="U16" s="10"/>
      <c r="V16" s="10"/>
      <c r="W16" s="10"/>
      <c r="X16" s="11">
        <v>20200908</v>
      </c>
      <c r="Y16" s="11">
        <v>4</v>
      </c>
      <c r="Z16" s="5" t="s">
        <v>129</v>
      </c>
      <c r="AA16" s="11" t="str">
        <f t="shared" si="6"/>
        <v>이형준</v>
      </c>
      <c r="AB16" s="4" t="s">
        <v>140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09</v>
      </c>
      <c r="D17" s="6" t="s">
        <v>30</v>
      </c>
      <c r="E17" s="6" t="s">
        <v>103</v>
      </c>
      <c r="F17" s="6" t="s">
        <v>101</v>
      </c>
      <c r="G17" s="4" t="s">
        <v>84</v>
      </c>
      <c r="H17" s="4" t="s">
        <v>60</v>
      </c>
      <c r="I17" s="7">
        <f t="shared" si="1"/>
        <v>1509</v>
      </c>
      <c r="J17" s="8">
        <v>1459</v>
      </c>
      <c r="K17" s="7">
        <f t="shared" si="2"/>
        <v>50</v>
      </c>
      <c r="L17" s="9">
        <f t="shared" si="3"/>
        <v>3.3134526176275679E-2</v>
      </c>
      <c r="M17" s="10"/>
      <c r="N17" s="10"/>
      <c r="O17" s="10"/>
      <c r="P17" s="10">
        <v>50</v>
      </c>
      <c r="Q17" s="10"/>
      <c r="R17" s="10"/>
      <c r="S17" s="10"/>
      <c r="T17" s="10"/>
      <c r="U17" s="10"/>
      <c r="V17" s="10"/>
      <c r="W17" s="10"/>
      <c r="X17" s="11">
        <v>20200909</v>
      </c>
      <c r="Y17" s="11">
        <v>2</v>
      </c>
      <c r="Z17" s="5" t="s">
        <v>127</v>
      </c>
      <c r="AA17" s="11" t="str">
        <f t="shared" si="6"/>
        <v>하선동</v>
      </c>
      <c r="AB17" s="4" t="s">
        <v>140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09</v>
      </c>
      <c r="D18" s="6" t="s">
        <v>65</v>
      </c>
      <c r="E18" s="6" t="s">
        <v>62</v>
      </c>
      <c r="F18" s="6" t="s">
        <v>137</v>
      </c>
      <c r="G18" s="4" t="s">
        <v>63</v>
      </c>
      <c r="H18" s="4" t="s">
        <v>64</v>
      </c>
      <c r="I18" s="7">
        <f t="shared" si="1"/>
        <v>356</v>
      </c>
      <c r="J18" s="8">
        <v>326</v>
      </c>
      <c r="K18" s="7">
        <f t="shared" si="2"/>
        <v>30</v>
      </c>
      <c r="L18" s="9">
        <f t="shared" si="3"/>
        <v>8.4269662921348312E-2</v>
      </c>
      <c r="M18" s="10"/>
      <c r="N18" s="10"/>
      <c r="O18" s="10"/>
      <c r="P18" s="10"/>
      <c r="Q18" s="10"/>
      <c r="R18" s="10"/>
      <c r="S18" s="10">
        <v>30</v>
      </c>
      <c r="T18" s="10"/>
      <c r="U18" s="10"/>
      <c r="V18" s="10"/>
      <c r="W18" s="10"/>
      <c r="X18" s="11">
        <v>20200909</v>
      </c>
      <c r="Y18" s="11">
        <v>2</v>
      </c>
      <c r="Z18" s="5" t="s">
        <v>127</v>
      </c>
      <c r="AA18" s="11" t="str">
        <f t="shared" si="6"/>
        <v>하선동</v>
      </c>
      <c r="AB18" s="4" t="s">
        <v>140</v>
      </c>
      <c r="AC18" s="12" t="s">
        <v>138</v>
      </c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09</v>
      </c>
      <c r="D19" s="6" t="s">
        <v>55</v>
      </c>
      <c r="E19" s="6" t="s">
        <v>69</v>
      </c>
      <c r="F19" s="6" t="s">
        <v>70</v>
      </c>
      <c r="G19" s="4" t="s">
        <v>71</v>
      </c>
      <c r="H19" s="4" t="s">
        <v>60</v>
      </c>
      <c r="I19" s="7">
        <f t="shared" si="1"/>
        <v>2298</v>
      </c>
      <c r="J19" s="8">
        <v>2283</v>
      </c>
      <c r="K19" s="7">
        <f t="shared" si="2"/>
        <v>15</v>
      </c>
      <c r="L19" s="9">
        <f t="shared" si="3"/>
        <v>6.5274151436031328E-3</v>
      </c>
      <c r="M19" s="10">
        <v>2</v>
      </c>
      <c r="N19" s="10"/>
      <c r="O19" s="10"/>
      <c r="P19" s="10"/>
      <c r="Q19" s="10">
        <v>13</v>
      </c>
      <c r="R19" s="10"/>
      <c r="S19" s="10"/>
      <c r="T19" s="10"/>
      <c r="U19" s="10"/>
      <c r="V19" s="10"/>
      <c r="W19" s="10"/>
      <c r="X19" s="11">
        <v>20200909</v>
      </c>
      <c r="Y19" s="11">
        <v>5</v>
      </c>
      <c r="Z19" s="5" t="s">
        <v>127</v>
      </c>
      <c r="AA19" s="11" t="str">
        <f t="shared" si="6"/>
        <v>하선동</v>
      </c>
      <c r="AB19" s="4" t="s">
        <v>140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09</v>
      </c>
      <c r="D20" s="6" t="s">
        <v>65</v>
      </c>
      <c r="E20" s="6" t="s">
        <v>62</v>
      </c>
      <c r="F20" s="6" t="s">
        <v>137</v>
      </c>
      <c r="G20" s="4" t="s">
        <v>63</v>
      </c>
      <c r="H20" s="4" t="s">
        <v>64</v>
      </c>
      <c r="I20" s="7">
        <f t="shared" si="1"/>
        <v>1833</v>
      </c>
      <c r="J20" s="8">
        <v>1716</v>
      </c>
      <c r="K20" s="7">
        <f t="shared" si="2"/>
        <v>117</v>
      </c>
      <c r="L20" s="9">
        <f t="shared" si="3"/>
        <v>6.3829787234042548E-2</v>
      </c>
      <c r="M20" s="10"/>
      <c r="N20" s="10"/>
      <c r="O20" s="10"/>
      <c r="P20" s="10">
        <v>9</v>
      </c>
      <c r="Q20" s="10">
        <v>9</v>
      </c>
      <c r="R20" s="10"/>
      <c r="S20" s="10">
        <v>99</v>
      </c>
      <c r="T20" s="10"/>
      <c r="U20" s="10"/>
      <c r="V20" s="10"/>
      <c r="W20" s="10"/>
      <c r="X20" s="11">
        <v>20200909</v>
      </c>
      <c r="Y20" s="11">
        <v>2</v>
      </c>
      <c r="Z20" s="5" t="s">
        <v>129</v>
      </c>
      <c r="AA20" s="11" t="str">
        <f t="shared" si="6"/>
        <v>이형준</v>
      </c>
      <c r="AB20" s="4" t="s">
        <v>142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09</v>
      </c>
      <c r="D21" s="6" t="s">
        <v>55</v>
      </c>
      <c r="E21" s="6" t="s">
        <v>69</v>
      </c>
      <c r="F21" s="6" t="s">
        <v>70</v>
      </c>
      <c r="G21" s="4" t="s">
        <v>71</v>
      </c>
      <c r="H21" s="4" t="s">
        <v>60</v>
      </c>
      <c r="I21" s="7">
        <f t="shared" si="1"/>
        <v>1700</v>
      </c>
      <c r="J21" s="8">
        <v>1700</v>
      </c>
      <c r="K21" s="7">
        <f t="shared" si="2"/>
        <v>0</v>
      </c>
      <c r="L21" s="9">
        <f t="shared" si="3"/>
        <v>0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>
        <v>20200908</v>
      </c>
      <c r="Y21" s="11">
        <v>5</v>
      </c>
      <c r="Z21" s="5" t="s">
        <v>129</v>
      </c>
      <c r="AA21" s="11" t="str">
        <f t="shared" si="6"/>
        <v>이형준</v>
      </c>
      <c r="AB21" s="4" t="s">
        <v>142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09</v>
      </c>
      <c r="D22" s="6" t="s">
        <v>55</v>
      </c>
      <c r="E22" s="6" t="s">
        <v>69</v>
      </c>
      <c r="F22" s="6" t="s">
        <v>70</v>
      </c>
      <c r="G22" s="4" t="s">
        <v>71</v>
      </c>
      <c r="H22" s="4" t="s">
        <v>60</v>
      </c>
      <c r="I22" s="7">
        <f t="shared" si="1"/>
        <v>3060</v>
      </c>
      <c r="J22" s="8">
        <v>3053</v>
      </c>
      <c r="K22" s="7">
        <f t="shared" si="2"/>
        <v>7</v>
      </c>
      <c r="L22" s="9">
        <f t="shared" si="3"/>
        <v>2.2875816993464053E-3</v>
      </c>
      <c r="M22" s="10">
        <v>2</v>
      </c>
      <c r="N22" s="10"/>
      <c r="O22" s="10"/>
      <c r="P22" s="10"/>
      <c r="Q22" s="10">
        <v>5</v>
      </c>
      <c r="R22" s="10"/>
      <c r="S22" s="10"/>
      <c r="T22" s="10"/>
      <c r="U22" s="10"/>
      <c r="V22" s="10"/>
      <c r="W22" s="10"/>
      <c r="X22" s="11">
        <v>20200909</v>
      </c>
      <c r="Y22" s="11">
        <v>5</v>
      </c>
      <c r="Z22" s="5" t="s">
        <v>129</v>
      </c>
      <c r="AA22" s="11" t="str">
        <f t="shared" si="6"/>
        <v>이형준</v>
      </c>
      <c r="AB22" s="4" t="s">
        <v>142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09</v>
      </c>
      <c r="D23" s="6" t="s">
        <v>55</v>
      </c>
      <c r="E23" s="6" t="s">
        <v>56</v>
      </c>
      <c r="F23" s="6" t="s">
        <v>57</v>
      </c>
      <c r="G23" s="4" t="s">
        <v>59</v>
      </c>
      <c r="H23" s="4" t="s">
        <v>60</v>
      </c>
      <c r="I23" s="7">
        <f t="shared" si="1"/>
        <v>2210</v>
      </c>
      <c r="J23" s="8">
        <v>1816</v>
      </c>
      <c r="K23" s="7">
        <f t="shared" si="2"/>
        <v>394</v>
      </c>
      <c r="L23" s="9">
        <f t="shared" si="3"/>
        <v>0.17828054298642534</v>
      </c>
      <c r="M23" s="10">
        <v>394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>
        <v>20200909</v>
      </c>
      <c r="Y23" s="11">
        <v>15</v>
      </c>
      <c r="Z23" s="5" t="s">
        <v>129</v>
      </c>
      <c r="AA23" s="11" t="str">
        <f t="shared" si="6"/>
        <v>이형준</v>
      </c>
      <c r="AB23" s="4" t="s">
        <v>142</v>
      </c>
      <c r="AC23" s="12" t="s">
        <v>138</v>
      </c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09</v>
      </c>
      <c r="D24" s="6" t="s">
        <v>30</v>
      </c>
      <c r="E24" s="6" t="s">
        <v>123</v>
      </c>
      <c r="F24" s="6" t="s">
        <v>121</v>
      </c>
      <c r="G24" s="4" t="s">
        <v>122</v>
      </c>
      <c r="H24" s="4" t="s">
        <v>60</v>
      </c>
      <c r="I24" s="7">
        <f t="shared" si="1"/>
        <v>577</v>
      </c>
      <c r="J24" s="8">
        <v>575</v>
      </c>
      <c r="K24" s="7">
        <f t="shared" si="2"/>
        <v>2</v>
      </c>
      <c r="L24" s="9">
        <f t="shared" si="3"/>
        <v>3.4662045060658577E-3</v>
      </c>
      <c r="M24" s="10"/>
      <c r="N24" s="10"/>
      <c r="O24" s="10"/>
      <c r="P24" s="10"/>
      <c r="Q24" s="10">
        <v>2</v>
      </c>
      <c r="R24" s="10"/>
      <c r="S24" s="10"/>
      <c r="T24" s="10"/>
      <c r="U24" s="10"/>
      <c r="V24" s="10"/>
      <c r="W24" s="10"/>
      <c r="X24" s="11">
        <v>20200909</v>
      </c>
      <c r="Y24" s="11">
        <v>13</v>
      </c>
      <c r="Z24" s="5" t="s">
        <v>129</v>
      </c>
      <c r="AA24" s="11" t="str">
        <f t="shared" si="6"/>
        <v>이형준</v>
      </c>
      <c r="AB24" s="4" t="s">
        <v>143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09</v>
      </c>
      <c r="D25" s="6" t="s">
        <v>55</v>
      </c>
      <c r="E25" s="6" t="s">
        <v>69</v>
      </c>
      <c r="F25" s="6" t="s">
        <v>72</v>
      </c>
      <c r="G25" s="4" t="s">
        <v>73</v>
      </c>
      <c r="H25" s="4" t="s">
        <v>60</v>
      </c>
      <c r="I25" s="7">
        <f t="shared" si="1"/>
        <v>3170</v>
      </c>
      <c r="J25" s="10">
        <v>3145</v>
      </c>
      <c r="K25" s="7">
        <f t="shared" si="2"/>
        <v>25</v>
      </c>
      <c r="L25" s="9">
        <f t="shared" si="3"/>
        <v>7.8864353312302835E-3</v>
      </c>
      <c r="M25" s="10"/>
      <c r="N25" s="10"/>
      <c r="O25" s="10"/>
      <c r="P25" s="10">
        <v>1</v>
      </c>
      <c r="Q25" s="10">
        <v>24</v>
      </c>
      <c r="R25" s="10"/>
      <c r="S25" s="10"/>
      <c r="T25" s="10"/>
      <c r="U25" s="10"/>
      <c r="V25" s="10"/>
      <c r="W25" s="10"/>
      <c r="X25" s="11">
        <v>20200909</v>
      </c>
      <c r="Y25" s="11">
        <v>14</v>
      </c>
      <c r="Z25" s="5" t="s">
        <v>129</v>
      </c>
      <c r="AA25" s="11" t="str">
        <f t="shared" si="6"/>
        <v>이형준</v>
      </c>
      <c r="AB25" s="4" t="s">
        <v>143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09</v>
      </c>
      <c r="D26" s="6" t="s">
        <v>55</v>
      </c>
      <c r="E26" s="6" t="s">
        <v>82</v>
      </c>
      <c r="F26" s="6" t="s">
        <v>83</v>
      </c>
      <c r="G26" s="4" t="s">
        <v>84</v>
      </c>
      <c r="H26" s="4" t="s">
        <v>60</v>
      </c>
      <c r="I26" s="7">
        <f t="shared" si="1"/>
        <v>2612</v>
      </c>
      <c r="J26" s="10">
        <v>2610</v>
      </c>
      <c r="K26" s="7">
        <f t="shared" si="2"/>
        <v>2</v>
      </c>
      <c r="L26" s="9">
        <f t="shared" si="3"/>
        <v>7.6569678407350692E-4</v>
      </c>
      <c r="M26" s="10">
        <v>2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20200909</v>
      </c>
      <c r="Y26" s="11">
        <v>3</v>
      </c>
      <c r="Z26" s="5" t="s">
        <v>129</v>
      </c>
      <c r="AA26" s="11" t="str">
        <f t="shared" si="6"/>
        <v>이형준</v>
      </c>
      <c r="AB26" s="4" t="s">
        <v>143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09</v>
      </c>
      <c r="D27" s="6" t="s">
        <v>65</v>
      </c>
      <c r="E27" s="6" t="s">
        <v>62</v>
      </c>
      <c r="F27" s="6" t="s">
        <v>137</v>
      </c>
      <c r="G27" s="4" t="s">
        <v>63</v>
      </c>
      <c r="H27" s="4" t="s">
        <v>64</v>
      </c>
      <c r="I27" s="7">
        <f t="shared" si="1"/>
        <v>1712</v>
      </c>
      <c r="J27" s="10">
        <v>1575</v>
      </c>
      <c r="K27" s="7">
        <f t="shared" si="2"/>
        <v>137</v>
      </c>
      <c r="L27" s="9">
        <f t="shared" si="3"/>
        <v>8.002336448598131E-2</v>
      </c>
      <c r="M27" s="10"/>
      <c r="N27" s="10"/>
      <c r="O27" s="10"/>
      <c r="P27" s="10">
        <v>3</v>
      </c>
      <c r="Q27" s="10">
        <v>5</v>
      </c>
      <c r="R27" s="10"/>
      <c r="S27" s="10">
        <v>129</v>
      </c>
      <c r="T27" s="10"/>
      <c r="U27" s="10"/>
      <c r="V27" s="10"/>
      <c r="W27" s="10"/>
      <c r="X27" s="11">
        <v>20200909</v>
      </c>
      <c r="Y27" s="11">
        <v>2</v>
      </c>
      <c r="Z27" s="5" t="s">
        <v>129</v>
      </c>
      <c r="AA27" s="11" t="str">
        <f t="shared" si="6"/>
        <v>이형준</v>
      </c>
      <c r="AB27" s="4" t="s">
        <v>143</v>
      </c>
      <c r="AC27" s="12" t="s">
        <v>138</v>
      </c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09</v>
      </c>
      <c r="D28" s="6"/>
      <c r="E28" s="6"/>
      <c r="F28" s="6"/>
      <c r="G28" s="4"/>
      <c r="H28" s="4"/>
      <c r="I28" s="7">
        <f t="shared" si="1"/>
        <v>0</v>
      </c>
      <c r="J28" s="15"/>
      <c r="K28" s="7">
        <f t="shared" si="2"/>
        <v>0</v>
      </c>
      <c r="L28" s="9" t="e">
        <f t="shared" si="3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6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09</v>
      </c>
      <c r="D29" s="6"/>
      <c r="E29" s="6"/>
      <c r="F29" s="6"/>
      <c r="G29" s="4"/>
      <c r="H29" s="4"/>
      <c r="I29" s="7">
        <f t="shared" si="1"/>
        <v>0</v>
      </c>
      <c r="J29" s="10"/>
      <c r="K29" s="7">
        <f t="shared" si="2"/>
        <v>0</v>
      </c>
      <c r="L29" s="9" t="e">
        <f t="shared" si="3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6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09</v>
      </c>
      <c r="D30" s="6"/>
      <c r="E30" s="6"/>
      <c r="F30" s="6"/>
      <c r="G30" s="4"/>
      <c r="H30" s="4"/>
      <c r="I30" s="7">
        <f t="shared" si="1"/>
        <v>0</v>
      </c>
      <c r="J30" s="10"/>
      <c r="K30" s="7">
        <f t="shared" ref="K30:K43" si="7">SUM(M30:W30)</f>
        <v>0</v>
      </c>
      <c r="L30" s="9" t="e">
        <f t="shared" si="3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6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09</v>
      </c>
      <c r="D31" s="6"/>
      <c r="E31" s="4"/>
      <c r="F31" s="6"/>
      <c r="G31" s="4"/>
      <c r="H31" s="4"/>
      <c r="I31" s="7">
        <f t="shared" si="1"/>
        <v>0</v>
      </c>
      <c r="J31" s="8"/>
      <c r="K31" s="7">
        <f t="shared" si="7"/>
        <v>0</v>
      </c>
      <c r="L31" s="9" t="e">
        <f t="shared" si="3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6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09</v>
      </c>
      <c r="D32" s="6"/>
      <c r="E32" s="6"/>
      <c r="F32" s="6"/>
      <c r="G32" s="4"/>
      <c r="H32" s="4"/>
      <c r="I32" s="7">
        <f t="shared" si="1"/>
        <v>0</v>
      </c>
      <c r="J32" s="8"/>
      <c r="K32" s="7">
        <f t="shared" si="7"/>
        <v>0</v>
      </c>
      <c r="L32" s="9" t="e">
        <f t="shared" si="3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6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09</v>
      </c>
      <c r="D33" s="6"/>
      <c r="E33" s="6"/>
      <c r="F33" s="6"/>
      <c r="G33" s="4"/>
      <c r="H33" s="4"/>
      <c r="I33" s="7">
        <f t="shared" si="1"/>
        <v>0</v>
      </c>
      <c r="J33" s="8"/>
      <c r="K33" s="7">
        <f t="shared" si="7"/>
        <v>0</v>
      </c>
      <c r="L33" s="9" t="e">
        <f t="shared" si="3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6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09</v>
      </c>
      <c r="D34" s="6"/>
      <c r="E34" s="6"/>
      <c r="F34" s="6"/>
      <c r="G34" s="4"/>
      <c r="H34" s="4"/>
      <c r="I34" s="7">
        <f t="shared" si="1"/>
        <v>0</v>
      </c>
      <c r="J34" s="8"/>
      <c r="K34" s="7">
        <f t="shared" si="7"/>
        <v>0</v>
      </c>
      <c r="L34" s="9" t="e">
        <f t="shared" si="3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6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09</v>
      </c>
      <c r="D35" s="6"/>
      <c r="E35" s="6"/>
      <c r="F35" s="6"/>
      <c r="G35" s="4"/>
      <c r="H35" s="4"/>
      <c r="I35" s="7">
        <f t="shared" si="1"/>
        <v>0</v>
      </c>
      <c r="J35" s="8"/>
      <c r="K35" s="7">
        <f t="shared" si="7"/>
        <v>0</v>
      </c>
      <c r="L35" s="9" t="e">
        <f t="shared" si="3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6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09</v>
      </c>
      <c r="D36" s="6"/>
      <c r="E36" s="17"/>
      <c r="F36" s="4"/>
      <c r="G36" s="4"/>
      <c r="H36" s="4"/>
      <c r="I36" s="7">
        <f t="shared" si="1"/>
        <v>0</v>
      </c>
      <c r="J36" s="8"/>
      <c r="K36" s="7">
        <f t="shared" si="7"/>
        <v>0</v>
      </c>
      <c r="L36" s="9" t="e">
        <f t="shared" si="3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6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09</v>
      </c>
      <c r="D37" s="6"/>
      <c r="E37" s="6"/>
      <c r="F37" s="4"/>
      <c r="G37" s="4"/>
      <c r="H37" s="4"/>
      <c r="I37" s="7">
        <f t="shared" si="1"/>
        <v>0</v>
      </c>
      <c r="J37" s="8"/>
      <c r="K37" s="7">
        <f t="shared" si="7"/>
        <v>0</v>
      </c>
      <c r="L37" s="9" t="e">
        <f t="shared" si="3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6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09</v>
      </c>
      <c r="D38" s="6"/>
      <c r="E38" s="6"/>
      <c r="F38" s="6"/>
      <c r="G38" s="4"/>
      <c r="H38" s="4"/>
      <c r="I38" s="7">
        <f t="shared" si="1"/>
        <v>0</v>
      </c>
      <c r="J38" s="8"/>
      <c r="K38" s="7">
        <f t="shared" si="7"/>
        <v>0</v>
      </c>
      <c r="L38" s="9" t="e">
        <f t="shared" si="3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6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09</v>
      </c>
      <c r="D39" s="6"/>
      <c r="E39" s="4"/>
      <c r="F39" s="4"/>
      <c r="G39" s="4"/>
      <c r="H39" s="4"/>
      <c r="I39" s="7">
        <f t="shared" si="1"/>
        <v>0</v>
      </c>
      <c r="J39" s="8"/>
      <c r="K39" s="7">
        <f t="shared" si="7"/>
        <v>0</v>
      </c>
      <c r="L39" s="9" t="e">
        <f t="shared" si="3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6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09</v>
      </c>
      <c r="D40" s="6"/>
      <c r="E40" s="4"/>
      <c r="F40" s="4"/>
      <c r="G40" s="4"/>
      <c r="H40" s="4"/>
      <c r="I40" s="7">
        <f t="shared" si="1"/>
        <v>0</v>
      </c>
      <c r="J40" s="8"/>
      <c r="K40" s="7">
        <f t="shared" si="7"/>
        <v>0</v>
      </c>
      <c r="L40" s="9" t="e">
        <f t="shared" si="3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6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09</v>
      </c>
      <c r="D41" s="6"/>
      <c r="E41" s="6"/>
      <c r="F41" s="6"/>
      <c r="G41" s="4"/>
      <c r="H41" s="4"/>
      <c r="I41" s="7">
        <f t="shared" si="1"/>
        <v>0</v>
      </c>
      <c r="J41" s="8"/>
      <c r="K41" s="7">
        <f t="shared" si="7"/>
        <v>0</v>
      </c>
      <c r="L41" s="9" t="e">
        <f t="shared" si="3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6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09</v>
      </c>
      <c r="D42" s="6"/>
      <c r="E42" s="6"/>
      <c r="F42" s="6"/>
      <c r="G42" s="4"/>
      <c r="H42" s="4"/>
      <c r="I42" s="7">
        <f t="shared" si="1"/>
        <v>0</v>
      </c>
      <c r="J42" s="8"/>
      <c r="K42" s="7">
        <f t="shared" si="7"/>
        <v>0</v>
      </c>
      <c r="L42" s="9" t="e">
        <f t="shared" si="3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6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09</v>
      </c>
      <c r="D43" s="6"/>
      <c r="E43" s="6"/>
      <c r="F43" s="6"/>
      <c r="G43" s="4"/>
      <c r="H43" s="4"/>
      <c r="I43" s="7">
        <f t="shared" si="1"/>
        <v>0</v>
      </c>
      <c r="J43" s="8"/>
      <c r="K43" s="7">
        <f t="shared" si="7"/>
        <v>0</v>
      </c>
      <c r="L43" s="9" t="e">
        <f t="shared" si="3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6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09</v>
      </c>
      <c r="D44" s="6"/>
      <c r="E44" s="6"/>
      <c r="F44" s="6"/>
      <c r="G44" s="4"/>
      <c r="H44" s="4"/>
      <c r="I44" s="7">
        <f t="shared" si="1"/>
        <v>0</v>
      </c>
      <c r="J44" s="8"/>
      <c r="K44" s="7">
        <f t="shared" ref="K44:K46" si="8">SUM(M44:W44)</f>
        <v>0</v>
      </c>
      <c r="L44" s="9" t="e">
        <f t="shared" si="3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6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09</v>
      </c>
      <c r="D45" s="6"/>
      <c r="E45" s="6"/>
      <c r="F45" s="6"/>
      <c r="G45" s="4"/>
      <c r="H45" s="4"/>
      <c r="I45" s="7">
        <f t="shared" si="1"/>
        <v>0</v>
      </c>
      <c r="J45" s="8"/>
      <c r="K45" s="7">
        <f t="shared" si="8"/>
        <v>0</v>
      </c>
      <c r="L45" s="9" t="e">
        <f t="shared" si="3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6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09</v>
      </c>
      <c r="D46" s="6"/>
      <c r="E46" s="6"/>
      <c r="F46" s="6"/>
      <c r="G46" s="4"/>
      <c r="H46" s="4"/>
      <c r="I46" s="7">
        <f t="shared" si="1"/>
        <v>0</v>
      </c>
      <c r="J46" s="8"/>
      <c r="K46" s="7">
        <f t="shared" si="8"/>
        <v>0</v>
      </c>
      <c r="L46" s="9" t="e">
        <f t="shared" si="3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6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9">SUM(I7:I46)</f>
        <v>40007</v>
      </c>
      <c r="J47" s="50">
        <f t="shared" si="9"/>
        <v>38841</v>
      </c>
      <c r="K47" s="50">
        <f t="shared" si="9"/>
        <v>1166</v>
      </c>
      <c r="L47" s="50" t="e">
        <f t="shared" si="9"/>
        <v>#DIV/0!</v>
      </c>
      <c r="M47" s="50">
        <f t="shared" si="9"/>
        <v>402</v>
      </c>
      <c r="N47" s="50">
        <f t="shared" si="9"/>
        <v>0</v>
      </c>
      <c r="O47" s="50">
        <f t="shared" si="9"/>
        <v>0</v>
      </c>
      <c r="P47" s="50">
        <f t="shared" si="9"/>
        <v>142</v>
      </c>
      <c r="Q47" s="50">
        <f t="shared" si="9"/>
        <v>80</v>
      </c>
      <c r="R47" s="50">
        <f t="shared" si="9"/>
        <v>131</v>
      </c>
      <c r="S47" s="50">
        <f t="shared" si="9"/>
        <v>410</v>
      </c>
      <c r="T47" s="50">
        <f t="shared" si="9"/>
        <v>1</v>
      </c>
      <c r="U47" s="50">
        <f t="shared" si="9"/>
        <v>0</v>
      </c>
      <c r="V47" s="50">
        <f t="shared" si="9"/>
        <v>0</v>
      </c>
      <c r="W47" s="50">
        <f t="shared" si="9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09</v>
      </c>
      <c r="D49" s="6" t="s">
        <v>65</v>
      </c>
      <c r="E49" s="6" t="s">
        <v>62</v>
      </c>
      <c r="F49" s="6" t="s">
        <v>139</v>
      </c>
      <c r="G49" s="4"/>
      <c r="H49" s="4"/>
      <c r="I49" s="7">
        <f t="shared" ref="I49:I63" si="10">J49+K49</f>
        <v>200</v>
      </c>
      <c r="J49" s="8">
        <v>200</v>
      </c>
      <c r="K49" s="7">
        <f t="shared" ref="K49:K63" si="11">SUM(M49:W49)</f>
        <v>0</v>
      </c>
      <c r="L49" s="9">
        <f t="shared" ref="L49:L63" si="12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20200909</v>
      </c>
      <c r="Y49" s="11">
        <v>10</v>
      </c>
      <c r="Z49" s="5" t="s">
        <v>127</v>
      </c>
      <c r="AA49" s="11" t="str">
        <f>IF($Z49="A","하선동",IF($Z49="B","이형준",""))</f>
        <v>하선동</v>
      </c>
      <c r="AB49" s="4" t="s">
        <v>140</v>
      </c>
      <c r="AC49" s="12" t="s">
        <v>141</v>
      </c>
    </row>
    <row r="50" spans="1:29" ht="20.100000000000001" customHeight="1" x14ac:dyDescent="0.3">
      <c r="A50" s="4">
        <v>2</v>
      </c>
      <c r="B50" s="5" t="str">
        <f t="shared" ref="B50:B63" si="13">LEFT($A$1,1)</f>
        <v>9</v>
      </c>
      <c r="C50" s="5" t="str">
        <f t="shared" ref="C50:C63" si="14">MID($A$1,4,2)</f>
        <v>09</v>
      </c>
      <c r="D50" s="6" t="s">
        <v>144</v>
      </c>
      <c r="E50" s="6" t="s">
        <v>145</v>
      </c>
      <c r="F50" s="6" t="s">
        <v>146</v>
      </c>
      <c r="G50" s="4"/>
      <c r="H50" s="4"/>
      <c r="I50" s="7">
        <f t="shared" si="10"/>
        <v>100</v>
      </c>
      <c r="J50" s="8">
        <v>100</v>
      </c>
      <c r="K50" s="7">
        <f t="shared" si="11"/>
        <v>0</v>
      </c>
      <c r="L50" s="9">
        <f t="shared" si="12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20200909</v>
      </c>
      <c r="Y50" s="11">
        <v>7</v>
      </c>
      <c r="Z50" s="5" t="s">
        <v>129</v>
      </c>
      <c r="AA50" s="11" t="str">
        <f t="shared" ref="AA50:AA63" si="15">IF($Z50="A","하선동",IF($Z50="B","이형준",""))</f>
        <v>이형준</v>
      </c>
      <c r="AB50" s="4" t="s">
        <v>142</v>
      </c>
      <c r="AC50" s="12"/>
    </row>
    <row r="51" spans="1:29" ht="20.100000000000001" customHeight="1" x14ac:dyDescent="0.3">
      <c r="A51" s="4">
        <v>3</v>
      </c>
      <c r="B51" s="5" t="str">
        <f t="shared" si="13"/>
        <v>9</v>
      </c>
      <c r="C51" s="5" t="str">
        <f t="shared" si="14"/>
        <v>09</v>
      </c>
      <c r="D51" s="6"/>
      <c r="E51" s="6"/>
      <c r="F51" s="6"/>
      <c r="G51" s="4"/>
      <c r="H51" s="4"/>
      <c r="I51" s="7">
        <f t="shared" si="10"/>
        <v>0</v>
      </c>
      <c r="J51" s="8"/>
      <c r="K51" s="7">
        <f t="shared" si="11"/>
        <v>0</v>
      </c>
      <c r="L51" s="9" t="e">
        <f t="shared" si="12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5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3"/>
        <v>9</v>
      </c>
      <c r="C52" s="5" t="str">
        <f t="shared" si="14"/>
        <v>09</v>
      </c>
      <c r="D52" s="6"/>
      <c r="E52" s="6"/>
      <c r="F52" s="6"/>
      <c r="G52" s="4"/>
      <c r="H52" s="4"/>
      <c r="I52" s="7">
        <f t="shared" si="10"/>
        <v>0</v>
      </c>
      <c r="J52" s="8"/>
      <c r="K52" s="7">
        <f t="shared" si="11"/>
        <v>0</v>
      </c>
      <c r="L52" s="9" t="e">
        <f t="shared" si="12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5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3"/>
        <v>9</v>
      </c>
      <c r="C53" s="5" t="str">
        <f t="shared" si="14"/>
        <v>09</v>
      </c>
      <c r="D53" s="6"/>
      <c r="E53" s="6"/>
      <c r="F53" s="6"/>
      <c r="G53" s="4"/>
      <c r="H53" s="4"/>
      <c r="I53" s="7">
        <f t="shared" si="10"/>
        <v>0</v>
      </c>
      <c r="J53" s="8"/>
      <c r="K53" s="7">
        <f t="shared" si="11"/>
        <v>0</v>
      </c>
      <c r="L53" s="9" t="e">
        <f t="shared" si="12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5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3"/>
        <v>9</v>
      </c>
      <c r="C54" s="5" t="str">
        <f t="shared" si="14"/>
        <v>09</v>
      </c>
      <c r="D54" s="6"/>
      <c r="E54" s="6"/>
      <c r="F54" s="6"/>
      <c r="G54" s="4"/>
      <c r="H54" s="4"/>
      <c r="I54" s="7">
        <f t="shared" si="10"/>
        <v>0</v>
      </c>
      <c r="J54" s="8"/>
      <c r="K54" s="7">
        <f t="shared" si="11"/>
        <v>0</v>
      </c>
      <c r="L54" s="9" t="e">
        <f t="shared" si="12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5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3"/>
        <v>9</v>
      </c>
      <c r="C55" s="5" t="str">
        <f t="shared" si="14"/>
        <v>09</v>
      </c>
      <c r="D55" s="6"/>
      <c r="E55" s="6"/>
      <c r="F55" s="6"/>
      <c r="G55" s="4"/>
      <c r="H55" s="4"/>
      <c r="I55" s="7">
        <f t="shared" si="10"/>
        <v>0</v>
      </c>
      <c r="J55" s="14"/>
      <c r="K55" s="7">
        <f t="shared" si="11"/>
        <v>0</v>
      </c>
      <c r="L55" s="9" t="e">
        <f t="shared" si="12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5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3"/>
        <v>9</v>
      </c>
      <c r="C56" s="5" t="str">
        <f t="shared" si="14"/>
        <v>09</v>
      </c>
      <c r="D56" s="6"/>
      <c r="E56" s="6"/>
      <c r="F56" s="6"/>
      <c r="G56" s="4"/>
      <c r="H56" s="4"/>
      <c r="I56" s="7">
        <f t="shared" si="10"/>
        <v>0</v>
      </c>
      <c r="J56" s="8"/>
      <c r="K56" s="7">
        <f t="shared" si="11"/>
        <v>0</v>
      </c>
      <c r="L56" s="9" t="e">
        <f t="shared" si="12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5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3"/>
        <v>9</v>
      </c>
      <c r="C57" s="5" t="str">
        <f t="shared" si="14"/>
        <v>09</v>
      </c>
      <c r="D57" s="6"/>
      <c r="E57" s="6"/>
      <c r="F57" s="6"/>
      <c r="G57" s="4"/>
      <c r="H57" s="4"/>
      <c r="I57" s="7">
        <f t="shared" si="10"/>
        <v>0</v>
      </c>
      <c r="J57" s="8"/>
      <c r="K57" s="7">
        <f t="shared" si="11"/>
        <v>0</v>
      </c>
      <c r="L57" s="9" t="e">
        <f t="shared" si="12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5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3"/>
        <v>9</v>
      </c>
      <c r="C58" s="5" t="str">
        <f t="shared" si="14"/>
        <v>09</v>
      </c>
      <c r="D58" s="6"/>
      <c r="E58" s="6"/>
      <c r="F58" s="6"/>
      <c r="G58" s="4"/>
      <c r="H58" s="4"/>
      <c r="I58" s="7">
        <f t="shared" si="10"/>
        <v>0</v>
      </c>
      <c r="J58" s="8"/>
      <c r="K58" s="7">
        <f t="shared" si="11"/>
        <v>0</v>
      </c>
      <c r="L58" s="9" t="e">
        <f t="shared" si="12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5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3"/>
        <v>9</v>
      </c>
      <c r="C59" s="5" t="str">
        <f t="shared" si="14"/>
        <v>09</v>
      </c>
      <c r="D59" s="6"/>
      <c r="E59" s="6"/>
      <c r="F59" s="6"/>
      <c r="G59" s="4"/>
      <c r="H59" s="4"/>
      <c r="I59" s="7">
        <f t="shared" si="10"/>
        <v>0</v>
      </c>
      <c r="J59" s="8"/>
      <c r="K59" s="7">
        <f t="shared" si="11"/>
        <v>0</v>
      </c>
      <c r="L59" s="9" t="e">
        <f t="shared" si="12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5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3"/>
        <v>9</v>
      </c>
      <c r="C60" s="5" t="str">
        <f t="shared" si="14"/>
        <v>09</v>
      </c>
      <c r="D60" s="6"/>
      <c r="E60" s="6"/>
      <c r="F60" s="6"/>
      <c r="G60" s="4"/>
      <c r="H60" s="4"/>
      <c r="I60" s="7">
        <f t="shared" si="10"/>
        <v>0</v>
      </c>
      <c r="J60" s="8"/>
      <c r="K60" s="7">
        <f t="shared" si="11"/>
        <v>0</v>
      </c>
      <c r="L60" s="9" t="e">
        <f t="shared" si="12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5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3"/>
        <v>9</v>
      </c>
      <c r="C61" s="5" t="str">
        <f t="shared" si="14"/>
        <v>09</v>
      </c>
      <c r="D61" s="6"/>
      <c r="E61" s="6"/>
      <c r="F61" s="6"/>
      <c r="G61" s="4"/>
      <c r="H61" s="4"/>
      <c r="I61" s="7">
        <f t="shared" si="10"/>
        <v>0</v>
      </c>
      <c r="J61" s="8"/>
      <c r="K61" s="7">
        <f t="shared" si="11"/>
        <v>0</v>
      </c>
      <c r="L61" s="9" t="e">
        <f t="shared" si="12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5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3"/>
        <v>9</v>
      </c>
      <c r="C62" s="5" t="str">
        <f t="shared" si="14"/>
        <v>09</v>
      </c>
      <c r="D62" s="6"/>
      <c r="E62" s="6"/>
      <c r="F62" s="6"/>
      <c r="G62" s="4"/>
      <c r="H62" s="4"/>
      <c r="I62" s="7">
        <f t="shared" si="10"/>
        <v>0</v>
      </c>
      <c r="J62" s="8"/>
      <c r="K62" s="7">
        <f t="shared" si="11"/>
        <v>0</v>
      </c>
      <c r="L62" s="9" t="e">
        <f t="shared" si="12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5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3"/>
        <v>9</v>
      </c>
      <c r="C63" s="5" t="str">
        <f t="shared" si="14"/>
        <v>09</v>
      </c>
      <c r="D63" s="6"/>
      <c r="E63" s="6"/>
      <c r="F63" s="6"/>
      <c r="G63" s="4"/>
      <c r="H63" s="4"/>
      <c r="I63" s="7">
        <f t="shared" si="10"/>
        <v>0</v>
      </c>
      <c r="J63" s="8"/>
      <c r="K63" s="7">
        <f t="shared" si="11"/>
        <v>0</v>
      </c>
      <c r="L63" s="9" t="e">
        <f t="shared" si="12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5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W47:W48"/>
    <mergeCell ref="X47:AC48"/>
    <mergeCell ref="Q47:Q48"/>
    <mergeCell ref="R47:R48"/>
    <mergeCell ref="T47:T48"/>
    <mergeCell ref="U47:U48"/>
    <mergeCell ref="V47:V48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</mergeCells>
  <phoneticPr fontId="4" type="noConversion"/>
  <conditionalFormatting sqref="A7:B7 J7:AC7 A8:C8 I8:AC8 A9:AC12 A28:AC46 A13:C27 I13:AC27">
    <cfRule type="expression" dxfId="361" priority="91">
      <formula>$L7&gt;0.15</formula>
    </cfRule>
    <cfRule type="expression" dxfId="360" priority="92">
      <formula>AND($L7&gt;0.08,$L7&lt;0.15)</formula>
    </cfRule>
  </conditionalFormatting>
  <conditionalFormatting sqref="A50:AC63 A49:C49 F49:AC49">
    <cfRule type="expression" dxfId="359" priority="89">
      <formula>$L49&gt;0.15</formula>
    </cfRule>
    <cfRule type="expression" dxfId="358" priority="90">
      <formula>AND($L49&gt;0.08,$L49&lt;0.15)</formula>
    </cfRule>
  </conditionalFormatting>
  <conditionalFormatting sqref="C7">
    <cfRule type="expression" dxfId="357" priority="81">
      <formula>$L7&gt;0.15</formula>
    </cfRule>
    <cfRule type="expression" dxfId="356" priority="82">
      <formula>AND($L7&gt;0.08,$L7&lt;0.15)</formula>
    </cfRule>
  </conditionalFormatting>
  <conditionalFormatting sqref="D7">
    <cfRule type="expression" dxfId="355" priority="79">
      <formula>$L7&gt;0.15</formula>
    </cfRule>
    <cfRule type="expression" dxfId="354" priority="80">
      <formula>AND($L7&gt;0.08,$L7&lt;0.15)</formula>
    </cfRule>
  </conditionalFormatting>
  <conditionalFormatting sqref="E7:H7">
    <cfRule type="expression" dxfId="353" priority="77">
      <formula>$L7&gt;0.15</formula>
    </cfRule>
    <cfRule type="expression" dxfId="352" priority="78">
      <formula>AND($L7&gt;0.08,$L7&lt;0.15)</formula>
    </cfRule>
  </conditionalFormatting>
  <conditionalFormatting sqref="D8:F8">
    <cfRule type="expression" dxfId="351" priority="75">
      <formula>$L8&gt;0.15</formula>
    </cfRule>
    <cfRule type="expression" dxfId="350" priority="76">
      <formula>AND($L8&gt;0.08,$L8&lt;0.15)</formula>
    </cfRule>
  </conditionalFormatting>
  <conditionalFormatting sqref="G8:H8">
    <cfRule type="expression" dxfId="349" priority="73">
      <formula>$L8&gt;0.15</formula>
    </cfRule>
    <cfRule type="expression" dxfId="348" priority="74">
      <formula>AND($L8&gt;0.08,$L8&lt;0.15)</formula>
    </cfRule>
  </conditionalFormatting>
  <conditionalFormatting sqref="D13">
    <cfRule type="expression" dxfId="347" priority="71">
      <formula>$L13&gt;0.15</formula>
    </cfRule>
    <cfRule type="expression" dxfId="346" priority="72">
      <formula>AND($L13&gt;0.08,$L13&lt;0.15)</formula>
    </cfRule>
  </conditionalFormatting>
  <conditionalFormatting sqref="E13">
    <cfRule type="expression" dxfId="345" priority="69">
      <formula>$L13&gt;0.15</formula>
    </cfRule>
    <cfRule type="expression" dxfId="344" priority="70">
      <formula>AND($L13&gt;0.08,$L13&lt;0.15)</formula>
    </cfRule>
  </conditionalFormatting>
  <conditionalFormatting sqref="F13">
    <cfRule type="expression" dxfId="343" priority="67">
      <formula>$L13&gt;0.15</formula>
    </cfRule>
    <cfRule type="expression" dxfId="342" priority="68">
      <formula>AND($L13&gt;0.08,$L13&lt;0.15)</formula>
    </cfRule>
  </conditionalFormatting>
  <conditionalFormatting sqref="G13:H13">
    <cfRule type="expression" dxfId="341" priority="65">
      <formula>$L13&gt;0.15</formula>
    </cfRule>
    <cfRule type="expression" dxfId="340" priority="66">
      <formula>AND($L13&gt;0.08,$L13&lt;0.15)</formula>
    </cfRule>
  </conditionalFormatting>
  <conditionalFormatting sqref="D14:H14">
    <cfRule type="expression" dxfId="339" priority="63">
      <formula>$L14&gt;0.15</formula>
    </cfRule>
    <cfRule type="expression" dxfId="338" priority="64">
      <formula>AND($L14&gt;0.08,$L14&lt;0.15)</formula>
    </cfRule>
  </conditionalFormatting>
  <conditionalFormatting sqref="D15">
    <cfRule type="expression" dxfId="337" priority="61">
      <formula>$L15&gt;0.15</formula>
    </cfRule>
    <cfRule type="expression" dxfId="336" priority="62">
      <formula>AND($L15&gt;0.08,$L15&lt;0.15)</formula>
    </cfRule>
  </conditionalFormatting>
  <conditionalFormatting sqref="F15:H15">
    <cfRule type="expression" dxfId="335" priority="59">
      <formula>$L15&gt;0.15</formula>
    </cfRule>
    <cfRule type="expression" dxfId="334" priority="60">
      <formula>AND($L15&gt;0.08,$L15&lt;0.15)</formula>
    </cfRule>
  </conditionalFormatting>
  <conditionalFormatting sqref="E15">
    <cfRule type="expression" dxfId="333" priority="57">
      <formula>$L15&gt;0.15</formula>
    </cfRule>
    <cfRule type="expression" dxfId="332" priority="58">
      <formula>AND($L15&gt;0.08,$L15&lt;0.15)</formula>
    </cfRule>
  </conditionalFormatting>
  <conditionalFormatting sqref="D16:H16">
    <cfRule type="expression" dxfId="331" priority="55">
      <formula>$L16&gt;0.15</formula>
    </cfRule>
    <cfRule type="expression" dxfId="330" priority="56">
      <formula>AND($L16&gt;0.08,$L16&lt;0.15)</formula>
    </cfRule>
  </conditionalFormatting>
  <conditionalFormatting sqref="D17:H17">
    <cfRule type="expression" dxfId="329" priority="53">
      <formula>$L17&gt;0.15</formula>
    </cfRule>
    <cfRule type="expression" dxfId="328" priority="54">
      <formula>AND($L17&gt;0.08,$L17&lt;0.15)</formula>
    </cfRule>
  </conditionalFormatting>
  <conditionalFormatting sqref="D18">
    <cfRule type="expression" dxfId="327" priority="51">
      <formula>$L18&gt;0.15</formula>
    </cfRule>
    <cfRule type="expression" dxfId="326" priority="52">
      <formula>AND($L18&gt;0.08,$L18&lt;0.15)</formula>
    </cfRule>
  </conditionalFormatting>
  <conditionalFormatting sqref="E18:H18">
    <cfRule type="expression" dxfId="325" priority="49">
      <formula>$L18&gt;0.15</formula>
    </cfRule>
    <cfRule type="expression" dxfId="324" priority="50">
      <formula>AND($L18&gt;0.08,$L18&lt;0.15)</formula>
    </cfRule>
  </conditionalFormatting>
  <conditionalFormatting sqref="D19:F19">
    <cfRule type="expression" dxfId="323" priority="47">
      <formula>$L19&gt;0.15</formula>
    </cfRule>
    <cfRule type="expression" dxfId="322" priority="48">
      <formula>AND($L19&gt;0.08,$L19&lt;0.15)</formula>
    </cfRule>
  </conditionalFormatting>
  <conditionalFormatting sqref="G19:H19">
    <cfRule type="expression" dxfId="321" priority="45">
      <formula>$L19&gt;0.15</formula>
    </cfRule>
    <cfRule type="expression" dxfId="320" priority="46">
      <formula>AND($L19&gt;0.08,$L19&lt;0.15)</formula>
    </cfRule>
  </conditionalFormatting>
  <conditionalFormatting sqref="D49">
    <cfRule type="expression" dxfId="319" priority="43">
      <formula>$L49&gt;0.15</formula>
    </cfRule>
    <cfRule type="expression" dxfId="318" priority="44">
      <formula>AND($L49&gt;0.08,$L49&lt;0.15)</formula>
    </cfRule>
  </conditionalFormatting>
  <conditionalFormatting sqref="E49">
    <cfRule type="expression" dxfId="317" priority="41">
      <formula>$L49&gt;0.15</formula>
    </cfRule>
    <cfRule type="expression" dxfId="316" priority="42">
      <formula>AND($L49&gt;0.08,$L49&lt;0.15)</formula>
    </cfRule>
  </conditionalFormatting>
  <conditionalFormatting sqref="D20">
    <cfRule type="expression" dxfId="315" priority="39">
      <formula>$L20&gt;0.15</formula>
    </cfRule>
    <cfRule type="expression" dxfId="314" priority="40">
      <formula>AND($L20&gt;0.08,$L20&lt;0.15)</formula>
    </cfRule>
  </conditionalFormatting>
  <conditionalFormatting sqref="E20:H20">
    <cfRule type="expression" dxfId="313" priority="37">
      <formula>$L20&gt;0.15</formula>
    </cfRule>
    <cfRule type="expression" dxfId="312" priority="38">
      <formula>AND($L20&gt;0.08,$L20&lt;0.15)</formula>
    </cfRule>
  </conditionalFormatting>
  <conditionalFormatting sqref="I7">
    <cfRule type="expression" dxfId="311" priority="35">
      <formula>$L7&gt;0.15</formula>
    </cfRule>
    <cfRule type="expression" dxfId="310" priority="36">
      <formula>AND($L7&gt;0.08,$L7&lt;0.15)</formula>
    </cfRule>
  </conditionalFormatting>
  <conditionalFormatting sqref="D21:F21">
    <cfRule type="expression" dxfId="309" priority="33">
      <formula>$L21&gt;0.15</formula>
    </cfRule>
    <cfRule type="expression" dxfId="308" priority="34">
      <formula>AND($L21&gt;0.08,$L21&lt;0.15)</formula>
    </cfRule>
  </conditionalFormatting>
  <conditionalFormatting sqref="G21:H21">
    <cfRule type="expression" dxfId="307" priority="31">
      <formula>$L21&gt;0.15</formula>
    </cfRule>
    <cfRule type="expression" dxfId="306" priority="32">
      <formula>AND($L21&gt;0.08,$L21&lt;0.15)</formula>
    </cfRule>
  </conditionalFormatting>
  <conditionalFormatting sqref="D22:F22">
    <cfRule type="expression" dxfId="305" priority="29">
      <formula>$L22&gt;0.15</formula>
    </cfRule>
    <cfRule type="expression" dxfId="304" priority="30">
      <formula>AND($L22&gt;0.08,$L22&lt;0.15)</formula>
    </cfRule>
  </conditionalFormatting>
  <conditionalFormatting sqref="G22:H22">
    <cfRule type="expression" dxfId="303" priority="27">
      <formula>$L22&gt;0.15</formula>
    </cfRule>
    <cfRule type="expression" dxfId="302" priority="28">
      <formula>AND($L22&gt;0.08,$L22&lt;0.15)</formula>
    </cfRule>
  </conditionalFormatting>
  <conditionalFormatting sqref="D23">
    <cfRule type="expression" dxfId="301" priority="25">
      <formula>$L23&gt;0.15</formula>
    </cfRule>
    <cfRule type="expression" dxfId="300" priority="26">
      <formula>AND($L23&gt;0.08,$L23&lt;0.15)</formula>
    </cfRule>
  </conditionalFormatting>
  <conditionalFormatting sqref="E23:F23">
    <cfRule type="expression" dxfId="299" priority="23">
      <formula>$L23&gt;0.15</formula>
    </cfRule>
    <cfRule type="expression" dxfId="298" priority="24">
      <formula>AND($L23&gt;0.08,$L23&lt;0.15)</formula>
    </cfRule>
  </conditionalFormatting>
  <conditionalFormatting sqref="G23:H23">
    <cfRule type="expression" dxfId="297" priority="21">
      <formula>$L23&gt;0.15</formula>
    </cfRule>
    <cfRule type="expression" dxfId="296" priority="22">
      <formula>AND($L23&gt;0.08,$L23&lt;0.15)</formula>
    </cfRule>
  </conditionalFormatting>
  <conditionalFormatting sqref="D24:H24">
    <cfRule type="expression" dxfId="295" priority="19">
      <formula>$L24&gt;0.15</formula>
    </cfRule>
    <cfRule type="expression" dxfId="294" priority="20">
      <formula>AND($L24&gt;0.08,$L24&lt;0.15)</formula>
    </cfRule>
  </conditionalFormatting>
  <conditionalFormatting sqref="D25">
    <cfRule type="expression" dxfId="293" priority="17">
      <formula>$L25&gt;0.15</formula>
    </cfRule>
    <cfRule type="expression" dxfId="292" priority="18">
      <formula>AND($L25&gt;0.08,$L25&lt;0.15)</formula>
    </cfRule>
  </conditionalFormatting>
  <conditionalFormatting sqref="F25:H25">
    <cfRule type="expression" dxfId="291" priority="15">
      <formula>$L25&gt;0.15</formula>
    </cfRule>
    <cfRule type="expression" dxfId="290" priority="16">
      <formula>AND($L25&gt;0.08,$L25&lt;0.15)</formula>
    </cfRule>
  </conditionalFormatting>
  <conditionalFormatting sqref="E25">
    <cfRule type="expression" dxfId="289" priority="13">
      <formula>$L25&gt;0.15</formula>
    </cfRule>
    <cfRule type="expression" dxfId="288" priority="14">
      <formula>AND($L25&gt;0.08,$L25&lt;0.15)</formula>
    </cfRule>
  </conditionalFormatting>
  <conditionalFormatting sqref="D26">
    <cfRule type="expression" dxfId="287" priority="11">
      <formula>$L26&gt;0.15</formula>
    </cfRule>
    <cfRule type="expression" dxfId="286" priority="12">
      <formula>AND($L26&gt;0.08,$L26&lt;0.15)</formula>
    </cfRule>
  </conditionalFormatting>
  <conditionalFormatting sqref="E26">
    <cfRule type="expression" dxfId="285" priority="9">
      <formula>$L26&gt;0.15</formula>
    </cfRule>
    <cfRule type="expression" dxfId="284" priority="10">
      <formula>AND($L26&gt;0.08,$L26&lt;0.15)</formula>
    </cfRule>
  </conditionalFormatting>
  <conditionalFormatting sqref="F26">
    <cfRule type="expression" dxfId="283" priority="7">
      <formula>$L26&gt;0.15</formula>
    </cfRule>
    <cfRule type="expression" dxfId="282" priority="8">
      <formula>AND($L26&gt;0.08,$L26&lt;0.15)</formula>
    </cfRule>
  </conditionalFormatting>
  <conditionalFormatting sqref="G26:H26">
    <cfRule type="expression" dxfId="281" priority="5">
      <formula>$L26&gt;0.15</formula>
    </cfRule>
    <cfRule type="expression" dxfId="280" priority="6">
      <formula>AND($L26&gt;0.08,$L26&lt;0.15)</formula>
    </cfRule>
  </conditionalFormatting>
  <conditionalFormatting sqref="D27">
    <cfRule type="expression" dxfId="279" priority="3">
      <formula>$L27&gt;0.15</formula>
    </cfRule>
    <cfRule type="expression" dxfId="278" priority="4">
      <formula>AND($L27&gt;0.08,$L27&lt;0.15)</formula>
    </cfRule>
  </conditionalFormatting>
  <conditionalFormatting sqref="E27:H27">
    <cfRule type="expression" dxfId="277" priority="1">
      <formula>$L27&gt;0.15</formula>
    </cfRule>
    <cfRule type="expression" dxfId="276" priority="2">
      <formula>AND($L27&gt;0.08,$L27&lt;0.15)</formula>
    </cfRule>
  </conditionalFormatting>
  <dataValidations count="3">
    <dataValidation allowBlank="1" showInputMessage="1" showErrorMessage="1" prompt="수식 계산_x000a_수치 입력 금지" sqref="K49:K63 K7:K46" xr:uid="{2445C420-75AE-4B10-A317-9F1AAA4E4176}"/>
    <dataValidation type="whole" allowBlank="1" showInputMessage="1" showErrorMessage="1" errorTitle="입력값이 올바르지 않습니다." error="숫자만 쓰세요!" sqref="J29:J30 J25:J27 M49:W63 M7:W46" xr:uid="{03FC6605-F17D-4A83-9957-3FCC217CE18C}">
      <formula1>0</formula1>
      <formula2>20000</formula2>
    </dataValidation>
    <dataValidation type="list" allowBlank="1" showInputMessage="1" showErrorMessage="1" sqref="Z49:Z63 Z7:Z46" xr:uid="{0D2BAAA7-1DC7-4DA0-8BA4-D6CF3392EFD5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27F01A-17AC-4560-89AF-3E2C413C5CDB}">
          <x14:formula1>
            <xm:f>데이터!$B$4:$B$17</xm:f>
          </x14:formula1>
          <xm:sqref>D50:D63 D9:D12 D14:D17 D24:D25 D28:D46</xm:sqref>
        </x14:dataValidation>
        <x14:dataValidation type="list" allowBlank="1" showInputMessage="1" showErrorMessage="1" xr:uid="{97502E8F-FB74-408A-8E85-D3C3AFBE8397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D49-7B48-4B12-A13A-299C1F6C43CD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V32" sqref="V32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53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10</v>
      </c>
      <c r="D7" s="6" t="s">
        <v>65</v>
      </c>
      <c r="E7" s="6" t="s">
        <v>62</v>
      </c>
      <c r="F7" s="6" t="s">
        <v>137</v>
      </c>
      <c r="G7" s="4" t="s">
        <v>63</v>
      </c>
      <c r="H7" s="4" t="s">
        <v>64</v>
      </c>
      <c r="I7" s="7">
        <f t="shared" ref="I7:I46" si="0">J7+K7</f>
        <v>2366</v>
      </c>
      <c r="J7" s="8">
        <v>2220</v>
      </c>
      <c r="K7" s="7">
        <f t="shared" ref="K7:K29" si="1">SUM(M7:W7)</f>
        <v>146</v>
      </c>
      <c r="L7" s="9">
        <f t="shared" ref="L7:L46" si="2">K7/I7</f>
        <v>6.1707523245984781E-2</v>
      </c>
      <c r="M7" s="10">
        <v>1</v>
      </c>
      <c r="N7" s="10"/>
      <c r="O7" s="10"/>
      <c r="P7" s="10">
        <v>2</v>
      </c>
      <c r="Q7" s="10">
        <v>11</v>
      </c>
      <c r="R7" s="10"/>
      <c r="S7" s="10">
        <v>132</v>
      </c>
      <c r="T7" s="10"/>
      <c r="U7" s="10"/>
      <c r="V7" s="10"/>
      <c r="W7" s="10"/>
      <c r="X7" s="11">
        <v>20200910</v>
      </c>
      <c r="Y7" s="11">
        <v>2</v>
      </c>
      <c r="Z7" s="5" t="s">
        <v>152</v>
      </c>
      <c r="AA7" s="11" t="str">
        <f>IF($Z7="A","하선동",IF($Z7="B","이형준",""))</f>
        <v>하선동</v>
      </c>
      <c r="AB7" s="4" t="s">
        <v>147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10</v>
      </c>
      <c r="D8" s="6" t="s">
        <v>55</v>
      </c>
      <c r="E8" s="6" t="s">
        <v>56</v>
      </c>
      <c r="F8" s="6" t="s">
        <v>57</v>
      </c>
      <c r="G8" s="4" t="s">
        <v>59</v>
      </c>
      <c r="H8" s="4" t="s">
        <v>60</v>
      </c>
      <c r="I8" s="7">
        <f t="shared" si="0"/>
        <v>710</v>
      </c>
      <c r="J8" s="8">
        <v>710</v>
      </c>
      <c r="K8" s="7">
        <f t="shared" si="1"/>
        <v>0</v>
      </c>
      <c r="L8" s="9">
        <f t="shared" si="2"/>
        <v>0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1">
        <v>20200910</v>
      </c>
      <c r="Y8" s="11">
        <v>15</v>
      </c>
      <c r="Z8" s="5" t="s">
        <v>152</v>
      </c>
      <c r="AA8" s="11" t="str">
        <f t="shared" ref="AA8:AA46" si="5">IF($Z8="A","하선동",IF($Z8="B","이형준",""))</f>
        <v>하선동</v>
      </c>
      <c r="AB8" s="4" t="s">
        <v>147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10</v>
      </c>
      <c r="D9" s="6" t="s">
        <v>55</v>
      </c>
      <c r="E9" s="6" t="s">
        <v>56</v>
      </c>
      <c r="F9" s="6" t="s">
        <v>57</v>
      </c>
      <c r="G9" s="4" t="s">
        <v>59</v>
      </c>
      <c r="H9" s="4" t="s">
        <v>60</v>
      </c>
      <c r="I9" s="7">
        <f t="shared" si="0"/>
        <v>1902</v>
      </c>
      <c r="J9" s="8">
        <v>1902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20200910</v>
      </c>
      <c r="Y9" s="5">
        <v>15</v>
      </c>
      <c r="Z9" s="5" t="s">
        <v>152</v>
      </c>
      <c r="AA9" s="11" t="str">
        <f t="shared" si="5"/>
        <v>하선동</v>
      </c>
      <c r="AB9" s="4" t="s">
        <v>149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10</v>
      </c>
      <c r="D10" s="6" t="s">
        <v>157</v>
      </c>
      <c r="E10" s="6" t="s">
        <v>159</v>
      </c>
      <c r="F10" s="6" t="s">
        <v>158</v>
      </c>
      <c r="G10" s="4">
        <v>7301</v>
      </c>
      <c r="H10" s="4" t="s">
        <v>60</v>
      </c>
      <c r="I10" s="7">
        <f t="shared" si="0"/>
        <v>531</v>
      </c>
      <c r="J10" s="8">
        <v>500</v>
      </c>
      <c r="K10" s="7">
        <f t="shared" si="1"/>
        <v>31</v>
      </c>
      <c r="L10" s="9">
        <f t="shared" si="2"/>
        <v>5.8380414312617701E-2</v>
      </c>
      <c r="M10" s="10">
        <v>18</v>
      </c>
      <c r="N10" s="10"/>
      <c r="O10" s="10"/>
      <c r="P10" s="10">
        <v>7</v>
      </c>
      <c r="Q10" s="10">
        <v>6</v>
      </c>
      <c r="R10" s="10"/>
      <c r="S10" s="10"/>
      <c r="T10" s="10"/>
      <c r="U10" s="10"/>
      <c r="V10" s="10"/>
      <c r="W10" s="10"/>
      <c r="X10" s="11">
        <v>20200910</v>
      </c>
      <c r="Y10" s="11">
        <v>5</v>
      </c>
      <c r="Z10" s="5" t="s">
        <v>152</v>
      </c>
      <c r="AA10" s="11" t="str">
        <f t="shared" si="5"/>
        <v>하선동</v>
      </c>
      <c r="AB10" s="4" t="s">
        <v>149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10</v>
      </c>
      <c r="D11" s="6" t="s">
        <v>157</v>
      </c>
      <c r="E11" s="6" t="s">
        <v>160</v>
      </c>
      <c r="F11" s="6" t="s">
        <v>161</v>
      </c>
      <c r="G11" s="4">
        <v>7301</v>
      </c>
      <c r="H11" s="4" t="s">
        <v>60</v>
      </c>
      <c r="I11" s="7">
        <f t="shared" si="0"/>
        <v>527</v>
      </c>
      <c r="J11" s="8">
        <v>500</v>
      </c>
      <c r="K11" s="7">
        <f t="shared" si="1"/>
        <v>27</v>
      </c>
      <c r="L11" s="9">
        <f t="shared" si="2"/>
        <v>5.1233396584440226E-2</v>
      </c>
      <c r="M11" s="10">
        <v>12</v>
      </c>
      <c r="N11" s="10"/>
      <c r="O11" s="10"/>
      <c r="P11" s="10">
        <v>5</v>
      </c>
      <c r="Q11" s="10">
        <v>10</v>
      </c>
      <c r="R11" s="10"/>
      <c r="S11" s="10"/>
      <c r="T11" s="10"/>
      <c r="U11" s="10"/>
      <c r="V11" s="10"/>
      <c r="W11" s="10"/>
      <c r="X11" s="11">
        <v>20200910</v>
      </c>
      <c r="Y11" s="11">
        <v>5</v>
      </c>
      <c r="Z11" s="5" t="s">
        <v>152</v>
      </c>
      <c r="AA11" s="11" t="str">
        <f t="shared" si="5"/>
        <v>하선동</v>
      </c>
      <c r="AB11" s="4" t="s">
        <v>149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10</v>
      </c>
      <c r="D12" s="6" t="s">
        <v>55</v>
      </c>
      <c r="E12" s="6" t="s">
        <v>69</v>
      </c>
      <c r="F12" s="6" t="s">
        <v>72</v>
      </c>
      <c r="G12" s="4" t="s">
        <v>73</v>
      </c>
      <c r="H12" s="4" t="s">
        <v>60</v>
      </c>
      <c r="I12" s="7">
        <f t="shared" si="0"/>
        <v>830</v>
      </c>
      <c r="J12" s="8">
        <v>830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20200910</v>
      </c>
      <c r="Y12" s="11">
        <v>14</v>
      </c>
      <c r="Z12" s="5" t="s">
        <v>152</v>
      </c>
      <c r="AA12" s="11" t="str">
        <f t="shared" si="5"/>
        <v>하선동</v>
      </c>
      <c r="AB12" s="4" t="s">
        <v>149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10</v>
      </c>
      <c r="D13" s="6" t="s">
        <v>55</v>
      </c>
      <c r="E13" s="6" t="s">
        <v>82</v>
      </c>
      <c r="F13" s="6" t="s">
        <v>83</v>
      </c>
      <c r="G13" s="4" t="s">
        <v>84</v>
      </c>
      <c r="H13" s="4" t="s">
        <v>60</v>
      </c>
      <c r="I13" s="7">
        <f t="shared" si="0"/>
        <v>1706</v>
      </c>
      <c r="J13" s="14">
        <v>1706</v>
      </c>
      <c r="K13" s="7">
        <f t="shared" si="1"/>
        <v>0</v>
      </c>
      <c r="L13" s="9">
        <f t="shared" si="2"/>
        <v>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1">
        <v>20200910</v>
      </c>
      <c r="Y13" s="11">
        <v>3</v>
      </c>
      <c r="Z13" s="5" t="s">
        <v>152</v>
      </c>
      <c r="AA13" s="11" t="str">
        <f t="shared" si="5"/>
        <v>하선동</v>
      </c>
      <c r="AB13" s="4" t="s">
        <v>149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10</v>
      </c>
      <c r="D14" s="6" t="s">
        <v>30</v>
      </c>
      <c r="E14" s="6" t="s">
        <v>123</v>
      </c>
      <c r="F14" s="6" t="s">
        <v>121</v>
      </c>
      <c r="G14" s="4" t="s">
        <v>122</v>
      </c>
      <c r="H14" s="4" t="s">
        <v>60</v>
      </c>
      <c r="I14" s="7">
        <f t="shared" si="0"/>
        <v>377</v>
      </c>
      <c r="J14" s="8">
        <v>377</v>
      </c>
      <c r="K14" s="7">
        <f t="shared" si="1"/>
        <v>0</v>
      </c>
      <c r="L14" s="9">
        <f t="shared" si="2"/>
        <v>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1">
        <v>20200909</v>
      </c>
      <c r="Y14" s="11">
        <v>13</v>
      </c>
      <c r="Z14" s="5" t="s">
        <v>162</v>
      </c>
      <c r="AA14" s="11" t="str">
        <f t="shared" si="5"/>
        <v>이형준</v>
      </c>
      <c r="AB14" s="4" t="s">
        <v>149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10</v>
      </c>
      <c r="D15" s="6" t="s">
        <v>30</v>
      </c>
      <c r="E15" s="6" t="s">
        <v>103</v>
      </c>
      <c r="F15" s="6" t="s">
        <v>101</v>
      </c>
      <c r="G15" s="4" t="s">
        <v>84</v>
      </c>
      <c r="H15" s="4" t="s">
        <v>60</v>
      </c>
      <c r="I15" s="7">
        <f t="shared" si="0"/>
        <v>2244</v>
      </c>
      <c r="J15" s="8">
        <v>2120</v>
      </c>
      <c r="K15" s="7">
        <f t="shared" si="1"/>
        <v>124</v>
      </c>
      <c r="L15" s="9">
        <f t="shared" si="2"/>
        <v>5.5258467023172907E-2</v>
      </c>
      <c r="M15" s="10">
        <v>4</v>
      </c>
      <c r="N15" s="10"/>
      <c r="O15" s="10"/>
      <c r="P15" s="10">
        <v>120</v>
      </c>
      <c r="Q15" s="10"/>
      <c r="R15" s="10"/>
      <c r="S15" s="10"/>
      <c r="T15" s="10"/>
      <c r="U15" s="10"/>
      <c r="V15" s="10"/>
      <c r="W15" s="10"/>
      <c r="X15" s="11">
        <v>20200909</v>
      </c>
      <c r="Y15" s="11">
        <v>4</v>
      </c>
      <c r="Z15" s="5" t="s">
        <v>162</v>
      </c>
      <c r="AA15" s="11" t="str">
        <f t="shared" si="5"/>
        <v>이형준</v>
      </c>
      <c r="AB15" s="4" t="s">
        <v>37</v>
      </c>
      <c r="AC15" s="12"/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10</v>
      </c>
      <c r="D16" s="6" t="s">
        <v>30</v>
      </c>
      <c r="E16" s="6" t="s">
        <v>103</v>
      </c>
      <c r="F16" s="6" t="s">
        <v>101</v>
      </c>
      <c r="G16" s="4" t="s">
        <v>84</v>
      </c>
      <c r="H16" s="4" t="s">
        <v>60</v>
      </c>
      <c r="I16" s="7">
        <f t="shared" si="0"/>
        <v>796</v>
      </c>
      <c r="J16" s="8">
        <v>766</v>
      </c>
      <c r="K16" s="7">
        <f t="shared" si="1"/>
        <v>30</v>
      </c>
      <c r="L16" s="9">
        <f t="shared" si="2"/>
        <v>3.7688442211055273E-2</v>
      </c>
      <c r="M16" s="10">
        <v>1</v>
      </c>
      <c r="N16" s="10"/>
      <c r="O16" s="10"/>
      <c r="P16" s="10">
        <v>29</v>
      </c>
      <c r="Q16" s="10"/>
      <c r="R16" s="10"/>
      <c r="S16" s="10"/>
      <c r="T16" s="10"/>
      <c r="U16" s="10"/>
      <c r="V16" s="10"/>
      <c r="W16" s="10"/>
      <c r="X16" s="11">
        <v>20200910</v>
      </c>
      <c r="Y16" s="11">
        <v>4</v>
      </c>
      <c r="Z16" s="5" t="s">
        <v>152</v>
      </c>
      <c r="AA16" s="11" t="str">
        <f t="shared" si="5"/>
        <v>하선동</v>
      </c>
      <c r="AB16" s="4" t="s">
        <v>37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10</v>
      </c>
      <c r="D17" s="6" t="s">
        <v>164</v>
      </c>
      <c r="E17" s="6" t="s">
        <v>56</v>
      </c>
      <c r="F17" s="6" t="s">
        <v>163</v>
      </c>
      <c r="G17" s="4" t="s">
        <v>167</v>
      </c>
      <c r="H17" s="4" t="s">
        <v>60</v>
      </c>
      <c r="I17" s="7">
        <f t="shared" si="0"/>
        <v>978</v>
      </c>
      <c r="J17" s="8">
        <v>951</v>
      </c>
      <c r="K17" s="7">
        <f t="shared" si="1"/>
        <v>27</v>
      </c>
      <c r="L17" s="9">
        <f t="shared" si="2"/>
        <v>2.7607361963190184E-2</v>
      </c>
      <c r="M17" s="10"/>
      <c r="N17" s="10">
        <v>13</v>
      </c>
      <c r="O17" s="10"/>
      <c r="P17" s="10">
        <v>14</v>
      </c>
      <c r="Q17" s="10"/>
      <c r="R17" s="10"/>
      <c r="S17" s="10"/>
      <c r="T17" s="10"/>
      <c r="U17" s="10"/>
      <c r="V17" s="10"/>
      <c r="W17" s="10"/>
      <c r="X17" s="11">
        <v>20200910</v>
      </c>
      <c r="Y17" s="11">
        <v>13</v>
      </c>
      <c r="Z17" s="5" t="s">
        <v>152</v>
      </c>
      <c r="AA17" s="11" t="str">
        <f t="shared" si="5"/>
        <v>하선동</v>
      </c>
      <c r="AB17" s="4" t="s">
        <v>37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10</v>
      </c>
      <c r="D18" s="6" t="s">
        <v>30</v>
      </c>
      <c r="E18" s="6" t="s">
        <v>56</v>
      </c>
      <c r="F18" s="6" t="s">
        <v>111</v>
      </c>
      <c r="G18" s="4" t="s">
        <v>71</v>
      </c>
      <c r="H18" s="4" t="s">
        <v>60</v>
      </c>
      <c r="I18" s="7">
        <f t="shared" si="0"/>
        <v>379</v>
      </c>
      <c r="J18" s="8">
        <v>217</v>
      </c>
      <c r="K18" s="7">
        <f t="shared" si="1"/>
        <v>162</v>
      </c>
      <c r="L18" s="9">
        <f t="shared" si="2"/>
        <v>0.42744063324538256</v>
      </c>
      <c r="M18" s="10"/>
      <c r="N18" s="10"/>
      <c r="O18" s="10"/>
      <c r="P18" s="10">
        <v>5</v>
      </c>
      <c r="Q18" s="10"/>
      <c r="R18" s="10">
        <v>157</v>
      </c>
      <c r="S18" s="10"/>
      <c r="T18" s="10"/>
      <c r="U18" s="10"/>
      <c r="V18" s="10"/>
      <c r="W18" s="10"/>
      <c r="X18" s="11">
        <v>20200910</v>
      </c>
      <c r="Y18" s="11">
        <v>7</v>
      </c>
      <c r="Z18" s="5" t="s">
        <v>152</v>
      </c>
      <c r="AA18" s="11" t="str">
        <f t="shared" si="5"/>
        <v>하선동</v>
      </c>
      <c r="AB18" s="4" t="s">
        <v>150</v>
      </c>
      <c r="AC18" s="12" t="s">
        <v>166</v>
      </c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10</v>
      </c>
      <c r="D19" s="6" t="s">
        <v>55</v>
      </c>
      <c r="E19" s="6" t="s">
        <v>56</v>
      </c>
      <c r="F19" s="6" t="s">
        <v>57</v>
      </c>
      <c r="G19" s="4" t="s">
        <v>59</v>
      </c>
      <c r="H19" s="4" t="s">
        <v>60</v>
      </c>
      <c r="I19" s="7">
        <f t="shared" si="0"/>
        <v>2267</v>
      </c>
      <c r="J19" s="8">
        <v>2267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20200910</v>
      </c>
      <c r="Y19" s="11">
        <v>15</v>
      </c>
      <c r="Z19" s="5" t="s">
        <v>162</v>
      </c>
      <c r="AA19" s="11" t="str">
        <f t="shared" si="5"/>
        <v>이형준</v>
      </c>
      <c r="AB19" s="4" t="s">
        <v>150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10</v>
      </c>
      <c r="D20" s="6" t="s">
        <v>30</v>
      </c>
      <c r="E20" s="6" t="s">
        <v>103</v>
      </c>
      <c r="F20" s="6" t="s">
        <v>101</v>
      </c>
      <c r="G20" s="4" t="s">
        <v>84</v>
      </c>
      <c r="H20" s="4" t="s">
        <v>60</v>
      </c>
      <c r="I20" s="7">
        <f t="shared" si="0"/>
        <v>2111</v>
      </c>
      <c r="J20" s="8">
        <v>1846</v>
      </c>
      <c r="K20" s="7">
        <f t="shared" si="1"/>
        <v>265</v>
      </c>
      <c r="L20" s="9">
        <f t="shared" si="2"/>
        <v>0.12553292278540976</v>
      </c>
      <c r="M20" s="10">
        <v>6</v>
      </c>
      <c r="N20" s="10"/>
      <c r="O20" s="10"/>
      <c r="P20" s="10">
        <v>75</v>
      </c>
      <c r="Q20" s="10"/>
      <c r="R20" s="10"/>
      <c r="S20" s="10"/>
      <c r="T20" s="10">
        <v>184</v>
      </c>
      <c r="U20" s="10"/>
      <c r="V20" s="10"/>
      <c r="W20" s="10"/>
      <c r="X20" s="11">
        <v>20200910</v>
      </c>
      <c r="Y20" s="11">
        <v>4</v>
      </c>
      <c r="Z20" s="5" t="s">
        <v>162</v>
      </c>
      <c r="AA20" s="11" t="str">
        <f t="shared" si="5"/>
        <v>이형준</v>
      </c>
      <c r="AB20" s="4" t="s">
        <v>150</v>
      </c>
      <c r="AC20" s="12" t="s">
        <v>165</v>
      </c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10</v>
      </c>
      <c r="D21" s="6" t="s">
        <v>30</v>
      </c>
      <c r="E21" s="6" t="s">
        <v>103</v>
      </c>
      <c r="F21" s="6" t="s">
        <v>101</v>
      </c>
      <c r="G21" s="4" t="s">
        <v>84</v>
      </c>
      <c r="H21" s="4" t="s">
        <v>60</v>
      </c>
      <c r="I21" s="7">
        <f t="shared" si="0"/>
        <v>930</v>
      </c>
      <c r="J21" s="8">
        <v>900</v>
      </c>
      <c r="K21" s="7">
        <f t="shared" si="1"/>
        <v>30</v>
      </c>
      <c r="L21" s="9">
        <f t="shared" si="2"/>
        <v>3.2258064516129031E-2</v>
      </c>
      <c r="M21" s="10">
        <v>2</v>
      </c>
      <c r="N21" s="10"/>
      <c r="O21" s="10"/>
      <c r="P21" s="10">
        <v>28</v>
      </c>
      <c r="Q21" s="10"/>
      <c r="R21" s="10"/>
      <c r="S21" s="10"/>
      <c r="T21" s="10"/>
      <c r="U21" s="10"/>
      <c r="V21" s="10"/>
      <c r="W21" s="10"/>
      <c r="X21" s="11">
        <v>20200910</v>
      </c>
      <c r="Y21" s="11">
        <v>4</v>
      </c>
      <c r="Z21" s="5" t="s">
        <v>162</v>
      </c>
      <c r="AA21" s="11" t="str">
        <f t="shared" si="5"/>
        <v>이형준</v>
      </c>
      <c r="AB21" s="4" t="s">
        <v>150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10</v>
      </c>
      <c r="D22" s="6" t="s">
        <v>55</v>
      </c>
      <c r="E22" s="6" t="s">
        <v>82</v>
      </c>
      <c r="F22" s="6" t="s">
        <v>83</v>
      </c>
      <c r="G22" s="4" t="s">
        <v>84</v>
      </c>
      <c r="H22" s="4" t="s">
        <v>60</v>
      </c>
      <c r="I22" s="7">
        <f t="shared" si="0"/>
        <v>901</v>
      </c>
      <c r="J22" s="8">
        <v>900</v>
      </c>
      <c r="K22" s="7">
        <f t="shared" si="1"/>
        <v>1</v>
      </c>
      <c r="L22" s="9">
        <f t="shared" si="2"/>
        <v>1.1098779134295228E-3</v>
      </c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>
        <v>20200910</v>
      </c>
      <c r="Y22" s="11">
        <v>3</v>
      </c>
      <c r="Z22" s="5" t="s">
        <v>162</v>
      </c>
      <c r="AA22" s="11" t="str">
        <f t="shared" si="5"/>
        <v>이형준</v>
      </c>
      <c r="AB22" s="4" t="s">
        <v>150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10</v>
      </c>
      <c r="D23" s="6" t="s">
        <v>164</v>
      </c>
      <c r="E23" s="6" t="s">
        <v>56</v>
      </c>
      <c r="F23" s="6" t="s">
        <v>163</v>
      </c>
      <c r="G23" s="4" t="s">
        <v>167</v>
      </c>
      <c r="H23" s="4" t="s">
        <v>60</v>
      </c>
      <c r="I23" s="7">
        <f t="shared" si="0"/>
        <v>270</v>
      </c>
      <c r="J23" s="8">
        <v>255</v>
      </c>
      <c r="K23" s="7">
        <f t="shared" si="1"/>
        <v>15</v>
      </c>
      <c r="L23" s="9">
        <f t="shared" si="2"/>
        <v>5.5555555555555552E-2</v>
      </c>
      <c r="M23" s="10">
        <v>1</v>
      </c>
      <c r="N23" s="10"/>
      <c r="O23" s="10"/>
      <c r="P23" s="10"/>
      <c r="Q23" s="10"/>
      <c r="R23" s="10">
        <v>14</v>
      </c>
      <c r="S23" s="10"/>
      <c r="T23" s="10"/>
      <c r="U23" s="10"/>
      <c r="V23" s="10"/>
      <c r="W23" s="10"/>
      <c r="X23" s="11">
        <v>20200910</v>
      </c>
      <c r="Y23" s="11">
        <v>13</v>
      </c>
      <c r="Z23" s="5" t="s">
        <v>152</v>
      </c>
      <c r="AA23" s="11" t="str">
        <f t="shared" si="5"/>
        <v>하선동</v>
      </c>
      <c r="AB23" s="4" t="s">
        <v>151</v>
      </c>
      <c r="AC23" s="12"/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10</v>
      </c>
      <c r="D24" s="6" t="s">
        <v>164</v>
      </c>
      <c r="E24" s="6" t="s">
        <v>56</v>
      </c>
      <c r="F24" s="6" t="s">
        <v>168</v>
      </c>
      <c r="G24" s="4" t="s">
        <v>169</v>
      </c>
      <c r="H24" s="4" t="s">
        <v>60</v>
      </c>
      <c r="I24" s="7">
        <f t="shared" si="0"/>
        <v>500</v>
      </c>
      <c r="J24" s="8">
        <v>395</v>
      </c>
      <c r="K24" s="7">
        <f t="shared" si="1"/>
        <v>105</v>
      </c>
      <c r="L24" s="9">
        <f t="shared" si="2"/>
        <v>0.21</v>
      </c>
      <c r="M24" s="10">
        <v>78</v>
      </c>
      <c r="N24" s="10"/>
      <c r="O24" s="10"/>
      <c r="P24" s="10">
        <v>17</v>
      </c>
      <c r="Q24" s="10">
        <v>1</v>
      </c>
      <c r="R24" s="10"/>
      <c r="S24" s="10"/>
      <c r="T24" s="10">
        <v>9</v>
      </c>
      <c r="U24" s="10"/>
      <c r="V24" s="10"/>
      <c r="W24" s="10"/>
      <c r="X24" s="11">
        <v>20200910</v>
      </c>
      <c r="Y24" s="11">
        <v>8</v>
      </c>
      <c r="Z24" s="5" t="s">
        <v>152</v>
      </c>
      <c r="AA24" s="11" t="str">
        <f t="shared" si="5"/>
        <v>하선동</v>
      </c>
      <c r="AB24" s="4" t="s">
        <v>151</v>
      </c>
      <c r="AC24" s="12" t="s">
        <v>170</v>
      </c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10</v>
      </c>
      <c r="D25" s="6" t="s">
        <v>55</v>
      </c>
      <c r="E25" s="6" t="s">
        <v>69</v>
      </c>
      <c r="F25" s="6" t="s">
        <v>72</v>
      </c>
      <c r="G25" s="4" t="s">
        <v>73</v>
      </c>
      <c r="H25" s="4" t="s">
        <v>60</v>
      </c>
      <c r="I25" s="7">
        <f t="shared" si="0"/>
        <v>584</v>
      </c>
      <c r="J25" s="10">
        <v>580</v>
      </c>
      <c r="K25" s="7">
        <f t="shared" si="1"/>
        <v>4</v>
      </c>
      <c r="L25" s="9">
        <f t="shared" si="2"/>
        <v>6.8493150684931503E-3</v>
      </c>
      <c r="M25" s="10"/>
      <c r="N25" s="10"/>
      <c r="O25" s="10"/>
      <c r="P25" s="10"/>
      <c r="Q25" s="10">
        <v>4</v>
      </c>
      <c r="R25" s="10"/>
      <c r="S25" s="10"/>
      <c r="T25" s="10"/>
      <c r="U25" s="10"/>
      <c r="V25" s="10"/>
      <c r="W25" s="10"/>
      <c r="X25" s="11">
        <v>20200910</v>
      </c>
      <c r="Y25" s="11">
        <v>14</v>
      </c>
      <c r="Z25" s="5" t="s">
        <v>152</v>
      </c>
      <c r="AA25" s="11" t="str">
        <f t="shared" si="5"/>
        <v>하선동</v>
      </c>
      <c r="AB25" s="4" t="s">
        <v>151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10</v>
      </c>
      <c r="D26" s="6" t="s">
        <v>55</v>
      </c>
      <c r="E26" s="6" t="s">
        <v>69</v>
      </c>
      <c r="F26" s="6" t="s">
        <v>72</v>
      </c>
      <c r="G26" s="4" t="s">
        <v>73</v>
      </c>
      <c r="H26" s="4" t="s">
        <v>60</v>
      </c>
      <c r="I26" s="7">
        <f t="shared" si="0"/>
        <v>1523</v>
      </c>
      <c r="J26" s="10">
        <v>1520</v>
      </c>
      <c r="K26" s="7">
        <f t="shared" si="1"/>
        <v>3</v>
      </c>
      <c r="L26" s="9">
        <f t="shared" si="2"/>
        <v>1.969796454366382E-3</v>
      </c>
      <c r="M26" s="10"/>
      <c r="N26" s="10"/>
      <c r="O26" s="10"/>
      <c r="P26" s="10"/>
      <c r="Q26" s="10">
        <v>3</v>
      </c>
      <c r="R26" s="10"/>
      <c r="S26" s="10"/>
      <c r="T26" s="10"/>
      <c r="U26" s="10"/>
      <c r="V26" s="10"/>
      <c r="W26" s="10"/>
      <c r="X26" s="11">
        <v>20200910</v>
      </c>
      <c r="Y26" s="11">
        <v>14</v>
      </c>
      <c r="Z26" s="5" t="s">
        <v>162</v>
      </c>
      <c r="AA26" s="11" t="str">
        <f t="shared" si="5"/>
        <v>이형준</v>
      </c>
      <c r="AB26" s="4" t="s">
        <v>151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10</v>
      </c>
      <c r="D27" s="6" t="s">
        <v>164</v>
      </c>
      <c r="E27" s="6" t="s">
        <v>56</v>
      </c>
      <c r="F27" s="6" t="s">
        <v>168</v>
      </c>
      <c r="G27" s="4" t="s">
        <v>169</v>
      </c>
      <c r="H27" s="4" t="s">
        <v>60</v>
      </c>
      <c r="I27" s="7">
        <f t="shared" si="0"/>
        <v>1790</v>
      </c>
      <c r="J27" s="10">
        <v>1760</v>
      </c>
      <c r="K27" s="7">
        <f t="shared" si="1"/>
        <v>30</v>
      </c>
      <c r="L27" s="9">
        <f t="shared" si="2"/>
        <v>1.6759776536312849E-2</v>
      </c>
      <c r="M27" s="10"/>
      <c r="N27" s="10"/>
      <c r="O27" s="10"/>
      <c r="P27" s="10">
        <v>19</v>
      </c>
      <c r="Q27" s="10"/>
      <c r="R27" s="10"/>
      <c r="S27" s="10"/>
      <c r="T27" s="10">
        <v>11</v>
      </c>
      <c r="U27" s="10"/>
      <c r="V27" s="10"/>
      <c r="W27" s="10"/>
      <c r="X27" s="11">
        <v>20200910</v>
      </c>
      <c r="Y27" s="11">
        <v>8</v>
      </c>
      <c r="Z27" s="5" t="s">
        <v>162</v>
      </c>
      <c r="AA27" s="11" t="str">
        <f t="shared" si="5"/>
        <v>이형준</v>
      </c>
      <c r="AB27" s="4" t="s">
        <v>151</v>
      </c>
      <c r="AC27" s="12" t="s">
        <v>170</v>
      </c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10</v>
      </c>
      <c r="D28" s="6"/>
      <c r="E28" s="6"/>
      <c r="F28" s="6"/>
      <c r="G28" s="4"/>
      <c r="H28" s="4"/>
      <c r="I28" s="7"/>
      <c r="J28" s="15"/>
      <c r="K28" s="7"/>
      <c r="L28" s="9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/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10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10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10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10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10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10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10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10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10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10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10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10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10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10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10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10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10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10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24222</v>
      </c>
      <c r="J47" s="50">
        <f t="shared" si="8"/>
        <v>23222</v>
      </c>
      <c r="K47" s="50">
        <f t="shared" si="8"/>
        <v>1000</v>
      </c>
      <c r="L47" s="50" t="e">
        <f t="shared" si="8"/>
        <v>#DIV/0!</v>
      </c>
      <c r="M47" s="50">
        <f t="shared" si="8"/>
        <v>124</v>
      </c>
      <c r="N47" s="50">
        <f t="shared" si="8"/>
        <v>13</v>
      </c>
      <c r="O47" s="50">
        <f t="shared" si="8"/>
        <v>0</v>
      </c>
      <c r="P47" s="50">
        <f t="shared" si="8"/>
        <v>321</v>
      </c>
      <c r="Q47" s="50">
        <f t="shared" si="8"/>
        <v>35</v>
      </c>
      <c r="R47" s="50">
        <f t="shared" si="8"/>
        <v>171</v>
      </c>
      <c r="S47" s="50">
        <f t="shared" si="8"/>
        <v>132</v>
      </c>
      <c r="T47" s="50">
        <f t="shared" si="8"/>
        <v>204</v>
      </c>
      <c r="U47" s="50">
        <f t="shared" si="8"/>
        <v>0</v>
      </c>
      <c r="V47" s="50">
        <f t="shared" si="8"/>
        <v>0</v>
      </c>
      <c r="W47" s="50">
        <f t="shared" si="8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10</v>
      </c>
      <c r="D49" s="6" t="s">
        <v>153</v>
      </c>
      <c r="E49" s="6" t="s">
        <v>155</v>
      </c>
      <c r="F49" s="6" t="s">
        <v>154</v>
      </c>
      <c r="G49" s="4"/>
      <c r="H49" s="4"/>
      <c r="I49" s="7">
        <f t="shared" ref="I49:I63" si="9">J49+K49</f>
        <v>50</v>
      </c>
      <c r="J49" s="8">
        <v>50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20200910</v>
      </c>
      <c r="Y49" s="11">
        <v>7</v>
      </c>
      <c r="Z49" s="5" t="s">
        <v>152</v>
      </c>
      <c r="AA49" s="11" t="str">
        <f>IF($Z49="A","하선동",IF($Z49="B","이형준",""))</f>
        <v>하선동</v>
      </c>
      <c r="AB49" s="4" t="s">
        <v>148</v>
      </c>
      <c r="AC49" s="12" t="s">
        <v>156</v>
      </c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10</v>
      </c>
      <c r="D50" s="6"/>
      <c r="E50" s="6"/>
      <c r="F50" s="6"/>
      <c r="G50" s="4"/>
      <c r="H50" s="4"/>
      <c r="I50" s="7">
        <f t="shared" si="9"/>
        <v>0</v>
      </c>
      <c r="J50" s="8"/>
      <c r="K50" s="7">
        <f t="shared" si="10"/>
        <v>0</v>
      </c>
      <c r="L50" s="9" t="e">
        <f t="shared" si="11"/>
        <v>#DIV/0!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/>
      <c r="Y50" s="11"/>
      <c r="Z50" s="5"/>
      <c r="AA50" s="11" t="str">
        <f t="shared" ref="AA50:AA63" si="14">IF($Z50="A","하선동",IF($Z50="B","이형준",""))</f>
        <v/>
      </c>
      <c r="AB50" s="4"/>
      <c r="AC50" s="12"/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10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10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10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10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10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10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10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10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10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10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10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10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10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C9 I7:AC9 A17:AC17 A12:C16 I12:AC16 A18:C22 I18:AC22 A10:AC11 A23:AC24 A25:C26 I25:AC26 A27:AC27 A29:AC46 A28:C28 I28:AC28">
    <cfRule type="expression" dxfId="275" priority="75">
      <formula>$L7&gt;0.15</formula>
    </cfRule>
    <cfRule type="expression" dxfId="274" priority="76">
      <formula>AND($L7&gt;0.08,$L7&lt;0.15)</formula>
    </cfRule>
  </conditionalFormatting>
  <conditionalFormatting sqref="A49:AC63">
    <cfRule type="expression" dxfId="273" priority="73">
      <formula>$L49&gt;0.15</formula>
    </cfRule>
    <cfRule type="expression" dxfId="272" priority="74">
      <formula>AND($L49&gt;0.08,$L49&lt;0.15)</formula>
    </cfRule>
  </conditionalFormatting>
  <conditionalFormatting sqref="D7">
    <cfRule type="expression" dxfId="271" priority="69">
      <formula>$L7&gt;0.15</formula>
    </cfRule>
    <cfRule type="expression" dxfId="270" priority="70">
      <formula>AND($L7&gt;0.08,$L7&lt;0.15)</formula>
    </cfRule>
  </conditionalFormatting>
  <conditionalFormatting sqref="E7:H7">
    <cfRule type="expression" dxfId="269" priority="67">
      <formula>$L7&gt;0.15</formula>
    </cfRule>
    <cfRule type="expression" dxfId="268" priority="68">
      <formula>AND($L7&gt;0.08,$L7&lt;0.15)</formula>
    </cfRule>
  </conditionalFormatting>
  <conditionalFormatting sqref="D8">
    <cfRule type="expression" dxfId="267" priority="65">
      <formula>$L8&gt;0.15</formula>
    </cfRule>
    <cfRule type="expression" dxfId="266" priority="66">
      <formula>AND($L8&gt;0.08,$L8&lt;0.15)</formula>
    </cfRule>
  </conditionalFormatting>
  <conditionalFormatting sqref="E8:F8">
    <cfRule type="expression" dxfId="265" priority="63">
      <formula>$L8&gt;0.15</formula>
    </cfRule>
    <cfRule type="expression" dxfId="264" priority="64">
      <formula>AND($L8&gt;0.08,$L8&lt;0.15)</formula>
    </cfRule>
  </conditionalFormatting>
  <conditionalFormatting sqref="G8:H8">
    <cfRule type="expression" dxfId="263" priority="61">
      <formula>$L8&gt;0.15</formula>
    </cfRule>
    <cfRule type="expression" dxfId="262" priority="62">
      <formula>AND($L8&gt;0.08,$L8&lt;0.15)</formula>
    </cfRule>
  </conditionalFormatting>
  <conditionalFormatting sqref="D9">
    <cfRule type="expression" dxfId="261" priority="59">
      <formula>$L9&gt;0.15</formula>
    </cfRule>
    <cfRule type="expression" dxfId="260" priority="60">
      <formula>AND($L9&gt;0.08,$L9&lt;0.15)</formula>
    </cfRule>
  </conditionalFormatting>
  <conditionalFormatting sqref="E9:F9">
    <cfRule type="expression" dxfId="259" priority="57">
      <formula>$L9&gt;0.15</formula>
    </cfRule>
    <cfRule type="expression" dxfId="258" priority="58">
      <formula>AND($L9&gt;0.08,$L9&lt;0.15)</formula>
    </cfRule>
  </conditionalFormatting>
  <conditionalFormatting sqref="G9:H9">
    <cfRule type="expression" dxfId="257" priority="55">
      <formula>$L9&gt;0.15</formula>
    </cfRule>
    <cfRule type="expression" dxfId="256" priority="56">
      <formula>AND($L9&gt;0.08,$L9&lt;0.15)</formula>
    </cfRule>
  </conditionalFormatting>
  <conditionalFormatting sqref="D12">
    <cfRule type="expression" dxfId="255" priority="53">
      <formula>$L12&gt;0.15</formula>
    </cfRule>
    <cfRule type="expression" dxfId="254" priority="54">
      <formula>AND($L12&gt;0.08,$L12&lt;0.15)</formula>
    </cfRule>
  </conditionalFormatting>
  <conditionalFormatting sqref="F12:H12">
    <cfRule type="expression" dxfId="253" priority="51">
      <formula>$L12&gt;0.15</formula>
    </cfRule>
    <cfRule type="expression" dxfId="252" priority="52">
      <formula>AND($L12&gt;0.08,$L12&lt;0.15)</formula>
    </cfRule>
  </conditionalFormatting>
  <conditionalFormatting sqref="E12">
    <cfRule type="expression" dxfId="251" priority="49">
      <formula>$L12&gt;0.15</formula>
    </cfRule>
    <cfRule type="expression" dxfId="250" priority="50">
      <formula>AND($L12&gt;0.08,$L12&lt;0.15)</formula>
    </cfRule>
  </conditionalFormatting>
  <conditionalFormatting sqref="D13">
    <cfRule type="expression" dxfId="249" priority="47">
      <formula>$L13&gt;0.15</formula>
    </cfRule>
    <cfRule type="expression" dxfId="248" priority="48">
      <formula>AND($L13&gt;0.08,$L13&lt;0.15)</formula>
    </cfRule>
  </conditionalFormatting>
  <conditionalFormatting sqref="E13">
    <cfRule type="expression" dxfId="247" priority="45">
      <formula>$L13&gt;0.15</formula>
    </cfRule>
    <cfRule type="expression" dxfId="246" priority="46">
      <formula>AND($L13&gt;0.08,$L13&lt;0.15)</formula>
    </cfRule>
  </conditionalFormatting>
  <conditionalFormatting sqref="F13">
    <cfRule type="expression" dxfId="245" priority="43">
      <formula>$L13&gt;0.15</formula>
    </cfRule>
    <cfRule type="expression" dxfId="244" priority="44">
      <formula>AND($L13&gt;0.08,$L13&lt;0.15)</formula>
    </cfRule>
  </conditionalFormatting>
  <conditionalFormatting sqref="G13:H13">
    <cfRule type="expression" dxfId="243" priority="41">
      <formula>$L13&gt;0.15</formula>
    </cfRule>
    <cfRule type="expression" dxfId="242" priority="42">
      <formula>AND($L13&gt;0.08,$L13&lt;0.15)</formula>
    </cfRule>
  </conditionalFormatting>
  <conditionalFormatting sqref="D14:H14">
    <cfRule type="expression" dxfId="241" priority="39">
      <formula>$L14&gt;0.15</formula>
    </cfRule>
    <cfRule type="expression" dxfId="240" priority="40">
      <formula>AND($L14&gt;0.08,$L14&lt;0.15)</formula>
    </cfRule>
  </conditionalFormatting>
  <conditionalFormatting sqref="D15:H15">
    <cfRule type="expression" dxfId="239" priority="37">
      <formula>$L15&gt;0.15</formula>
    </cfRule>
    <cfRule type="expression" dxfId="238" priority="38">
      <formula>AND($L15&gt;0.08,$L15&lt;0.15)</formula>
    </cfRule>
  </conditionalFormatting>
  <conditionalFormatting sqref="D16:H16">
    <cfRule type="expression" dxfId="237" priority="35">
      <formula>$L16&gt;0.15</formula>
    </cfRule>
    <cfRule type="expression" dxfId="236" priority="36">
      <formula>AND($L16&gt;0.08,$L16&lt;0.15)</formula>
    </cfRule>
  </conditionalFormatting>
  <conditionalFormatting sqref="D18:H18">
    <cfRule type="expression" dxfId="235" priority="33">
      <formula>$L18&gt;0.15</formula>
    </cfRule>
    <cfRule type="expression" dxfId="234" priority="34">
      <formula>AND($L18&gt;0.08,$L18&lt;0.15)</formula>
    </cfRule>
  </conditionalFormatting>
  <conditionalFormatting sqref="D19">
    <cfRule type="expression" dxfId="233" priority="31">
      <formula>$L19&gt;0.15</formula>
    </cfRule>
    <cfRule type="expression" dxfId="232" priority="32">
      <formula>AND($L19&gt;0.08,$L19&lt;0.15)</formula>
    </cfRule>
  </conditionalFormatting>
  <conditionalFormatting sqref="E19:F19">
    <cfRule type="expression" dxfId="231" priority="29">
      <formula>$L19&gt;0.15</formula>
    </cfRule>
    <cfRule type="expression" dxfId="230" priority="30">
      <formula>AND($L19&gt;0.08,$L19&lt;0.15)</formula>
    </cfRule>
  </conditionalFormatting>
  <conditionalFormatting sqref="G19:H19">
    <cfRule type="expression" dxfId="229" priority="27">
      <formula>$L19&gt;0.15</formula>
    </cfRule>
    <cfRule type="expression" dxfId="228" priority="28">
      <formula>AND($L19&gt;0.08,$L19&lt;0.15)</formula>
    </cfRule>
  </conditionalFormatting>
  <conditionalFormatting sqref="D20:H20">
    <cfRule type="expression" dxfId="227" priority="25">
      <formula>$L20&gt;0.15</formula>
    </cfRule>
    <cfRule type="expression" dxfId="226" priority="26">
      <formula>AND($L20&gt;0.08,$L20&lt;0.15)</formula>
    </cfRule>
  </conditionalFormatting>
  <conditionalFormatting sqref="D21:H21">
    <cfRule type="expression" dxfId="225" priority="23">
      <formula>$L21&gt;0.15</formula>
    </cfRule>
    <cfRule type="expression" dxfId="224" priority="24">
      <formula>AND($L21&gt;0.08,$L21&lt;0.15)</formula>
    </cfRule>
  </conditionalFormatting>
  <conditionalFormatting sqref="D22">
    <cfRule type="expression" dxfId="223" priority="21">
      <formula>$L22&gt;0.15</formula>
    </cfRule>
    <cfRule type="expression" dxfId="222" priority="22">
      <formula>AND($L22&gt;0.08,$L22&lt;0.15)</formula>
    </cfRule>
  </conditionalFormatting>
  <conditionalFormatting sqref="E22">
    <cfRule type="expression" dxfId="221" priority="19">
      <formula>$L22&gt;0.15</formula>
    </cfRule>
    <cfRule type="expression" dxfId="220" priority="20">
      <formula>AND($L22&gt;0.08,$L22&lt;0.15)</formula>
    </cfRule>
  </conditionalFormatting>
  <conditionalFormatting sqref="F22">
    <cfRule type="expression" dxfId="219" priority="17">
      <formula>$L22&gt;0.15</formula>
    </cfRule>
    <cfRule type="expression" dxfId="218" priority="18">
      <formula>AND($L22&gt;0.08,$L22&lt;0.15)</formula>
    </cfRule>
  </conditionalFormatting>
  <conditionalFormatting sqref="G22:H22">
    <cfRule type="expression" dxfId="217" priority="15">
      <formula>$L22&gt;0.15</formula>
    </cfRule>
    <cfRule type="expression" dxfId="216" priority="16">
      <formula>AND($L22&gt;0.08,$L22&lt;0.15)</formula>
    </cfRule>
  </conditionalFormatting>
  <conditionalFormatting sqref="D25">
    <cfRule type="expression" dxfId="215" priority="13">
      <formula>$L25&gt;0.15</formula>
    </cfRule>
    <cfRule type="expression" dxfId="214" priority="14">
      <formula>AND($L25&gt;0.08,$L25&lt;0.15)</formula>
    </cfRule>
  </conditionalFormatting>
  <conditionalFormatting sqref="F25:H25">
    <cfRule type="expression" dxfId="213" priority="11">
      <formula>$L25&gt;0.15</formula>
    </cfRule>
    <cfRule type="expression" dxfId="212" priority="12">
      <formula>AND($L25&gt;0.08,$L25&lt;0.15)</formula>
    </cfRule>
  </conditionalFormatting>
  <conditionalFormatting sqref="E25">
    <cfRule type="expression" dxfId="211" priority="9">
      <formula>$L25&gt;0.15</formula>
    </cfRule>
    <cfRule type="expression" dxfId="210" priority="10">
      <formula>AND($L25&gt;0.08,$L25&lt;0.15)</formula>
    </cfRule>
  </conditionalFormatting>
  <conditionalFormatting sqref="D26">
    <cfRule type="expression" dxfId="209" priority="7">
      <formula>$L26&gt;0.15</formula>
    </cfRule>
    <cfRule type="expression" dxfId="208" priority="8">
      <formula>AND($L26&gt;0.08,$L26&lt;0.15)</formula>
    </cfRule>
  </conditionalFormatting>
  <conditionalFormatting sqref="F26:H26">
    <cfRule type="expression" dxfId="207" priority="5">
      <formula>$L26&gt;0.15</formula>
    </cfRule>
    <cfRule type="expression" dxfId="206" priority="6">
      <formula>AND($L26&gt;0.08,$L26&lt;0.15)</formula>
    </cfRule>
  </conditionalFormatting>
  <conditionalFormatting sqref="E26">
    <cfRule type="expression" dxfId="205" priority="3">
      <formula>$L26&gt;0.15</formula>
    </cfRule>
    <cfRule type="expression" dxfId="204" priority="4">
      <formula>AND($L26&gt;0.08,$L26&lt;0.15)</formula>
    </cfRule>
  </conditionalFormatting>
  <conditionalFormatting sqref="D28:H28">
    <cfRule type="expression" dxfId="203" priority="1">
      <formula>$L28&gt;0.15</formula>
    </cfRule>
    <cfRule type="expression" dxfId="202" priority="2">
      <formula>AND($L28&gt;0.08,$L28&lt;0.15)</formula>
    </cfRule>
  </conditionalFormatting>
  <dataValidations count="3">
    <dataValidation type="list" allowBlank="1" showInputMessage="1" showErrorMessage="1" sqref="Z49:Z63 Z7:Z46" xr:uid="{CBC2C972-F8F4-4CAA-9AA6-AFBF167EFF61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BA141EFD-C888-4EEB-805A-9083A83C3910}">
      <formula1>0</formula1>
      <formula2>20000</formula2>
    </dataValidation>
    <dataValidation allowBlank="1" showInputMessage="1" showErrorMessage="1" prompt="수식 계산_x000a_수치 입력 금지" sqref="K49:K63 K7:K46" xr:uid="{E0BB4D3D-53BB-4FF1-B302-75B99C2F5B2D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FD39AF-C8C7-4309-ABDF-160B087A657B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7866C0A0-4DBD-4432-8A7C-38F6161F9028}">
          <x14:formula1>
            <xm:f>데이터!$B$4:$B$17</xm:f>
          </x14:formula1>
          <xm:sqref>D49:D63 D10:D12 D14:D18 D20:D21 D23:D46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3E89-F3EF-47E5-B4B5-28D1DFC08288}">
  <dimension ref="A1:AC72"/>
  <sheetViews>
    <sheetView zoomScale="85" zoomScaleNormal="85" workbookViewId="0">
      <pane ySplit="6" topLeftCell="A7" activePane="bottomLeft" state="frozen"/>
      <selection activeCell="A4" sqref="A4:AC4"/>
      <selection pane="bottomLeft" activeCell="J23" activeCellId="1" sqref="J26 J23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54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5" t="s">
        <v>16</v>
      </c>
      <c r="N6" s="25" t="s">
        <v>17</v>
      </c>
      <c r="O6" s="25" t="s">
        <v>18</v>
      </c>
      <c r="P6" s="25" t="s">
        <v>19</v>
      </c>
      <c r="Q6" s="25" t="s">
        <v>20</v>
      </c>
      <c r="R6" s="3" t="s">
        <v>21</v>
      </c>
      <c r="S6" s="25" t="s">
        <v>22</v>
      </c>
      <c r="T6" s="3" t="s">
        <v>23</v>
      </c>
      <c r="U6" s="3" t="s">
        <v>46</v>
      </c>
      <c r="V6" s="3" t="s">
        <v>47</v>
      </c>
      <c r="W6" s="25" t="s">
        <v>24</v>
      </c>
      <c r="X6" s="25" t="s">
        <v>25</v>
      </c>
      <c r="Y6" s="25" t="s">
        <v>26</v>
      </c>
      <c r="Z6" s="25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11</v>
      </c>
      <c r="D7" s="6" t="s">
        <v>55</v>
      </c>
      <c r="E7" s="6" t="s">
        <v>56</v>
      </c>
      <c r="F7" s="6" t="s">
        <v>57</v>
      </c>
      <c r="G7" s="4" t="s">
        <v>59</v>
      </c>
      <c r="H7" s="4" t="s">
        <v>60</v>
      </c>
      <c r="I7" s="7">
        <f t="shared" ref="I7:I46" si="0">J7+K7</f>
        <v>730</v>
      </c>
      <c r="J7" s="8">
        <v>730</v>
      </c>
      <c r="K7" s="7">
        <f t="shared" ref="K7:K29" si="1">SUM(M7:W7)</f>
        <v>0</v>
      </c>
      <c r="L7" s="9">
        <f t="shared" ref="L7:L46" si="2">K7/I7</f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1">
        <v>20200911</v>
      </c>
      <c r="Y7" s="11">
        <v>15</v>
      </c>
      <c r="Z7" s="5" t="s">
        <v>171</v>
      </c>
      <c r="AA7" s="11" t="str">
        <f>IF($Z7="A","하선동",IF($Z7="B","이형준",""))</f>
        <v>하선동</v>
      </c>
      <c r="AB7" s="4" t="s">
        <v>181</v>
      </c>
      <c r="AC7" s="12"/>
    </row>
    <row r="8" spans="1:29" s="13" customFormat="1" ht="20.100000000000001" customHeight="1" x14ac:dyDescent="0.3">
      <c r="A8" s="4">
        <v>2</v>
      </c>
      <c r="B8" s="5" t="str">
        <f t="shared" ref="B8:B46" si="3">LEFT($A$1,1)</f>
        <v>9</v>
      </c>
      <c r="C8" s="5" t="str">
        <f t="shared" ref="C8:C46" si="4">MID($A$1,4,2)</f>
        <v>11</v>
      </c>
      <c r="D8" s="6" t="s">
        <v>176</v>
      </c>
      <c r="E8" s="6" t="s">
        <v>173</v>
      </c>
      <c r="F8" s="6" t="s">
        <v>172</v>
      </c>
      <c r="G8" s="4" t="s">
        <v>177</v>
      </c>
      <c r="H8" s="4" t="s">
        <v>60</v>
      </c>
      <c r="I8" s="7">
        <f t="shared" si="0"/>
        <v>1515</v>
      </c>
      <c r="J8" s="8">
        <v>860</v>
      </c>
      <c r="K8" s="7">
        <f t="shared" si="1"/>
        <v>655</v>
      </c>
      <c r="L8" s="9">
        <f t="shared" si="2"/>
        <v>0.43234323432343236</v>
      </c>
      <c r="M8" s="10">
        <v>327</v>
      </c>
      <c r="N8" s="10"/>
      <c r="O8" s="10"/>
      <c r="P8" s="10"/>
      <c r="Q8" s="10"/>
      <c r="R8" s="10"/>
      <c r="S8" s="10"/>
      <c r="T8" s="10"/>
      <c r="U8" s="10">
        <v>328</v>
      </c>
      <c r="V8" s="10"/>
      <c r="W8" s="10"/>
      <c r="X8" s="11">
        <v>20200911</v>
      </c>
      <c r="Y8" s="11">
        <v>4</v>
      </c>
      <c r="Z8" s="5" t="s">
        <v>171</v>
      </c>
      <c r="AA8" s="11" t="str">
        <f t="shared" ref="AA8:AA46" si="5">IF($Z8="A","하선동",IF($Z8="B","이형준",""))</f>
        <v>하선동</v>
      </c>
      <c r="AB8" s="4" t="s">
        <v>181</v>
      </c>
      <c r="AC8" s="12"/>
    </row>
    <row r="9" spans="1:29" s="13" customFormat="1" ht="20.100000000000001" customHeight="1" x14ac:dyDescent="0.3">
      <c r="A9" s="4">
        <v>3</v>
      </c>
      <c r="B9" s="5" t="str">
        <f t="shared" si="3"/>
        <v>9</v>
      </c>
      <c r="C9" s="5" t="str">
        <f t="shared" si="4"/>
        <v>11</v>
      </c>
      <c r="D9" s="6" t="s">
        <v>176</v>
      </c>
      <c r="E9" s="6" t="s">
        <v>175</v>
      </c>
      <c r="F9" s="6" t="s">
        <v>174</v>
      </c>
      <c r="G9" s="4" t="s">
        <v>177</v>
      </c>
      <c r="H9" s="4" t="s">
        <v>60</v>
      </c>
      <c r="I9" s="7">
        <f t="shared" si="0"/>
        <v>1680</v>
      </c>
      <c r="J9" s="8">
        <v>1680</v>
      </c>
      <c r="K9" s="7">
        <f t="shared" si="1"/>
        <v>0</v>
      </c>
      <c r="L9" s="9">
        <f t="shared" si="2"/>
        <v>0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1">
        <v>20200911</v>
      </c>
      <c r="Y9" s="5">
        <v>4</v>
      </c>
      <c r="Z9" s="5" t="s">
        <v>171</v>
      </c>
      <c r="AA9" s="11" t="str">
        <f t="shared" si="5"/>
        <v>하선동</v>
      </c>
      <c r="AB9" s="4" t="s">
        <v>181</v>
      </c>
      <c r="AC9" s="12" t="s">
        <v>178</v>
      </c>
    </row>
    <row r="10" spans="1:29" s="13" customFormat="1" ht="20.100000000000001" customHeight="1" x14ac:dyDescent="0.3">
      <c r="A10" s="4">
        <v>4</v>
      </c>
      <c r="B10" s="5" t="str">
        <f t="shared" si="3"/>
        <v>9</v>
      </c>
      <c r="C10" s="5" t="str">
        <f t="shared" si="4"/>
        <v>11</v>
      </c>
      <c r="D10" s="6" t="s">
        <v>176</v>
      </c>
      <c r="E10" s="6" t="s">
        <v>180</v>
      </c>
      <c r="F10" s="6" t="s">
        <v>179</v>
      </c>
      <c r="G10" s="4" t="s">
        <v>177</v>
      </c>
      <c r="H10" s="4" t="s">
        <v>60</v>
      </c>
      <c r="I10" s="7">
        <f t="shared" si="0"/>
        <v>2070</v>
      </c>
      <c r="J10" s="8">
        <v>2070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20200911</v>
      </c>
      <c r="Y10" s="11">
        <v>5</v>
      </c>
      <c r="Z10" s="5" t="s">
        <v>171</v>
      </c>
      <c r="AA10" s="11" t="str">
        <f t="shared" si="5"/>
        <v>하선동</v>
      </c>
      <c r="AB10" s="4" t="s">
        <v>181</v>
      </c>
      <c r="AC10" s="12"/>
    </row>
    <row r="11" spans="1:29" s="13" customFormat="1" ht="20.100000000000001" customHeight="1" x14ac:dyDescent="0.3">
      <c r="A11" s="4">
        <v>5</v>
      </c>
      <c r="B11" s="5" t="str">
        <f t="shared" si="3"/>
        <v>9</v>
      </c>
      <c r="C11" s="5" t="str">
        <f t="shared" si="4"/>
        <v>11</v>
      </c>
      <c r="D11" s="6" t="s">
        <v>55</v>
      </c>
      <c r="E11" s="6" t="s">
        <v>82</v>
      </c>
      <c r="F11" s="6" t="s">
        <v>83</v>
      </c>
      <c r="G11" s="4" t="s">
        <v>84</v>
      </c>
      <c r="H11" s="4" t="s">
        <v>60</v>
      </c>
      <c r="I11" s="7">
        <f t="shared" si="0"/>
        <v>2250</v>
      </c>
      <c r="J11" s="8">
        <v>2250</v>
      </c>
      <c r="K11" s="7">
        <f t="shared" si="1"/>
        <v>0</v>
      </c>
      <c r="L11" s="9">
        <f t="shared" si="2"/>
        <v>0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>
        <v>20200910</v>
      </c>
      <c r="Y11" s="11">
        <v>3</v>
      </c>
      <c r="Z11" s="5" t="s">
        <v>184</v>
      </c>
      <c r="AA11" s="11" t="str">
        <f t="shared" si="5"/>
        <v>이형준</v>
      </c>
      <c r="AB11" s="4" t="s">
        <v>190</v>
      </c>
      <c r="AC11" s="12"/>
    </row>
    <row r="12" spans="1:29" s="13" customFormat="1" ht="20.100000000000001" customHeight="1" x14ac:dyDescent="0.3">
      <c r="A12" s="4">
        <v>6</v>
      </c>
      <c r="B12" s="5" t="str">
        <f t="shared" si="3"/>
        <v>9</v>
      </c>
      <c r="C12" s="5" t="str">
        <f t="shared" si="4"/>
        <v>11</v>
      </c>
      <c r="D12" s="6" t="s">
        <v>55</v>
      </c>
      <c r="E12" s="6" t="s">
        <v>82</v>
      </c>
      <c r="F12" s="6" t="s">
        <v>83</v>
      </c>
      <c r="G12" s="4" t="s">
        <v>84</v>
      </c>
      <c r="H12" s="4" t="s">
        <v>60</v>
      </c>
      <c r="I12" s="7">
        <f t="shared" si="0"/>
        <v>685</v>
      </c>
      <c r="J12" s="8">
        <v>685</v>
      </c>
      <c r="K12" s="7">
        <f t="shared" si="1"/>
        <v>0</v>
      </c>
      <c r="L12" s="9">
        <f t="shared" si="2"/>
        <v>0</v>
      </c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1">
        <v>20200911</v>
      </c>
      <c r="Y12" s="11">
        <v>3</v>
      </c>
      <c r="Z12" s="5" t="s">
        <v>171</v>
      </c>
      <c r="AA12" s="11" t="str">
        <f t="shared" si="5"/>
        <v>하선동</v>
      </c>
      <c r="AB12" s="4" t="s">
        <v>190</v>
      </c>
      <c r="AC12" s="12"/>
    </row>
    <row r="13" spans="1:29" s="13" customFormat="1" ht="20.100000000000001" customHeight="1" x14ac:dyDescent="0.3">
      <c r="A13" s="4">
        <v>7</v>
      </c>
      <c r="B13" s="5" t="str">
        <f t="shared" si="3"/>
        <v>9</v>
      </c>
      <c r="C13" s="5" t="str">
        <f t="shared" si="4"/>
        <v>11</v>
      </c>
      <c r="D13" s="6" t="s">
        <v>55</v>
      </c>
      <c r="E13" s="6" t="s">
        <v>56</v>
      </c>
      <c r="F13" s="6" t="s">
        <v>57</v>
      </c>
      <c r="G13" s="4" t="s">
        <v>59</v>
      </c>
      <c r="H13" s="4" t="s">
        <v>60</v>
      </c>
      <c r="I13" s="7">
        <f t="shared" si="0"/>
        <v>955</v>
      </c>
      <c r="J13" s="14">
        <v>953</v>
      </c>
      <c r="K13" s="7">
        <f t="shared" si="1"/>
        <v>2</v>
      </c>
      <c r="L13" s="9">
        <f t="shared" si="2"/>
        <v>2.0942408376963353E-3</v>
      </c>
      <c r="M13" s="10">
        <v>1</v>
      </c>
      <c r="N13" s="10"/>
      <c r="O13" s="10"/>
      <c r="P13" s="10"/>
      <c r="Q13" s="10"/>
      <c r="R13" s="10"/>
      <c r="S13" s="10"/>
      <c r="T13" s="10">
        <v>1</v>
      </c>
      <c r="U13" s="10"/>
      <c r="V13" s="10"/>
      <c r="W13" s="10"/>
      <c r="X13" s="11">
        <v>20200910</v>
      </c>
      <c r="Y13" s="11">
        <v>15</v>
      </c>
      <c r="Z13" s="5" t="s">
        <v>184</v>
      </c>
      <c r="AA13" s="11" t="str">
        <f t="shared" si="5"/>
        <v>이형준</v>
      </c>
      <c r="AB13" s="4" t="s">
        <v>190</v>
      </c>
      <c r="AC13" s="12"/>
    </row>
    <row r="14" spans="1:29" s="13" customFormat="1" ht="20.100000000000001" customHeight="1" x14ac:dyDescent="0.3">
      <c r="A14" s="4">
        <v>8</v>
      </c>
      <c r="B14" s="5" t="str">
        <f t="shared" si="3"/>
        <v>9</v>
      </c>
      <c r="C14" s="5" t="str">
        <f t="shared" si="4"/>
        <v>11</v>
      </c>
      <c r="D14" s="6" t="s">
        <v>55</v>
      </c>
      <c r="E14" s="6" t="s">
        <v>56</v>
      </c>
      <c r="F14" s="6" t="s">
        <v>57</v>
      </c>
      <c r="G14" s="4" t="s">
        <v>59</v>
      </c>
      <c r="H14" s="4" t="s">
        <v>60</v>
      </c>
      <c r="I14" s="7">
        <f t="shared" si="0"/>
        <v>1803</v>
      </c>
      <c r="J14" s="8">
        <v>1798</v>
      </c>
      <c r="K14" s="7">
        <f t="shared" si="1"/>
        <v>5</v>
      </c>
      <c r="L14" s="9">
        <f t="shared" si="2"/>
        <v>2.7731558513588465E-3</v>
      </c>
      <c r="M14" s="10">
        <v>3</v>
      </c>
      <c r="N14" s="10"/>
      <c r="O14" s="10"/>
      <c r="P14" s="10"/>
      <c r="Q14" s="10"/>
      <c r="R14" s="10"/>
      <c r="S14" s="10"/>
      <c r="T14" s="10">
        <v>2</v>
      </c>
      <c r="U14" s="10"/>
      <c r="V14" s="10"/>
      <c r="W14" s="10"/>
      <c r="X14" s="11">
        <v>20200911</v>
      </c>
      <c r="Y14" s="11">
        <v>15</v>
      </c>
      <c r="Z14" s="5" t="s">
        <v>171</v>
      </c>
      <c r="AA14" s="11" t="str">
        <f t="shared" si="5"/>
        <v>하선동</v>
      </c>
      <c r="AB14" s="4" t="s">
        <v>190</v>
      </c>
      <c r="AC14" s="12"/>
    </row>
    <row r="15" spans="1:29" s="13" customFormat="1" ht="20.100000000000001" customHeight="1" x14ac:dyDescent="0.3">
      <c r="A15" s="4">
        <v>9</v>
      </c>
      <c r="B15" s="5" t="str">
        <f t="shared" si="3"/>
        <v>9</v>
      </c>
      <c r="C15" s="5" t="str">
        <f t="shared" si="4"/>
        <v>11</v>
      </c>
      <c r="D15" s="6" t="s">
        <v>55</v>
      </c>
      <c r="E15" s="6" t="s">
        <v>69</v>
      </c>
      <c r="F15" s="6" t="s">
        <v>72</v>
      </c>
      <c r="G15" s="4" t="s">
        <v>73</v>
      </c>
      <c r="H15" s="4" t="s">
        <v>60</v>
      </c>
      <c r="I15" s="7">
        <f t="shared" si="0"/>
        <v>2610</v>
      </c>
      <c r="J15" s="8">
        <v>2610</v>
      </c>
      <c r="K15" s="7">
        <f t="shared" si="1"/>
        <v>0</v>
      </c>
      <c r="L15" s="9">
        <f t="shared" si="2"/>
        <v>0</v>
      </c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1">
        <v>20200911</v>
      </c>
      <c r="Y15" s="11">
        <v>14</v>
      </c>
      <c r="Z15" s="5" t="s">
        <v>171</v>
      </c>
      <c r="AA15" s="11" t="str">
        <f t="shared" si="5"/>
        <v>하선동</v>
      </c>
      <c r="AB15" s="4" t="s">
        <v>190</v>
      </c>
      <c r="AC15" s="12" t="s">
        <v>185</v>
      </c>
    </row>
    <row r="16" spans="1:29" s="13" customFormat="1" ht="20.100000000000001" customHeight="1" x14ac:dyDescent="0.3">
      <c r="A16" s="4">
        <v>10</v>
      </c>
      <c r="B16" s="5" t="str">
        <f t="shared" si="3"/>
        <v>9</v>
      </c>
      <c r="C16" s="5" t="str">
        <f t="shared" si="4"/>
        <v>11</v>
      </c>
      <c r="D16" s="6" t="s">
        <v>188</v>
      </c>
      <c r="E16" s="6" t="s">
        <v>56</v>
      </c>
      <c r="F16" s="6" t="s">
        <v>186</v>
      </c>
      <c r="G16" s="4" t="s">
        <v>187</v>
      </c>
      <c r="H16" s="4" t="s">
        <v>60</v>
      </c>
      <c r="I16" s="7">
        <f t="shared" si="0"/>
        <v>87</v>
      </c>
      <c r="J16" s="8">
        <v>84</v>
      </c>
      <c r="K16" s="7">
        <f t="shared" si="1"/>
        <v>3</v>
      </c>
      <c r="L16" s="9">
        <f t="shared" si="2"/>
        <v>3.4482758620689655E-2</v>
      </c>
      <c r="M16" s="10">
        <v>3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20200911</v>
      </c>
      <c r="Y16" s="11">
        <v>8</v>
      </c>
      <c r="Z16" s="5" t="s">
        <v>171</v>
      </c>
      <c r="AA16" s="11" t="str">
        <f t="shared" si="5"/>
        <v>하선동</v>
      </c>
      <c r="AB16" s="4" t="s">
        <v>190</v>
      </c>
      <c r="AC16" s="12" t="s">
        <v>189</v>
      </c>
    </row>
    <row r="17" spans="1:29" s="13" customFormat="1" ht="20.100000000000001" customHeight="1" x14ac:dyDescent="0.3">
      <c r="A17" s="4">
        <v>11</v>
      </c>
      <c r="B17" s="5" t="str">
        <f t="shared" si="3"/>
        <v>9</v>
      </c>
      <c r="C17" s="5" t="str">
        <f t="shared" si="4"/>
        <v>11</v>
      </c>
      <c r="D17" s="6" t="s">
        <v>188</v>
      </c>
      <c r="E17" s="6" t="s">
        <v>56</v>
      </c>
      <c r="F17" s="6" t="s">
        <v>186</v>
      </c>
      <c r="G17" s="4" t="s">
        <v>187</v>
      </c>
      <c r="H17" s="4" t="s">
        <v>60</v>
      </c>
      <c r="I17" s="7">
        <f t="shared" si="0"/>
        <v>453</v>
      </c>
      <c r="J17" s="8">
        <v>402</v>
      </c>
      <c r="K17" s="7">
        <f t="shared" si="1"/>
        <v>51</v>
      </c>
      <c r="L17" s="9">
        <f t="shared" si="2"/>
        <v>0.11258278145695365</v>
      </c>
      <c r="M17" s="10">
        <v>24</v>
      </c>
      <c r="N17" s="10"/>
      <c r="O17" s="10"/>
      <c r="P17" s="10">
        <v>23</v>
      </c>
      <c r="Q17" s="10"/>
      <c r="R17" s="10"/>
      <c r="S17" s="10"/>
      <c r="T17" s="10">
        <v>4</v>
      </c>
      <c r="U17" s="10"/>
      <c r="V17" s="10"/>
      <c r="W17" s="10"/>
      <c r="X17" s="11">
        <v>20200910</v>
      </c>
      <c r="Y17" s="11">
        <v>8</v>
      </c>
      <c r="Z17" s="5" t="s">
        <v>184</v>
      </c>
      <c r="AA17" s="11" t="str">
        <f t="shared" si="5"/>
        <v>이형준</v>
      </c>
      <c r="AB17" s="4" t="s">
        <v>193</v>
      </c>
      <c r="AC17" s="12"/>
    </row>
    <row r="18" spans="1:29" s="13" customFormat="1" ht="20.100000000000001" customHeight="1" x14ac:dyDescent="0.3">
      <c r="A18" s="4">
        <v>12</v>
      </c>
      <c r="B18" s="5" t="str">
        <f t="shared" si="3"/>
        <v>9</v>
      </c>
      <c r="C18" s="5" t="str">
        <f t="shared" si="4"/>
        <v>11</v>
      </c>
      <c r="D18" s="6" t="s">
        <v>188</v>
      </c>
      <c r="E18" s="6" t="s">
        <v>56</v>
      </c>
      <c r="F18" s="6" t="s">
        <v>186</v>
      </c>
      <c r="G18" s="4" t="s">
        <v>187</v>
      </c>
      <c r="H18" s="4" t="s">
        <v>60</v>
      </c>
      <c r="I18" s="7">
        <f t="shared" si="0"/>
        <v>1089</v>
      </c>
      <c r="J18" s="8">
        <v>988</v>
      </c>
      <c r="K18" s="7">
        <f t="shared" si="1"/>
        <v>101</v>
      </c>
      <c r="L18" s="9">
        <f t="shared" si="2"/>
        <v>9.2745638200183653E-2</v>
      </c>
      <c r="M18" s="10">
        <v>93</v>
      </c>
      <c r="N18" s="10"/>
      <c r="O18" s="10"/>
      <c r="P18" s="10">
        <v>8</v>
      </c>
      <c r="Q18" s="10"/>
      <c r="R18" s="10"/>
      <c r="S18" s="10"/>
      <c r="T18" s="10"/>
      <c r="U18" s="10"/>
      <c r="V18" s="10"/>
      <c r="W18" s="10"/>
      <c r="X18" s="11">
        <v>20200911</v>
      </c>
      <c r="Y18" s="11">
        <v>8</v>
      </c>
      <c r="Z18" s="5" t="s">
        <v>171</v>
      </c>
      <c r="AA18" s="11" t="str">
        <f t="shared" si="5"/>
        <v>하선동</v>
      </c>
      <c r="AB18" s="4" t="s">
        <v>193</v>
      </c>
      <c r="AC18" s="12" t="s">
        <v>178</v>
      </c>
    </row>
    <row r="19" spans="1:29" s="13" customFormat="1" ht="20.100000000000001" customHeight="1" x14ac:dyDescent="0.3">
      <c r="A19" s="4">
        <v>13</v>
      </c>
      <c r="B19" s="5" t="str">
        <f t="shared" si="3"/>
        <v>9</v>
      </c>
      <c r="C19" s="5" t="str">
        <f t="shared" si="4"/>
        <v>11</v>
      </c>
      <c r="D19" s="6" t="s">
        <v>55</v>
      </c>
      <c r="E19" s="6" t="s">
        <v>56</v>
      </c>
      <c r="F19" s="6" t="s">
        <v>57</v>
      </c>
      <c r="G19" s="4" t="s">
        <v>59</v>
      </c>
      <c r="H19" s="4" t="s">
        <v>60</v>
      </c>
      <c r="I19" s="7">
        <f t="shared" si="0"/>
        <v>740</v>
      </c>
      <c r="J19" s="8">
        <v>740</v>
      </c>
      <c r="K19" s="7">
        <f t="shared" si="1"/>
        <v>0</v>
      </c>
      <c r="L19" s="9">
        <f t="shared" si="2"/>
        <v>0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>
        <v>20200911</v>
      </c>
      <c r="Y19" s="11">
        <v>15</v>
      </c>
      <c r="Z19" s="5" t="s">
        <v>171</v>
      </c>
      <c r="AA19" s="11" t="str">
        <f t="shared" si="5"/>
        <v>하선동</v>
      </c>
      <c r="AB19" s="4" t="s">
        <v>197</v>
      </c>
      <c r="AC19" s="12"/>
    </row>
    <row r="20" spans="1:29" s="13" customFormat="1" ht="20.100000000000001" customHeight="1" x14ac:dyDescent="0.3">
      <c r="A20" s="4">
        <v>14</v>
      </c>
      <c r="B20" s="5" t="str">
        <f t="shared" si="3"/>
        <v>9</v>
      </c>
      <c r="C20" s="5" t="str">
        <f t="shared" si="4"/>
        <v>11</v>
      </c>
      <c r="D20" s="6" t="s">
        <v>55</v>
      </c>
      <c r="E20" s="6" t="s">
        <v>56</v>
      </c>
      <c r="F20" s="6" t="s">
        <v>57</v>
      </c>
      <c r="G20" s="4" t="s">
        <v>59</v>
      </c>
      <c r="H20" s="4" t="s">
        <v>60</v>
      </c>
      <c r="I20" s="7">
        <f t="shared" si="0"/>
        <v>2093</v>
      </c>
      <c r="J20" s="8">
        <v>2084</v>
      </c>
      <c r="K20" s="7">
        <f t="shared" si="1"/>
        <v>9</v>
      </c>
      <c r="L20" s="9">
        <f t="shared" si="2"/>
        <v>4.300047778308648E-3</v>
      </c>
      <c r="M20" s="10"/>
      <c r="N20" s="10"/>
      <c r="O20" s="10"/>
      <c r="P20" s="10"/>
      <c r="Q20" s="10"/>
      <c r="R20" s="10"/>
      <c r="S20" s="10"/>
      <c r="T20" s="10"/>
      <c r="U20" s="10">
        <v>9</v>
      </c>
      <c r="V20" s="10"/>
      <c r="W20" s="10"/>
      <c r="X20" s="11">
        <v>20200911</v>
      </c>
      <c r="Y20" s="11">
        <v>15</v>
      </c>
      <c r="Z20" s="5" t="s">
        <v>184</v>
      </c>
      <c r="AA20" s="11" t="str">
        <f t="shared" si="5"/>
        <v>이형준</v>
      </c>
      <c r="AB20" s="4" t="s">
        <v>197</v>
      </c>
      <c r="AC20" s="12"/>
    </row>
    <row r="21" spans="1:29" s="13" customFormat="1" ht="20.100000000000001" customHeight="1" x14ac:dyDescent="0.3">
      <c r="A21" s="4">
        <v>15</v>
      </c>
      <c r="B21" s="5" t="str">
        <f t="shared" si="3"/>
        <v>9</v>
      </c>
      <c r="C21" s="5" t="str">
        <f t="shared" si="4"/>
        <v>11</v>
      </c>
      <c r="D21" s="6" t="s">
        <v>188</v>
      </c>
      <c r="E21" s="6" t="s">
        <v>56</v>
      </c>
      <c r="F21" s="6" t="s">
        <v>195</v>
      </c>
      <c r="G21" s="4" t="s">
        <v>196</v>
      </c>
      <c r="H21" s="4" t="s">
        <v>60</v>
      </c>
      <c r="I21" s="7">
        <f t="shared" si="0"/>
        <v>1030</v>
      </c>
      <c r="J21" s="8">
        <v>942</v>
      </c>
      <c r="K21" s="7">
        <f t="shared" si="1"/>
        <v>88</v>
      </c>
      <c r="L21" s="9">
        <f t="shared" si="2"/>
        <v>8.5436893203883493E-2</v>
      </c>
      <c r="M21" s="10">
        <v>1</v>
      </c>
      <c r="N21" s="10">
        <v>6</v>
      </c>
      <c r="O21" s="10"/>
      <c r="P21" s="10">
        <v>81</v>
      </c>
      <c r="Q21" s="10"/>
      <c r="R21" s="10"/>
      <c r="S21" s="10"/>
      <c r="T21" s="10"/>
      <c r="U21" s="10"/>
      <c r="V21" s="10"/>
      <c r="W21" s="10"/>
      <c r="X21" s="11">
        <v>20200911</v>
      </c>
      <c r="Y21" s="11">
        <v>13</v>
      </c>
      <c r="Z21" s="5" t="s">
        <v>171</v>
      </c>
      <c r="AA21" s="11" t="str">
        <f t="shared" si="5"/>
        <v>하선동</v>
      </c>
      <c r="AB21" s="4" t="s">
        <v>197</v>
      </c>
      <c r="AC21" s="12"/>
    </row>
    <row r="22" spans="1:29" s="13" customFormat="1" ht="20.100000000000001" customHeight="1" x14ac:dyDescent="0.3">
      <c r="A22" s="4">
        <v>16</v>
      </c>
      <c r="B22" s="5" t="str">
        <f t="shared" si="3"/>
        <v>9</v>
      </c>
      <c r="C22" s="5" t="str">
        <f t="shared" si="4"/>
        <v>11</v>
      </c>
      <c r="D22" s="6" t="s">
        <v>188</v>
      </c>
      <c r="E22" s="6" t="s">
        <v>56</v>
      </c>
      <c r="F22" s="6" t="s">
        <v>195</v>
      </c>
      <c r="G22" s="4" t="s">
        <v>196</v>
      </c>
      <c r="H22" s="4" t="s">
        <v>60</v>
      </c>
      <c r="I22" s="7">
        <f t="shared" si="0"/>
        <v>1632</v>
      </c>
      <c r="J22" s="8">
        <v>1442</v>
      </c>
      <c r="K22" s="7">
        <f t="shared" si="1"/>
        <v>190</v>
      </c>
      <c r="L22" s="9">
        <f t="shared" si="2"/>
        <v>0.11642156862745098</v>
      </c>
      <c r="M22" s="10">
        <v>2</v>
      </c>
      <c r="N22" s="10"/>
      <c r="O22" s="10"/>
      <c r="P22" s="10">
        <v>161</v>
      </c>
      <c r="Q22" s="10"/>
      <c r="R22" s="10">
        <v>27</v>
      </c>
      <c r="S22" s="10"/>
      <c r="T22" s="10"/>
      <c r="U22" s="10"/>
      <c r="V22" s="10"/>
      <c r="W22" s="10"/>
      <c r="X22" s="11">
        <v>20200911</v>
      </c>
      <c r="Y22" s="11">
        <v>13</v>
      </c>
      <c r="Z22" s="5" t="s">
        <v>184</v>
      </c>
      <c r="AA22" s="11" t="str">
        <f t="shared" si="5"/>
        <v>이형준</v>
      </c>
      <c r="AB22" s="4" t="s">
        <v>197</v>
      </c>
      <c r="AC22" s="12"/>
    </row>
    <row r="23" spans="1:29" s="13" customFormat="1" ht="20.100000000000001" customHeight="1" x14ac:dyDescent="0.3">
      <c r="A23" s="4">
        <v>17</v>
      </c>
      <c r="B23" s="5" t="str">
        <f t="shared" si="3"/>
        <v>9</v>
      </c>
      <c r="C23" s="5" t="str">
        <f t="shared" si="4"/>
        <v>11</v>
      </c>
      <c r="D23" s="6" t="s">
        <v>30</v>
      </c>
      <c r="E23" s="6" t="s">
        <v>56</v>
      </c>
      <c r="F23" s="6" t="s">
        <v>111</v>
      </c>
      <c r="G23" s="4" t="s">
        <v>71</v>
      </c>
      <c r="H23" s="4" t="s">
        <v>60</v>
      </c>
      <c r="I23" s="7">
        <f t="shared" si="0"/>
        <v>352</v>
      </c>
      <c r="J23" s="15">
        <v>350</v>
      </c>
      <c r="K23" s="7">
        <f t="shared" si="1"/>
        <v>2</v>
      </c>
      <c r="L23" s="9">
        <f t="shared" si="2"/>
        <v>5.681818181818182E-3</v>
      </c>
      <c r="M23" s="10">
        <v>1</v>
      </c>
      <c r="N23" s="10">
        <v>1</v>
      </c>
      <c r="O23" s="10"/>
      <c r="P23" s="10"/>
      <c r="Q23" s="10"/>
      <c r="R23" s="10"/>
      <c r="S23" s="10"/>
      <c r="T23" s="10"/>
      <c r="U23" s="10"/>
      <c r="V23" s="10"/>
      <c r="W23" s="10"/>
      <c r="X23" s="11">
        <v>20200911</v>
      </c>
      <c r="Y23" s="11">
        <v>7</v>
      </c>
      <c r="Z23" s="5" t="s">
        <v>171</v>
      </c>
      <c r="AA23" s="11" t="str">
        <f t="shared" si="5"/>
        <v>하선동</v>
      </c>
      <c r="AB23" s="4" t="s">
        <v>39</v>
      </c>
      <c r="AC23" s="12" t="s">
        <v>178</v>
      </c>
    </row>
    <row r="24" spans="1:29" s="13" customFormat="1" ht="20.100000000000001" customHeight="1" x14ac:dyDescent="0.3">
      <c r="A24" s="4">
        <v>18</v>
      </c>
      <c r="B24" s="5" t="str">
        <f t="shared" si="3"/>
        <v>9</v>
      </c>
      <c r="C24" s="5" t="str">
        <f t="shared" si="4"/>
        <v>11</v>
      </c>
      <c r="D24" s="6" t="s">
        <v>188</v>
      </c>
      <c r="E24" s="6" t="s">
        <v>56</v>
      </c>
      <c r="F24" s="6" t="s">
        <v>186</v>
      </c>
      <c r="G24" s="4" t="s">
        <v>187</v>
      </c>
      <c r="H24" s="4" t="s">
        <v>60</v>
      </c>
      <c r="I24" s="7">
        <f t="shared" si="0"/>
        <v>2524</v>
      </c>
      <c r="J24" s="8">
        <v>2465</v>
      </c>
      <c r="K24" s="7">
        <f t="shared" si="1"/>
        <v>59</v>
      </c>
      <c r="L24" s="9">
        <f t="shared" si="2"/>
        <v>2.3375594294770204E-2</v>
      </c>
      <c r="M24" s="10">
        <v>14</v>
      </c>
      <c r="N24" s="10"/>
      <c r="O24" s="10"/>
      <c r="P24" s="10">
        <v>27</v>
      </c>
      <c r="Q24" s="10">
        <v>3</v>
      </c>
      <c r="R24" s="10"/>
      <c r="S24" s="10"/>
      <c r="T24" s="10">
        <v>15</v>
      </c>
      <c r="U24" s="10"/>
      <c r="V24" s="10"/>
      <c r="W24" s="10"/>
      <c r="X24" s="11">
        <v>20200911</v>
      </c>
      <c r="Y24" s="11">
        <v>8</v>
      </c>
      <c r="Z24" s="5" t="s">
        <v>184</v>
      </c>
      <c r="AA24" s="11" t="str">
        <f t="shared" si="5"/>
        <v>이형준</v>
      </c>
      <c r="AB24" s="4" t="s">
        <v>198</v>
      </c>
      <c r="AC24" s="12"/>
    </row>
    <row r="25" spans="1:29" s="13" customFormat="1" ht="20.100000000000001" customHeight="1" x14ac:dyDescent="0.3">
      <c r="A25" s="4">
        <v>19</v>
      </c>
      <c r="B25" s="5" t="str">
        <f t="shared" si="3"/>
        <v>9</v>
      </c>
      <c r="C25" s="5" t="str">
        <f t="shared" si="4"/>
        <v>11</v>
      </c>
      <c r="D25" s="6" t="s">
        <v>55</v>
      </c>
      <c r="E25" s="6" t="s">
        <v>69</v>
      </c>
      <c r="F25" s="6" t="s">
        <v>72</v>
      </c>
      <c r="G25" s="4" t="s">
        <v>73</v>
      </c>
      <c r="H25" s="4" t="s">
        <v>60</v>
      </c>
      <c r="I25" s="7">
        <f t="shared" si="0"/>
        <v>2467</v>
      </c>
      <c r="J25" s="10">
        <v>2460</v>
      </c>
      <c r="K25" s="7">
        <f t="shared" si="1"/>
        <v>7</v>
      </c>
      <c r="L25" s="9">
        <f t="shared" si="2"/>
        <v>2.837454398054317E-3</v>
      </c>
      <c r="M25" s="10"/>
      <c r="N25" s="10"/>
      <c r="O25" s="10"/>
      <c r="P25" s="10"/>
      <c r="Q25" s="10">
        <v>7</v>
      </c>
      <c r="R25" s="10"/>
      <c r="S25" s="10"/>
      <c r="T25" s="10"/>
      <c r="U25" s="10"/>
      <c r="V25" s="10"/>
      <c r="W25" s="10"/>
      <c r="X25" s="11">
        <v>20200911</v>
      </c>
      <c r="Y25" s="11">
        <v>14</v>
      </c>
      <c r="Z25" s="5" t="s">
        <v>171</v>
      </c>
      <c r="AA25" s="11" t="str">
        <f t="shared" si="5"/>
        <v>하선동</v>
      </c>
      <c r="AB25" s="4" t="s">
        <v>198</v>
      </c>
      <c r="AC25" s="12"/>
    </row>
    <row r="26" spans="1:29" s="13" customFormat="1" ht="20.100000000000001" customHeight="1" x14ac:dyDescent="0.3">
      <c r="A26" s="4">
        <v>20</v>
      </c>
      <c r="B26" s="5" t="str">
        <f t="shared" si="3"/>
        <v>9</v>
      </c>
      <c r="C26" s="5" t="str">
        <f t="shared" si="4"/>
        <v>11</v>
      </c>
      <c r="D26" s="6" t="s">
        <v>30</v>
      </c>
      <c r="E26" s="6" t="s">
        <v>56</v>
      </c>
      <c r="F26" s="6" t="s">
        <v>111</v>
      </c>
      <c r="G26" s="4" t="s">
        <v>71</v>
      </c>
      <c r="H26" s="4" t="s">
        <v>60</v>
      </c>
      <c r="I26" s="7">
        <f t="shared" si="0"/>
        <v>165</v>
      </c>
      <c r="J26" s="10">
        <v>165</v>
      </c>
      <c r="K26" s="7">
        <f t="shared" si="1"/>
        <v>0</v>
      </c>
      <c r="L26" s="9">
        <f t="shared" si="2"/>
        <v>0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>
        <v>20200911</v>
      </c>
      <c r="Y26" s="11">
        <v>7</v>
      </c>
      <c r="Z26" s="5" t="s">
        <v>171</v>
      </c>
      <c r="AA26" s="11" t="str">
        <f t="shared" si="5"/>
        <v>하선동</v>
      </c>
      <c r="AB26" s="4" t="s">
        <v>198</v>
      </c>
      <c r="AC26" s="12"/>
    </row>
    <row r="27" spans="1:29" s="13" customFormat="1" ht="20.100000000000001" customHeight="1" x14ac:dyDescent="0.3">
      <c r="A27" s="4">
        <v>21</v>
      </c>
      <c r="B27" s="5" t="str">
        <f t="shared" si="3"/>
        <v>9</v>
      </c>
      <c r="C27" s="5" t="str">
        <f t="shared" si="4"/>
        <v>11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 t="str">
        <f t="shared" si="5"/>
        <v/>
      </c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3"/>
        <v>9</v>
      </c>
      <c r="C28" s="5" t="str">
        <f t="shared" si="4"/>
        <v>11</v>
      </c>
      <c r="D28" s="6"/>
      <c r="E28" s="6"/>
      <c r="F28" s="6"/>
      <c r="G28" s="4"/>
      <c r="H28" s="4"/>
      <c r="I28" s="7">
        <f t="shared" si="0"/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si="5"/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3"/>
        <v>9</v>
      </c>
      <c r="C29" s="5" t="str">
        <f t="shared" si="4"/>
        <v>11</v>
      </c>
      <c r="D29" s="6"/>
      <c r="E29" s="6"/>
      <c r="F29" s="6"/>
      <c r="G29" s="4"/>
      <c r="H29" s="4"/>
      <c r="I29" s="7">
        <f t="shared" si="0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5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3"/>
        <v>9</v>
      </c>
      <c r="C30" s="5" t="str">
        <f t="shared" si="4"/>
        <v>11</v>
      </c>
      <c r="D30" s="6"/>
      <c r="E30" s="6"/>
      <c r="F30" s="6"/>
      <c r="G30" s="4"/>
      <c r="H30" s="4"/>
      <c r="I30" s="7">
        <f t="shared" si="0"/>
        <v>0</v>
      </c>
      <c r="J30" s="10"/>
      <c r="K30" s="7">
        <f t="shared" ref="K30:K43" si="6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5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3"/>
        <v>9</v>
      </c>
      <c r="C31" s="5" t="str">
        <f t="shared" si="4"/>
        <v>11</v>
      </c>
      <c r="D31" s="6"/>
      <c r="E31" s="4"/>
      <c r="F31" s="6"/>
      <c r="G31" s="4"/>
      <c r="H31" s="4"/>
      <c r="I31" s="7">
        <f t="shared" si="0"/>
        <v>0</v>
      </c>
      <c r="J31" s="8"/>
      <c r="K31" s="7">
        <f t="shared" si="6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5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3"/>
        <v>9</v>
      </c>
      <c r="C32" s="5" t="str">
        <f t="shared" si="4"/>
        <v>11</v>
      </c>
      <c r="D32" s="6"/>
      <c r="E32" s="6"/>
      <c r="F32" s="6"/>
      <c r="G32" s="4"/>
      <c r="H32" s="4"/>
      <c r="I32" s="7">
        <f t="shared" si="0"/>
        <v>0</v>
      </c>
      <c r="J32" s="8"/>
      <c r="K32" s="7">
        <f t="shared" si="6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5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3"/>
        <v>9</v>
      </c>
      <c r="C33" s="5" t="str">
        <f t="shared" si="4"/>
        <v>11</v>
      </c>
      <c r="D33" s="6"/>
      <c r="E33" s="6"/>
      <c r="F33" s="6"/>
      <c r="G33" s="4"/>
      <c r="H33" s="4"/>
      <c r="I33" s="7">
        <f t="shared" si="0"/>
        <v>0</v>
      </c>
      <c r="J33" s="8"/>
      <c r="K33" s="7">
        <f t="shared" si="6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5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3"/>
        <v>9</v>
      </c>
      <c r="C34" s="5" t="str">
        <f t="shared" si="4"/>
        <v>11</v>
      </c>
      <c r="D34" s="6"/>
      <c r="E34" s="6"/>
      <c r="F34" s="6"/>
      <c r="G34" s="4"/>
      <c r="H34" s="4"/>
      <c r="I34" s="7">
        <f t="shared" si="0"/>
        <v>0</v>
      </c>
      <c r="J34" s="8"/>
      <c r="K34" s="7">
        <f t="shared" si="6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5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3"/>
        <v>9</v>
      </c>
      <c r="C35" s="5" t="str">
        <f t="shared" si="4"/>
        <v>11</v>
      </c>
      <c r="D35" s="6"/>
      <c r="E35" s="6"/>
      <c r="F35" s="6"/>
      <c r="G35" s="4"/>
      <c r="H35" s="4"/>
      <c r="I35" s="7">
        <f t="shared" si="0"/>
        <v>0</v>
      </c>
      <c r="J35" s="8"/>
      <c r="K35" s="7">
        <f t="shared" si="6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5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3"/>
        <v>9</v>
      </c>
      <c r="C36" s="5" t="str">
        <f t="shared" si="4"/>
        <v>11</v>
      </c>
      <c r="D36" s="6"/>
      <c r="E36" s="17"/>
      <c r="F36" s="4"/>
      <c r="G36" s="4"/>
      <c r="H36" s="4"/>
      <c r="I36" s="7">
        <f t="shared" si="0"/>
        <v>0</v>
      </c>
      <c r="J36" s="8"/>
      <c r="K36" s="7">
        <f t="shared" si="6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5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3"/>
        <v>9</v>
      </c>
      <c r="C37" s="5" t="str">
        <f t="shared" si="4"/>
        <v>11</v>
      </c>
      <c r="D37" s="6"/>
      <c r="E37" s="6"/>
      <c r="F37" s="4"/>
      <c r="G37" s="4"/>
      <c r="H37" s="4"/>
      <c r="I37" s="7">
        <f t="shared" si="0"/>
        <v>0</v>
      </c>
      <c r="J37" s="8"/>
      <c r="K37" s="7">
        <f t="shared" si="6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5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3"/>
        <v>9</v>
      </c>
      <c r="C38" s="5" t="str">
        <f t="shared" si="4"/>
        <v>11</v>
      </c>
      <c r="D38" s="6"/>
      <c r="E38" s="6"/>
      <c r="F38" s="6"/>
      <c r="G38" s="4"/>
      <c r="H38" s="4"/>
      <c r="I38" s="7">
        <f t="shared" si="0"/>
        <v>0</v>
      </c>
      <c r="J38" s="8"/>
      <c r="K38" s="7">
        <f t="shared" si="6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5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3"/>
        <v>9</v>
      </c>
      <c r="C39" s="5" t="str">
        <f t="shared" si="4"/>
        <v>11</v>
      </c>
      <c r="D39" s="6"/>
      <c r="E39" s="4"/>
      <c r="F39" s="4"/>
      <c r="G39" s="4"/>
      <c r="H39" s="4"/>
      <c r="I39" s="7">
        <f t="shared" si="0"/>
        <v>0</v>
      </c>
      <c r="J39" s="8"/>
      <c r="K39" s="7">
        <f t="shared" si="6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5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3"/>
        <v>9</v>
      </c>
      <c r="C40" s="5" t="str">
        <f t="shared" si="4"/>
        <v>11</v>
      </c>
      <c r="D40" s="6"/>
      <c r="E40" s="4"/>
      <c r="F40" s="4"/>
      <c r="G40" s="4"/>
      <c r="H40" s="4"/>
      <c r="I40" s="7">
        <f t="shared" si="0"/>
        <v>0</v>
      </c>
      <c r="J40" s="8"/>
      <c r="K40" s="7">
        <f t="shared" si="6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5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3"/>
        <v>9</v>
      </c>
      <c r="C41" s="5" t="str">
        <f t="shared" si="4"/>
        <v>11</v>
      </c>
      <c r="D41" s="6"/>
      <c r="E41" s="6"/>
      <c r="F41" s="6"/>
      <c r="G41" s="4"/>
      <c r="H41" s="4"/>
      <c r="I41" s="7">
        <f t="shared" si="0"/>
        <v>0</v>
      </c>
      <c r="J41" s="8"/>
      <c r="K41" s="7">
        <f t="shared" si="6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5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3"/>
        <v>9</v>
      </c>
      <c r="C42" s="5" t="str">
        <f t="shared" si="4"/>
        <v>11</v>
      </c>
      <c r="D42" s="6"/>
      <c r="E42" s="6"/>
      <c r="F42" s="6"/>
      <c r="G42" s="4"/>
      <c r="H42" s="4"/>
      <c r="I42" s="7">
        <f t="shared" si="0"/>
        <v>0</v>
      </c>
      <c r="J42" s="8"/>
      <c r="K42" s="7">
        <f t="shared" si="6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5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3"/>
        <v>9</v>
      </c>
      <c r="C43" s="5" t="str">
        <f t="shared" si="4"/>
        <v>11</v>
      </c>
      <c r="D43" s="6"/>
      <c r="E43" s="6"/>
      <c r="F43" s="6"/>
      <c r="G43" s="4"/>
      <c r="H43" s="4"/>
      <c r="I43" s="7">
        <f t="shared" si="0"/>
        <v>0</v>
      </c>
      <c r="J43" s="8"/>
      <c r="K43" s="7">
        <f t="shared" si="6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5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3"/>
        <v>9</v>
      </c>
      <c r="C44" s="5" t="str">
        <f t="shared" si="4"/>
        <v>11</v>
      </c>
      <c r="D44" s="6"/>
      <c r="E44" s="6"/>
      <c r="F44" s="6"/>
      <c r="G44" s="4"/>
      <c r="H44" s="4"/>
      <c r="I44" s="7">
        <f t="shared" si="0"/>
        <v>0</v>
      </c>
      <c r="J44" s="8"/>
      <c r="K44" s="7">
        <f t="shared" ref="K44:K46" si="7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5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3"/>
        <v>9</v>
      </c>
      <c r="C45" s="5" t="str">
        <f t="shared" si="4"/>
        <v>11</v>
      </c>
      <c r="D45" s="6"/>
      <c r="E45" s="6"/>
      <c r="F45" s="6"/>
      <c r="G45" s="4"/>
      <c r="H45" s="4"/>
      <c r="I45" s="7">
        <f t="shared" si="0"/>
        <v>0</v>
      </c>
      <c r="J45" s="8"/>
      <c r="K45" s="7">
        <f t="shared" si="7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5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3"/>
        <v>9</v>
      </c>
      <c r="C46" s="5" t="str">
        <f t="shared" si="4"/>
        <v>11</v>
      </c>
      <c r="D46" s="6"/>
      <c r="E46" s="6"/>
      <c r="F46" s="6"/>
      <c r="G46" s="4"/>
      <c r="H46" s="4"/>
      <c r="I46" s="7">
        <f t="shared" si="0"/>
        <v>0</v>
      </c>
      <c r="J46" s="8"/>
      <c r="K46" s="7">
        <f t="shared" si="7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5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8">SUM(I7:I46)</f>
        <v>26930</v>
      </c>
      <c r="J47" s="50">
        <f t="shared" si="8"/>
        <v>25758</v>
      </c>
      <c r="K47" s="50">
        <f t="shared" si="8"/>
        <v>1172</v>
      </c>
      <c r="L47" s="50" t="e">
        <f t="shared" si="8"/>
        <v>#DIV/0!</v>
      </c>
      <c r="M47" s="50">
        <f t="shared" si="8"/>
        <v>469</v>
      </c>
      <c r="N47" s="50">
        <f t="shared" si="8"/>
        <v>7</v>
      </c>
      <c r="O47" s="50">
        <f t="shared" si="8"/>
        <v>0</v>
      </c>
      <c r="P47" s="50">
        <f t="shared" si="8"/>
        <v>300</v>
      </c>
      <c r="Q47" s="50">
        <f t="shared" si="8"/>
        <v>10</v>
      </c>
      <c r="R47" s="50">
        <f t="shared" si="8"/>
        <v>27</v>
      </c>
      <c r="S47" s="50">
        <f t="shared" si="8"/>
        <v>0</v>
      </c>
      <c r="T47" s="50">
        <f t="shared" si="8"/>
        <v>22</v>
      </c>
      <c r="U47" s="50">
        <f t="shared" si="8"/>
        <v>337</v>
      </c>
      <c r="V47" s="50">
        <f t="shared" si="8"/>
        <v>0</v>
      </c>
      <c r="W47" s="50">
        <f t="shared" si="8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11</v>
      </c>
      <c r="D49" s="6" t="s">
        <v>176</v>
      </c>
      <c r="E49" s="6" t="s">
        <v>183</v>
      </c>
      <c r="F49" s="6" t="s">
        <v>182</v>
      </c>
      <c r="G49" s="4"/>
      <c r="H49" s="4"/>
      <c r="I49" s="7">
        <f t="shared" ref="I49:I63" si="9">J49+K49</f>
        <v>200</v>
      </c>
      <c r="J49" s="8">
        <v>200</v>
      </c>
      <c r="K49" s="7">
        <f t="shared" ref="K49:K63" si="10">SUM(M49:W49)</f>
        <v>0</v>
      </c>
      <c r="L49" s="9">
        <f t="shared" ref="L49:L63" si="11">K49/I49</f>
        <v>0</v>
      </c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1">
        <v>20200910</v>
      </c>
      <c r="Y49" s="11">
        <v>7</v>
      </c>
      <c r="Z49" s="5" t="s">
        <v>171</v>
      </c>
      <c r="AA49" s="11" t="str">
        <f>IF($Z49="A","하선동",IF($Z49="B","이형준",""))</f>
        <v>하선동</v>
      </c>
      <c r="AB49" s="4" t="s">
        <v>181</v>
      </c>
      <c r="AC49" s="12"/>
    </row>
    <row r="50" spans="1:29" ht="20.100000000000001" customHeight="1" x14ac:dyDescent="0.3">
      <c r="A50" s="4">
        <v>2</v>
      </c>
      <c r="B50" s="5" t="str">
        <f t="shared" ref="B50:B63" si="12">LEFT($A$1,1)</f>
        <v>9</v>
      </c>
      <c r="C50" s="5" t="str">
        <f t="shared" ref="C50:C63" si="13">MID($A$1,4,2)</f>
        <v>11</v>
      </c>
      <c r="D50" s="6" t="s">
        <v>176</v>
      </c>
      <c r="E50" s="6" t="s">
        <v>191</v>
      </c>
      <c r="F50" s="6" t="s">
        <v>192</v>
      </c>
      <c r="G50" s="4"/>
      <c r="H50" s="4"/>
      <c r="I50" s="7">
        <f t="shared" si="9"/>
        <v>200</v>
      </c>
      <c r="J50" s="8">
        <v>200</v>
      </c>
      <c r="K50" s="7">
        <f t="shared" si="10"/>
        <v>0</v>
      </c>
      <c r="L50" s="9">
        <f t="shared" si="11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20200910</v>
      </c>
      <c r="Y50" s="11">
        <v>5</v>
      </c>
      <c r="Z50" s="5" t="s">
        <v>171</v>
      </c>
      <c r="AA50" s="11" t="str">
        <f t="shared" ref="AA50:AA63" si="14">IF($Z50="A","하선동",IF($Z50="B","이형준",""))</f>
        <v>하선동</v>
      </c>
      <c r="AB50" s="4" t="s">
        <v>193</v>
      </c>
      <c r="AC50" s="12" t="s">
        <v>194</v>
      </c>
    </row>
    <row r="51" spans="1:29" ht="20.100000000000001" customHeight="1" x14ac:dyDescent="0.3">
      <c r="A51" s="4">
        <v>3</v>
      </c>
      <c r="B51" s="5" t="str">
        <f t="shared" si="12"/>
        <v>9</v>
      </c>
      <c r="C51" s="5" t="str">
        <f t="shared" si="13"/>
        <v>11</v>
      </c>
      <c r="D51" s="6"/>
      <c r="E51" s="6"/>
      <c r="F51" s="6"/>
      <c r="G51" s="4"/>
      <c r="H51" s="4"/>
      <c r="I51" s="7">
        <f t="shared" si="9"/>
        <v>0</v>
      </c>
      <c r="J51" s="8"/>
      <c r="K51" s="7">
        <f t="shared" si="10"/>
        <v>0</v>
      </c>
      <c r="L51" s="9" t="e">
        <f t="shared" si="11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2"/>
        <v>9</v>
      </c>
      <c r="C52" s="5" t="str">
        <f t="shared" si="13"/>
        <v>11</v>
      </c>
      <c r="D52" s="6"/>
      <c r="E52" s="6"/>
      <c r="F52" s="6"/>
      <c r="G52" s="4"/>
      <c r="H52" s="4"/>
      <c r="I52" s="7">
        <f t="shared" si="9"/>
        <v>0</v>
      </c>
      <c r="J52" s="8"/>
      <c r="K52" s="7">
        <f t="shared" si="10"/>
        <v>0</v>
      </c>
      <c r="L52" s="9" t="e">
        <f t="shared" si="11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 t="str">
        <f t="shared" si="14"/>
        <v/>
      </c>
      <c r="AB52" s="4"/>
      <c r="AC52" s="12"/>
    </row>
    <row r="53" spans="1:29" ht="20.100000000000001" customHeight="1" x14ac:dyDescent="0.3">
      <c r="A53" s="4">
        <v>5</v>
      </c>
      <c r="B53" s="5" t="str">
        <f t="shared" si="12"/>
        <v>9</v>
      </c>
      <c r="C53" s="5" t="str">
        <f t="shared" si="13"/>
        <v>11</v>
      </c>
      <c r="D53" s="6"/>
      <c r="E53" s="6"/>
      <c r="F53" s="6"/>
      <c r="G53" s="4"/>
      <c r="H53" s="4"/>
      <c r="I53" s="7">
        <f t="shared" si="9"/>
        <v>0</v>
      </c>
      <c r="J53" s="8"/>
      <c r="K53" s="7">
        <f t="shared" si="10"/>
        <v>0</v>
      </c>
      <c r="L53" s="9" t="e">
        <f t="shared" si="11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 t="str">
        <f t="shared" si="14"/>
        <v/>
      </c>
      <c r="AB53" s="4"/>
      <c r="AC53" s="12"/>
    </row>
    <row r="54" spans="1:29" ht="20.100000000000001" customHeight="1" x14ac:dyDescent="0.3">
      <c r="A54" s="4">
        <v>6</v>
      </c>
      <c r="B54" s="5" t="str">
        <f t="shared" si="12"/>
        <v>9</v>
      </c>
      <c r="C54" s="5" t="str">
        <f t="shared" si="13"/>
        <v>11</v>
      </c>
      <c r="D54" s="6"/>
      <c r="E54" s="6"/>
      <c r="F54" s="6"/>
      <c r="G54" s="4"/>
      <c r="H54" s="4"/>
      <c r="I54" s="7">
        <f t="shared" si="9"/>
        <v>0</v>
      </c>
      <c r="J54" s="8"/>
      <c r="K54" s="7">
        <f t="shared" si="10"/>
        <v>0</v>
      </c>
      <c r="L54" s="9" t="e">
        <f t="shared" si="11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 t="str">
        <f t="shared" si="14"/>
        <v/>
      </c>
      <c r="AB54" s="4"/>
      <c r="AC54" s="12"/>
    </row>
    <row r="55" spans="1:29" ht="20.100000000000001" customHeight="1" x14ac:dyDescent="0.3">
      <c r="A55" s="4">
        <v>7</v>
      </c>
      <c r="B55" s="5" t="str">
        <f t="shared" si="12"/>
        <v>9</v>
      </c>
      <c r="C55" s="5" t="str">
        <f t="shared" si="13"/>
        <v>11</v>
      </c>
      <c r="D55" s="6"/>
      <c r="E55" s="6"/>
      <c r="F55" s="6"/>
      <c r="G55" s="4"/>
      <c r="H55" s="4"/>
      <c r="I55" s="7">
        <f t="shared" si="9"/>
        <v>0</v>
      </c>
      <c r="J55" s="14"/>
      <c r="K55" s="7">
        <f t="shared" si="10"/>
        <v>0</v>
      </c>
      <c r="L55" s="9" t="e">
        <f t="shared" si="11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 t="str">
        <f t="shared" si="14"/>
        <v/>
      </c>
      <c r="AB55" s="4"/>
      <c r="AC55" s="12"/>
    </row>
    <row r="56" spans="1:29" ht="20.100000000000001" customHeight="1" x14ac:dyDescent="0.3">
      <c r="A56" s="4">
        <v>8</v>
      </c>
      <c r="B56" s="5" t="str">
        <f t="shared" si="12"/>
        <v>9</v>
      </c>
      <c r="C56" s="5" t="str">
        <f t="shared" si="13"/>
        <v>11</v>
      </c>
      <c r="D56" s="6"/>
      <c r="E56" s="6"/>
      <c r="F56" s="6"/>
      <c r="G56" s="4"/>
      <c r="H56" s="4"/>
      <c r="I56" s="7">
        <f t="shared" si="9"/>
        <v>0</v>
      </c>
      <c r="J56" s="8"/>
      <c r="K56" s="7">
        <f t="shared" si="10"/>
        <v>0</v>
      </c>
      <c r="L56" s="9" t="e">
        <f t="shared" si="11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 t="str">
        <f t="shared" si="14"/>
        <v/>
      </c>
      <c r="AB56" s="4"/>
      <c r="AC56" s="12"/>
    </row>
    <row r="57" spans="1:29" ht="20.100000000000001" customHeight="1" x14ac:dyDescent="0.3">
      <c r="A57" s="4">
        <v>9</v>
      </c>
      <c r="B57" s="5" t="str">
        <f t="shared" si="12"/>
        <v>9</v>
      </c>
      <c r="C57" s="5" t="str">
        <f t="shared" si="13"/>
        <v>11</v>
      </c>
      <c r="D57" s="6"/>
      <c r="E57" s="6"/>
      <c r="F57" s="6"/>
      <c r="G57" s="4"/>
      <c r="H57" s="4"/>
      <c r="I57" s="7">
        <f t="shared" si="9"/>
        <v>0</v>
      </c>
      <c r="J57" s="8"/>
      <c r="K57" s="7">
        <f t="shared" si="10"/>
        <v>0</v>
      </c>
      <c r="L57" s="9" t="e">
        <f t="shared" si="11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 t="str">
        <f t="shared" si="14"/>
        <v/>
      </c>
      <c r="AB57" s="4"/>
      <c r="AC57" s="12"/>
    </row>
    <row r="58" spans="1:29" ht="20.100000000000001" customHeight="1" x14ac:dyDescent="0.3">
      <c r="A58" s="4">
        <v>10</v>
      </c>
      <c r="B58" s="5" t="str">
        <f t="shared" si="12"/>
        <v>9</v>
      </c>
      <c r="C58" s="5" t="str">
        <f t="shared" si="13"/>
        <v>11</v>
      </c>
      <c r="D58" s="6"/>
      <c r="E58" s="6"/>
      <c r="F58" s="6"/>
      <c r="G58" s="4"/>
      <c r="H58" s="4"/>
      <c r="I58" s="7">
        <f t="shared" si="9"/>
        <v>0</v>
      </c>
      <c r="J58" s="8"/>
      <c r="K58" s="7">
        <f t="shared" si="10"/>
        <v>0</v>
      </c>
      <c r="L58" s="9" t="e">
        <f t="shared" si="11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si="14"/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2"/>
        <v>9</v>
      </c>
      <c r="C59" s="5" t="str">
        <f t="shared" si="13"/>
        <v>11</v>
      </c>
      <c r="D59" s="6"/>
      <c r="E59" s="6"/>
      <c r="F59" s="6"/>
      <c r="G59" s="4"/>
      <c r="H59" s="4"/>
      <c r="I59" s="7">
        <f t="shared" si="9"/>
        <v>0</v>
      </c>
      <c r="J59" s="8"/>
      <c r="K59" s="7">
        <f t="shared" si="10"/>
        <v>0</v>
      </c>
      <c r="L59" s="9" t="e">
        <f t="shared" si="11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4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2"/>
        <v>9</v>
      </c>
      <c r="C60" s="5" t="str">
        <f t="shared" si="13"/>
        <v>11</v>
      </c>
      <c r="D60" s="6"/>
      <c r="E60" s="6"/>
      <c r="F60" s="6"/>
      <c r="G60" s="4"/>
      <c r="H60" s="4"/>
      <c r="I60" s="7">
        <f t="shared" si="9"/>
        <v>0</v>
      </c>
      <c r="J60" s="8"/>
      <c r="K60" s="7">
        <f t="shared" si="10"/>
        <v>0</v>
      </c>
      <c r="L60" s="9" t="e">
        <f t="shared" si="11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4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2"/>
        <v>9</v>
      </c>
      <c r="C61" s="5" t="str">
        <f t="shared" si="13"/>
        <v>11</v>
      </c>
      <c r="D61" s="6"/>
      <c r="E61" s="6"/>
      <c r="F61" s="6"/>
      <c r="G61" s="4"/>
      <c r="H61" s="4"/>
      <c r="I61" s="7">
        <f t="shared" si="9"/>
        <v>0</v>
      </c>
      <c r="J61" s="8"/>
      <c r="K61" s="7">
        <f t="shared" si="10"/>
        <v>0</v>
      </c>
      <c r="L61" s="9" t="e">
        <f t="shared" si="11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4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2"/>
        <v>9</v>
      </c>
      <c r="C62" s="5" t="str">
        <f t="shared" si="13"/>
        <v>11</v>
      </c>
      <c r="D62" s="6"/>
      <c r="E62" s="6"/>
      <c r="F62" s="6"/>
      <c r="G62" s="4"/>
      <c r="H62" s="4"/>
      <c r="I62" s="7">
        <f t="shared" si="9"/>
        <v>0</v>
      </c>
      <c r="J62" s="8"/>
      <c r="K62" s="7">
        <f t="shared" si="10"/>
        <v>0</v>
      </c>
      <c r="L62" s="9" t="e">
        <f t="shared" si="11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4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2"/>
        <v>9</v>
      </c>
      <c r="C63" s="5" t="str">
        <f t="shared" si="13"/>
        <v>11</v>
      </c>
      <c r="D63" s="6"/>
      <c r="E63" s="6"/>
      <c r="F63" s="6"/>
      <c r="G63" s="4"/>
      <c r="H63" s="4"/>
      <c r="I63" s="7">
        <f t="shared" si="9"/>
        <v>0</v>
      </c>
      <c r="J63" s="8"/>
      <c r="K63" s="7">
        <f t="shared" si="10"/>
        <v>0</v>
      </c>
      <c r="L63" s="9" t="e">
        <f t="shared" si="11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4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X5:Z5"/>
    <mergeCell ref="AA5:AA6"/>
    <mergeCell ref="AB5:AB6"/>
    <mergeCell ref="AC5:AC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N47:N48"/>
    <mergeCell ref="O47:O48"/>
    <mergeCell ref="P47:P48"/>
    <mergeCell ref="W47:W48"/>
    <mergeCell ref="X47:AC48"/>
    <mergeCell ref="Q47:Q48"/>
    <mergeCell ref="R47:R48"/>
    <mergeCell ref="T47:T48"/>
    <mergeCell ref="U47:U48"/>
    <mergeCell ref="V47:V48"/>
  </mergeCells>
  <phoneticPr fontId="4" type="noConversion"/>
  <conditionalFormatting sqref="A7:C7 I7:AC7 A8:AC10 A11:C20 I11:AC18 A21:AA22 A27:AC46 I19:AA20 AC19:AC22 A23:C26 I24:AC26">
    <cfRule type="expression" dxfId="201" priority="109">
      <formula>$L7&gt;0.15</formula>
    </cfRule>
    <cfRule type="expression" dxfId="200" priority="110">
      <formula>AND($L7&gt;0.08,$L7&lt;0.15)</formula>
    </cfRule>
  </conditionalFormatting>
  <conditionalFormatting sqref="A49:AC63">
    <cfRule type="expression" dxfId="199" priority="107">
      <formula>$L49&gt;0.15</formula>
    </cfRule>
    <cfRule type="expression" dxfId="198" priority="108">
      <formula>AND($L49&gt;0.08,$L49&lt;0.15)</formula>
    </cfRule>
  </conditionalFormatting>
  <conditionalFormatting sqref="D7">
    <cfRule type="expression" dxfId="197" priority="105">
      <formula>$L7&gt;0.15</formula>
    </cfRule>
    <cfRule type="expression" dxfId="196" priority="106">
      <formula>AND($L7&gt;0.08,$L7&lt;0.15)</formula>
    </cfRule>
  </conditionalFormatting>
  <conditionalFormatting sqref="E7:F7">
    <cfRule type="expression" dxfId="195" priority="103">
      <formula>$L7&gt;0.15</formula>
    </cfRule>
    <cfRule type="expression" dxfId="194" priority="104">
      <formula>AND($L7&gt;0.08,$L7&lt;0.15)</formula>
    </cfRule>
  </conditionalFormatting>
  <conditionalFormatting sqref="G7:H7">
    <cfRule type="expression" dxfId="193" priority="101">
      <formula>$L7&gt;0.15</formula>
    </cfRule>
    <cfRule type="expression" dxfId="192" priority="102">
      <formula>AND($L7&gt;0.08,$L7&lt;0.15)</formula>
    </cfRule>
  </conditionalFormatting>
  <conditionalFormatting sqref="D11">
    <cfRule type="expression" dxfId="191" priority="99">
      <formula>$L11&gt;0.15</formula>
    </cfRule>
    <cfRule type="expression" dxfId="190" priority="100">
      <formula>AND($L11&gt;0.08,$L11&lt;0.15)</formula>
    </cfRule>
  </conditionalFormatting>
  <conditionalFormatting sqref="E11">
    <cfRule type="expression" dxfId="189" priority="97">
      <formula>$L11&gt;0.15</formula>
    </cfRule>
    <cfRule type="expression" dxfId="188" priority="98">
      <formula>AND($L11&gt;0.08,$L11&lt;0.15)</formula>
    </cfRule>
  </conditionalFormatting>
  <conditionalFormatting sqref="F11">
    <cfRule type="expression" dxfId="187" priority="95">
      <formula>$L11&gt;0.15</formula>
    </cfRule>
    <cfRule type="expression" dxfId="186" priority="96">
      <formula>AND($L11&gt;0.08,$L11&lt;0.15)</formula>
    </cfRule>
  </conditionalFormatting>
  <conditionalFormatting sqref="G11:H11">
    <cfRule type="expression" dxfId="185" priority="93">
      <formula>$L11&gt;0.15</formula>
    </cfRule>
    <cfRule type="expression" dxfId="184" priority="94">
      <formula>AND($L11&gt;0.08,$L11&lt;0.15)</formula>
    </cfRule>
  </conditionalFormatting>
  <conditionalFormatting sqref="D12">
    <cfRule type="expression" dxfId="183" priority="91">
      <formula>$L12&gt;0.15</formula>
    </cfRule>
    <cfRule type="expression" dxfId="182" priority="92">
      <formula>AND($L12&gt;0.08,$L12&lt;0.15)</formula>
    </cfRule>
  </conditionalFormatting>
  <conditionalFormatting sqref="E12">
    <cfRule type="expression" dxfId="181" priority="89">
      <formula>$L12&gt;0.15</formula>
    </cfRule>
    <cfRule type="expression" dxfId="180" priority="90">
      <formula>AND($L12&gt;0.08,$L12&lt;0.15)</formula>
    </cfRule>
  </conditionalFormatting>
  <conditionalFormatting sqref="F12">
    <cfRule type="expression" dxfId="179" priority="87">
      <formula>$L12&gt;0.15</formula>
    </cfRule>
    <cfRule type="expression" dxfId="178" priority="88">
      <formula>AND($L12&gt;0.08,$L12&lt;0.15)</formula>
    </cfRule>
  </conditionalFormatting>
  <conditionalFormatting sqref="G12:H12">
    <cfRule type="expression" dxfId="177" priority="85">
      <formula>$L12&gt;0.15</formula>
    </cfRule>
    <cfRule type="expression" dxfId="176" priority="86">
      <formula>AND($L12&gt;0.08,$L12&lt;0.15)</formula>
    </cfRule>
  </conditionalFormatting>
  <conditionalFormatting sqref="D13">
    <cfRule type="expression" dxfId="175" priority="67">
      <formula>$L13&gt;0.15</formula>
    </cfRule>
    <cfRule type="expression" dxfId="174" priority="68">
      <formula>AND($L13&gt;0.08,$L13&lt;0.15)</formula>
    </cfRule>
  </conditionalFormatting>
  <conditionalFormatting sqref="E13:F13">
    <cfRule type="expression" dxfId="173" priority="65">
      <formula>$L13&gt;0.15</formula>
    </cfRule>
    <cfRule type="expression" dxfId="172" priority="66">
      <formula>AND($L13&gt;0.08,$L13&lt;0.15)</formula>
    </cfRule>
  </conditionalFormatting>
  <conditionalFormatting sqref="G13:H13">
    <cfRule type="expression" dxfId="171" priority="63">
      <formula>$L13&gt;0.15</formula>
    </cfRule>
    <cfRule type="expression" dxfId="170" priority="64">
      <formula>AND($L13&gt;0.08,$L13&lt;0.15)</formula>
    </cfRule>
  </conditionalFormatting>
  <conditionalFormatting sqref="D14">
    <cfRule type="expression" dxfId="169" priority="61">
      <formula>$L14&gt;0.15</formula>
    </cfRule>
    <cfRule type="expression" dxfId="168" priority="62">
      <formula>AND($L14&gt;0.08,$L14&lt;0.15)</formula>
    </cfRule>
  </conditionalFormatting>
  <conditionalFormatting sqref="E14:F14">
    <cfRule type="expression" dxfId="167" priority="59">
      <formula>$L14&gt;0.15</formula>
    </cfRule>
    <cfRule type="expression" dxfId="166" priority="60">
      <formula>AND($L14&gt;0.08,$L14&lt;0.15)</formula>
    </cfRule>
  </conditionalFormatting>
  <conditionalFormatting sqref="G14:H14">
    <cfRule type="expression" dxfId="165" priority="57">
      <formula>$L14&gt;0.15</formula>
    </cfRule>
    <cfRule type="expression" dxfId="164" priority="58">
      <formula>AND($L14&gt;0.08,$L14&lt;0.15)</formula>
    </cfRule>
  </conditionalFormatting>
  <conditionalFormatting sqref="D15">
    <cfRule type="expression" dxfId="163" priority="55">
      <formula>$L15&gt;0.15</formula>
    </cfRule>
    <cfRule type="expression" dxfId="162" priority="56">
      <formula>AND($L15&gt;0.08,$L15&lt;0.15)</formula>
    </cfRule>
  </conditionalFormatting>
  <conditionalFormatting sqref="F15:H15">
    <cfRule type="expression" dxfId="161" priority="53">
      <formula>$L15&gt;0.15</formula>
    </cfRule>
    <cfRule type="expression" dxfId="160" priority="54">
      <formula>AND($L15&gt;0.08,$L15&lt;0.15)</formula>
    </cfRule>
  </conditionalFormatting>
  <conditionalFormatting sqref="E15">
    <cfRule type="expression" dxfId="159" priority="51">
      <formula>$L15&gt;0.15</formula>
    </cfRule>
    <cfRule type="expression" dxfId="158" priority="52">
      <formula>AND($L15&gt;0.08,$L15&lt;0.15)</formula>
    </cfRule>
  </conditionalFormatting>
  <conditionalFormatting sqref="D16">
    <cfRule type="expression" dxfId="157" priority="49">
      <formula>$L16&gt;0.15</formula>
    </cfRule>
    <cfRule type="expression" dxfId="156" priority="50">
      <formula>AND($L16&gt;0.08,$L16&lt;0.15)</formula>
    </cfRule>
  </conditionalFormatting>
  <conditionalFormatting sqref="F16:H16">
    <cfRule type="expression" dxfId="155" priority="47">
      <formula>$L16&gt;0.15</formula>
    </cfRule>
    <cfRule type="expression" dxfId="154" priority="48">
      <formula>AND($L16&gt;0.08,$L16&lt;0.15)</formula>
    </cfRule>
  </conditionalFormatting>
  <conditionalFormatting sqref="E16">
    <cfRule type="expression" dxfId="153" priority="45">
      <formula>$L16&gt;0.15</formula>
    </cfRule>
    <cfRule type="expression" dxfId="152" priority="46">
      <formula>AND($L16&gt;0.08,$L16&lt;0.15)</formula>
    </cfRule>
  </conditionalFormatting>
  <conditionalFormatting sqref="D17">
    <cfRule type="expression" dxfId="151" priority="43">
      <formula>$L17&gt;0.15</formula>
    </cfRule>
    <cfRule type="expression" dxfId="150" priority="44">
      <formula>AND($L17&gt;0.08,$L17&lt;0.15)</formula>
    </cfRule>
  </conditionalFormatting>
  <conditionalFormatting sqref="F17:H17">
    <cfRule type="expression" dxfId="149" priority="41">
      <formula>$L17&gt;0.15</formula>
    </cfRule>
    <cfRule type="expression" dxfId="148" priority="42">
      <formula>AND($L17&gt;0.08,$L17&lt;0.15)</formula>
    </cfRule>
  </conditionalFormatting>
  <conditionalFormatting sqref="E17">
    <cfRule type="expression" dxfId="147" priority="39">
      <formula>$L17&gt;0.15</formula>
    </cfRule>
    <cfRule type="expression" dxfId="146" priority="40">
      <formula>AND($L17&gt;0.08,$L17&lt;0.15)</formula>
    </cfRule>
  </conditionalFormatting>
  <conditionalFormatting sqref="D18">
    <cfRule type="expression" dxfId="145" priority="37">
      <formula>$L18&gt;0.15</formula>
    </cfRule>
    <cfRule type="expression" dxfId="144" priority="38">
      <formula>AND($L18&gt;0.08,$L18&lt;0.15)</formula>
    </cfRule>
  </conditionalFormatting>
  <conditionalFormatting sqref="F18:H18">
    <cfRule type="expression" dxfId="143" priority="35">
      <formula>$L18&gt;0.15</formula>
    </cfRule>
    <cfRule type="expression" dxfId="142" priority="36">
      <formula>AND($L18&gt;0.08,$L18&lt;0.15)</formula>
    </cfRule>
  </conditionalFormatting>
  <conditionalFormatting sqref="E18">
    <cfRule type="expression" dxfId="141" priority="33">
      <formula>$L18&gt;0.15</formula>
    </cfRule>
    <cfRule type="expression" dxfId="140" priority="34">
      <formula>AND($L18&gt;0.08,$L18&lt;0.15)</formula>
    </cfRule>
  </conditionalFormatting>
  <conditionalFormatting sqref="D19">
    <cfRule type="expression" dxfId="139" priority="31">
      <formula>$L19&gt;0.15</formula>
    </cfRule>
    <cfRule type="expression" dxfId="138" priority="32">
      <formula>AND($L19&gt;0.08,$L19&lt;0.15)</formula>
    </cfRule>
  </conditionalFormatting>
  <conditionalFormatting sqref="E19:F19">
    <cfRule type="expression" dxfId="137" priority="29">
      <formula>$L19&gt;0.15</formula>
    </cfRule>
    <cfRule type="expression" dxfId="136" priority="30">
      <formula>AND($L19&gt;0.08,$L19&lt;0.15)</formula>
    </cfRule>
  </conditionalFormatting>
  <conditionalFormatting sqref="G19:H19">
    <cfRule type="expression" dxfId="135" priority="27">
      <formula>$L19&gt;0.15</formula>
    </cfRule>
    <cfRule type="expression" dxfId="134" priority="28">
      <formula>AND($L19&gt;0.08,$L19&lt;0.15)</formula>
    </cfRule>
  </conditionalFormatting>
  <conditionalFormatting sqref="D20">
    <cfRule type="expression" dxfId="133" priority="25">
      <formula>$L20&gt;0.15</formula>
    </cfRule>
    <cfRule type="expression" dxfId="132" priority="26">
      <formula>AND($L20&gt;0.08,$L20&lt;0.15)</formula>
    </cfRule>
  </conditionalFormatting>
  <conditionalFormatting sqref="E20:F20">
    <cfRule type="expression" dxfId="131" priority="23">
      <formula>$L20&gt;0.15</formula>
    </cfRule>
    <cfRule type="expression" dxfId="130" priority="24">
      <formula>AND($L20&gt;0.08,$L20&lt;0.15)</formula>
    </cfRule>
  </conditionalFormatting>
  <conditionalFormatting sqref="G20:H20">
    <cfRule type="expression" dxfId="129" priority="21">
      <formula>$L20&gt;0.15</formula>
    </cfRule>
    <cfRule type="expression" dxfId="128" priority="22">
      <formula>AND($L20&gt;0.08,$L20&lt;0.15)</formula>
    </cfRule>
  </conditionalFormatting>
  <conditionalFormatting sqref="I23:AC23">
    <cfRule type="expression" dxfId="127" priority="19">
      <formula>$L23&gt;0.15</formula>
    </cfRule>
    <cfRule type="expression" dxfId="126" priority="20">
      <formula>AND($L23&gt;0.08,$L23&lt;0.15)</formula>
    </cfRule>
  </conditionalFormatting>
  <conditionalFormatting sqref="D23:H23">
    <cfRule type="expression" dxfId="125" priority="17">
      <formula>$L23&gt;0.15</formula>
    </cfRule>
    <cfRule type="expression" dxfId="124" priority="18">
      <formula>AND($L23&gt;0.08,$L23&lt;0.15)</formula>
    </cfRule>
  </conditionalFormatting>
  <conditionalFormatting sqref="AB19:AB22">
    <cfRule type="expression" dxfId="123" priority="15">
      <formula>$L19&gt;0.15</formula>
    </cfRule>
    <cfRule type="expression" dxfId="122" priority="16">
      <formula>AND($L19&gt;0.08,$L19&lt;0.15)</formula>
    </cfRule>
  </conditionalFormatting>
  <conditionalFormatting sqref="D24">
    <cfRule type="expression" dxfId="121" priority="13">
      <formula>$L24&gt;0.15</formula>
    </cfRule>
    <cfRule type="expression" dxfId="120" priority="14">
      <formula>AND($L24&gt;0.08,$L24&lt;0.15)</formula>
    </cfRule>
  </conditionalFormatting>
  <conditionalFormatting sqref="F24:H24">
    <cfRule type="expression" dxfId="119" priority="11">
      <formula>$L24&gt;0.15</formula>
    </cfRule>
    <cfRule type="expression" dxfId="118" priority="12">
      <formula>AND($L24&gt;0.08,$L24&lt;0.15)</formula>
    </cfRule>
  </conditionalFormatting>
  <conditionalFormatting sqref="E24">
    <cfRule type="expression" dxfId="117" priority="9">
      <formula>$L24&gt;0.15</formula>
    </cfRule>
    <cfRule type="expression" dxfId="116" priority="10">
      <formula>AND($L24&gt;0.08,$L24&lt;0.15)</formula>
    </cfRule>
  </conditionalFormatting>
  <conditionalFormatting sqref="D25">
    <cfRule type="expression" dxfId="115" priority="7">
      <formula>$L25&gt;0.15</formula>
    </cfRule>
    <cfRule type="expression" dxfId="114" priority="8">
      <formula>AND($L25&gt;0.08,$L25&lt;0.15)</formula>
    </cfRule>
  </conditionalFormatting>
  <conditionalFormatting sqref="F25:H25">
    <cfRule type="expression" dxfId="113" priority="5">
      <formula>$L25&gt;0.15</formula>
    </cfRule>
    <cfRule type="expression" dxfId="112" priority="6">
      <formula>AND($L25&gt;0.08,$L25&lt;0.15)</formula>
    </cfRule>
  </conditionalFormatting>
  <conditionalFormatting sqref="E25">
    <cfRule type="expression" dxfId="111" priority="3">
      <formula>$L25&gt;0.15</formula>
    </cfRule>
    <cfRule type="expression" dxfId="110" priority="4">
      <formula>AND($L25&gt;0.08,$L25&lt;0.15)</formula>
    </cfRule>
  </conditionalFormatting>
  <conditionalFormatting sqref="D26:H26">
    <cfRule type="expression" dxfId="109" priority="1">
      <formula>$L26&gt;0.15</formula>
    </cfRule>
    <cfRule type="expression" dxfId="108" priority="2">
      <formula>AND($L26&gt;0.08,$L26&lt;0.15)</formula>
    </cfRule>
  </conditionalFormatting>
  <dataValidations count="3">
    <dataValidation allowBlank="1" showInputMessage="1" showErrorMessage="1" prompt="수식 계산_x000a_수치 입력 금지" sqref="K49:K63 K7:K46" xr:uid="{380EE939-5708-4686-9569-551384A358BC}"/>
    <dataValidation type="whole" allowBlank="1" showInputMessage="1" showErrorMessage="1" errorTitle="입력값이 올바르지 않습니다." error="숫자만 쓰세요!" sqref="J29:J30 J25:J27 M49:W63 M7:W46" xr:uid="{A88B59D8-47CD-4B84-902A-2413DF7388D2}">
      <formula1>0</formula1>
      <formula2>20000</formula2>
    </dataValidation>
    <dataValidation type="list" allowBlank="1" showInputMessage="1" showErrorMessage="1" sqref="Z49:Z63 Z7:Z46" xr:uid="{700D2FA7-9153-4FDD-837B-FF7BEEE36128}">
      <formula1>"A, B"</formula1>
    </dataValidation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F573EC-829F-4B99-8C98-54F6AA8D9C5D}">
          <x14:formula1>
            <xm:f>데이터!$B$4:$B$17</xm:f>
          </x14:formula1>
          <xm:sqref>D49:D63 D8:D10 D15:D18 D21:D46</xm:sqref>
        </x14:dataValidation>
        <x14:dataValidation type="list" allowBlank="1" showInputMessage="1" showErrorMessage="1" xr:uid="{09E16AFE-5D4B-4C42-AA54-E8438A2D1FF7}">
          <x14:formula1>
            <xm:f>데이터!$C$4:$C$11</xm:f>
          </x14:formula1>
          <xm:sqref>AB49:AB63 AB7:AB46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B1D2-625E-42DC-AC07-7CE3D7F4AA5C}">
  <dimension ref="A1:AC72"/>
  <sheetViews>
    <sheetView tabSelected="1" zoomScale="85" zoomScaleNormal="85" workbookViewId="0">
      <pane ySplit="6" topLeftCell="A7" activePane="bottomLeft" state="frozen"/>
      <selection activeCell="A4" sqref="A4:AC4"/>
      <selection pane="bottomLeft" activeCell="Z20" sqref="Z20"/>
    </sheetView>
  </sheetViews>
  <sheetFormatPr defaultRowHeight="16.5" x14ac:dyDescent="0.3"/>
  <cols>
    <col min="1" max="1" width="6.75" style="19" customWidth="1"/>
    <col min="2" max="2" width="6.25" style="19" customWidth="1"/>
    <col min="3" max="3" width="6.75" style="19" customWidth="1"/>
    <col min="4" max="4" width="8.125" style="19" customWidth="1"/>
    <col min="5" max="5" width="19" style="19" customWidth="1"/>
    <col min="6" max="6" width="22.75" style="19" customWidth="1"/>
    <col min="7" max="8" width="7.875" style="19" customWidth="1"/>
    <col min="9" max="9" width="6.625" style="19" customWidth="1"/>
    <col min="10" max="10" width="7.5" style="19" bestFit="1" customWidth="1"/>
    <col min="11" max="11" width="6.625" style="19" customWidth="1"/>
    <col min="12" max="12" width="7.875" style="20" customWidth="1"/>
    <col min="13" max="23" width="5.875" style="19" customWidth="1"/>
    <col min="24" max="24" width="9.875" style="19" customWidth="1"/>
    <col min="25" max="26" width="5.375" style="19" customWidth="1"/>
    <col min="27" max="27" width="9" style="19" customWidth="1"/>
    <col min="28" max="28" width="10.25" style="19" customWidth="1"/>
    <col min="29" max="29" width="33.75" style="19" bestFit="1" customWidth="1"/>
    <col min="30" max="16384" width="9" style="19"/>
  </cols>
  <sheetData>
    <row r="1" spans="1:29" s="1" customFormat="1" ht="13.5" customHeight="1" x14ac:dyDescent="0.3">
      <c r="A1" s="28" t="s">
        <v>199</v>
      </c>
      <c r="B1" s="29"/>
      <c r="C1" s="29"/>
      <c r="D1" s="29"/>
      <c r="E1" s="34" t="s">
        <v>0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5"/>
    </row>
    <row r="2" spans="1:29" s="1" customFormat="1" ht="13.5" customHeight="1" x14ac:dyDescent="0.3">
      <c r="A2" s="30"/>
      <c r="B2" s="31"/>
      <c r="C2" s="31"/>
      <c r="D2" s="31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7"/>
    </row>
    <row r="3" spans="1:29" s="1" customFormat="1" ht="13.5" customHeight="1" x14ac:dyDescent="0.3">
      <c r="A3" s="32"/>
      <c r="B3" s="33"/>
      <c r="C3" s="33"/>
      <c r="D3" s="33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9"/>
    </row>
    <row r="4" spans="1:29" s="1" customFormat="1" ht="9.9499999999999993" customHeight="1" thickBot="1" x14ac:dyDescent="0.3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2"/>
    </row>
    <row r="5" spans="1:29" s="2" customFormat="1" ht="17.25" thickTop="1" x14ac:dyDescent="0.3">
      <c r="A5" s="43" t="s">
        <v>1</v>
      </c>
      <c r="B5" s="45" t="str">
        <f>MID($A$1,2,1)</f>
        <v>월</v>
      </c>
      <c r="C5" s="45" t="str">
        <f>RIGHT($A$1,1)</f>
        <v>일</v>
      </c>
      <c r="D5" s="43" t="s">
        <v>2</v>
      </c>
      <c r="E5" s="43" t="s">
        <v>3</v>
      </c>
      <c r="F5" s="43" t="s">
        <v>4</v>
      </c>
      <c r="G5" s="43" t="s">
        <v>5</v>
      </c>
      <c r="H5" s="51" t="s">
        <v>6</v>
      </c>
      <c r="I5" s="43" t="s">
        <v>7</v>
      </c>
      <c r="J5" s="43" t="s">
        <v>8</v>
      </c>
      <c r="K5" s="43" t="s">
        <v>9</v>
      </c>
      <c r="L5" s="52" t="s">
        <v>10</v>
      </c>
      <c r="M5" s="47" t="s">
        <v>11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 t="s">
        <v>12</v>
      </c>
      <c r="Y5" s="47"/>
      <c r="Z5" s="47"/>
      <c r="AA5" s="47" t="s">
        <v>13</v>
      </c>
      <c r="AB5" s="47" t="s">
        <v>14</v>
      </c>
      <c r="AC5" s="49" t="s">
        <v>15</v>
      </c>
    </row>
    <row r="6" spans="1:29" s="2" customFormat="1" ht="17.25" thickBot="1" x14ac:dyDescent="0.35">
      <c r="A6" s="44"/>
      <c r="B6" s="46"/>
      <c r="C6" s="46"/>
      <c r="D6" s="44"/>
      <c r="E6" s="44"/>
      <c r="F6" s="44"/>
      <c r="G6" s="44"/>
      <c r="H6" s="44"/>
      <c r="I6" s="44"/>
      <c r="J6" s="44"/>
      <c r="K6" s="44"/>
      <c r="L6" s="53"/>
      <c r="M6" s="27" t="s">
        <v>16</v>
      </c>
      <c r="N6" s="27" t="s">
        <v>17</v>
      </c>
      <c r="O6" s="27" t="s">
        <v>18</v>
      </c>
      <c r="P6" s="27" t="s">
        <v>19</v>
      </c>
      <c r="Q6" s="27" t="s">
        <v>20</v>
      </c>
      <c r="R6" s="3" t="s">
        <v>21</v>
      </c>
      <c r="S6" s="27" t="s">
        <v>22</v>
      </c>
      <c r="T6" s="3" t="s">
        <v>23</v>
      </c>
      <c r="U6" s="3" t="s">
        <v>46</v>
      </c>
      <c r="V6" s="3" t="s">
        <v>47</v>
      </c>
      <c r="W6" s="27" t="s">
        <v>24</v>
      </c>
      <c r="X6" s="27" t="s">
        <v>25</v>
      </c>
      <c r="Y6" s="27" t="s">
        <v>26</v>
      </c>
      <c r="Z6" s="27" t="s">
        <v>27</v>
      </c>
      <c r="AA6" s="48"/>
      <c r="AB6" s="48"/>
      <c r="AC6" s="48"/>
    </row>
    <row r="7" spans="1:29" s="13" customFormat="1" ht="20.100000000000001" customHeight="1" thickTop="1" x14ac:dyDescent="0.3">
      <c r="A7" s="4">
        <v>1</v>
      </c>
      <c r="B7" s="5" t="str">
        <f>LEFT($A$1,1)</f>
        <v>9</v>
      </c>
      <c r="C7" s="5" t="str">
        <f>MID($A$1,4,2)</f>
        <v>12</v>
      </c>
      <c r="D7" s="6" t="s">
        <v>30</v>
      </c>
      <c r="E7" s="6" t="s">
        <v>56</v>
      </c>
      <c r="F7" s="6" t="s">
        <v>111</v>
      </c>
      <c r="G7" s="4" t="s">
        <v>71</v>
      </c>
      <c r="H7" s="4" t="s">
        <v>60</v>
      </c>
      <c r="I7" s="7">
        <f t="shared" ref="I7:I27" si="0">J7+K7</f>
        <v>921</v>
      </c>
      <c r="J7" s="8">
        <v>900</v>
      </c>
      <c r="K7" s="7">
        <f t="shared" ref="K7:K29" si="1">SUM(M7:W7)</f>
        <v>21</v>
      </c>
      <c r="L7" s="9">
        <f t="shared" ref="L7:L46" si="2">K7/I7</f>
        <v>2.2801302931596091E-2</v>
      </c>
      <c r="M7" s="10"/>
      <c r="N7" s="10"/>
      <c r="O7" s="10"/>
      <c r="P7" s="10">
        <v>4</v>
      </c>
      <c r="Q7" s="10"/>
      <c r="R7" s="10"/>
      <c r="S7" s="10"/>
      <c r="T7" s="10">
        <v>17</v>
      </c>
      <c r="U7" s="10"/>
      <c r="V7" s="10"/>
      <c r="W7" s="10"/>
      <c r="X7" s="11">
        <v>20200911</v>
      </c>
      <c r="Y7" s="11">
        <v>7</v>
      </c>
      <c r="Z7" s="5" t="s">
        <v>58</v>
      </c>
      <c r="AA7" s="11" t="str">
        <f t="shared" ref="AA7:AA19" si="3">IF($Z7="A","하선동",IF($Z7="B","이형준",""))</f>
        <v>하선동</v>
      </c>
      <c r="AB7" s="4" t="s">
        <v>31</v>
      </c>
      <c r="AC7" s="12" t="s">
        <v>201</v>
      </c>
    </row>
    <row r="8" spans="1:29" s="13" customFormat="1" ht="20.100000000000001" customHeight="1" x14ac:dyDescent="0.3">
      <c r="A8" s="4">
        <v>2</v>
      </c>
      <c r="B8" s="5" t="str">
        <f t="shared" ref="B8:B46" si="4">LEFT($A$1,1)</f>
        <v>9</v>
      </c>
      <c r="C8" s="5" t="str">
        <f t="shared" ref="C8:C46" si="5">MID($A$1,4,2)</f>
        <v>12</v>
      </c>
      <c r="D8" s="6" t="s">
        <v>55</v>
      </c>
      <c r="E8" s="6" t="s">
        <v>56</v>
      </c>
      <c r="F8" s="6" t="s">
        <v>57</v>
      </c>
      <c r="G8" s="4" t="s">
        <v>59</v>
      </c>
      <c r="H8" s="4" t="s">
        <v>60</v>
      </c>
      <c r="I8" s="7">
        <f t="shared" si="0"/>
        <v>719</v>
      </c>
      <c r="J8" s="8">
        <v>581</v>
      </c>
      <c r="K8" s="7">
        <f t="shared" si="1"/>
        <v>138</v>
      </c>
      <c r="L8" s="9">
        <f t="shared" si="2"/>
        <v>0.19193324061196107</v>
      </c>
      <c r="M8" s="10"/>
      <c r="N8" s="10"/>
      <c r="O8" s="10"/>
      <c r="P8" s="10"/>
      <c r="Q8" s="10"/>
      <c r="R8" s="10"/>
      <c r="S8" s="10"/>
      <c r="T8" s="10">
        <v>4</v>
      </c>
      <c r="U8" s="10">
        <v>134</v>
      </c>
      <c r="V8" s="10"/>
      <c r="W8" s="10"/>
      <c r="X8" s="11">
        <v>20200911</v>
      </c>
      <c r="Y8" s="11">
        <v>15</v>
      </c>
      <c r="Z8" s="5" t="s">
        <v>91</v>
      </c>
      <c r="AA8" s="11" t="str">
        <f t="shared" si="3"/>
        <v>이형준</v>
      </c>
      <c r="AB8" s="4" t="s">
        <v>33</v>
      </c>
      <c r="AC8" s="12"/>
    </row>
    <row r="9" spans="1:29" s="13" customFormat="1" ht="20.100000000000001" customHeight="1" x14ac:dyDescent="0.3">
      <c r="A9" s="4">
        <v>3</v>
      </c>
      <c r="B9" s="5" t="str">
        <f t="shared" si="4"/>
        <v>9</v>
      </c>
      <c r="C9" s="5" t="str">
        <f t="shared" si="5"/>
        <v>12</v>
      </c>
      <c r="D9" s="6" t="s">
        <v>188</v>
      </c>
      <c r="E9" s="6" t="s">
        <v>56</v>
      </c>
      <c r="F9" s="6" t="s">
        <v>186</v>
      </c>
      <c r="G9" s="4" t="s">
        <v>187</v>
      </c>
      <c r="H9" s="4" t="s">
        <v>60</v>
      </c>
      <c r="I9" s="7">
        <f t="shared" si="0"/>
        <v>1500</v>
      </c>
      <c r="J9" s="8">
        <v>1373</v>
      </c>
      <c r="K9" s="7">
        <f t="shared" si="1"/>
        <v>127</v>
      </c>
      <c r="L9" s="9">
        <f t="shared" si="2"/>
        <v>8.4666666666666668E-2</v>
      </c>
      <c r="M9" s="10">
        <v>115</v>
      </c>
      <c r="N9" s="10"/>
      <c r="O9" s="10"/>
      <c r="P9" s="10"/>
      <c r="Q9" s="10"/>
      <c r="R9" s="10"/>
      <c r="S9" s="10"/>
      <c r="T9" s="10">
        <v>12</v>
      </c>
      <c r="U9" s="10"/>
      <c r="V9" s="10"/>
      <c r="W9" s="10"/>
      <c r="X9" s="11">
        <v>20200912</v>
      </c>
      <c r="Y9" s="5">
        <v>8</v>
      </c>
      <c r="Z9" s="5" t="s">
        <v>58</v>
      </c>
      <c r="AA9" s="11" t="str">
        <f t="shared" si="3"/>
        <v>하선동</v>
      </c>
      <c r="AB9" s="4" t="s">
        <v>33</v>
      </c>
      <c r="AC9" s="12"/>
    </row>
    <row r="10" spans="1:29" s="13" customFormat="1" ht="20.100000000000001" customHeight="1" x14ac:dyDescent="0.3">
      <c r="A10" s="4">
        <v>4</v>
      </c>
      <c r="B10" s="5" t="str">
        <f t="shared" si="4"/>
        <v>9</v>
      </c>
      <c r="C10" s="5" t="str">
        <f t="shared" si="5"/>
        <v>12</v>
      </c>
      <c r="D10" s="6" t="s">
        <v>55</v>
      </c>
      <c r="E10" s="6" t="s">
        <v>69</v>
      </c>
      <c r="F10" s="6" t="s">
        <v>72</v>
      </c>
      <c r="G10" s="4" t="s">
        <v>73</v>
      </c>
      <c r="H10" s="4" t="s">
        <v>60</v>
      </c>
      <c r="I10" s="7">
        <f t="shared" si="0"/>
        <v>1650</v>
      </c>
      <c r="J10" s="8">
        <v>1650</v>
      </c>
      <c r="K10" s="7">
        <f t="shared" si="1"/>
        <v>0</v>
      </c>
      <c r="L10" s="9">
        <f t="shared" si="2"/>
        <v>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1">
        <v>20200912</v>
      </c>
      <c r="Y10" s="11">
        <v>14</v>
      </c>
      <c r="Z10" s="5" t="s">
        <v>58</v>
      </c>
      <c r="AA10" s="11" t="str">
        <f t="shared" si="3"/>
        <v>하선동</v>
      </c>
      <c r="AB10" s="4" t="s">
        <v>33</v>
      </c>
      <c r="AC10" s="12" t="s">
        <v>200</v>
      </c>
    </row>
    <row r="11" spans="1:29" s="13" customFormat="1" ht="20.100000000000001" customHeight="1" x14ac:dyDescent="0.3">
      <c r="A11" s="4">
        <v>5</v>
      </c>
      <c r="B11" s="5" t="str">
        <f t="shared" si="4"/>
        <v>9</v>
      </c>
      <c r="C11" s="5" t="str">
        <f t="shared" si="5"/>
        <v>12</v>
      </c>
      <c r="D11" s="6" t="s">
        <v>30</v>
      </c>
      <c r="E11" s="6" t="s">
        <v>56</v>
      </c>
      <c r="F11" s="6" t="s">
        <v>209</v>
      </c>
      <c r="G11" s="4" t="s">
        <v>71</v>
      </c>
      <c r="H11" s="4" t="s">
        <v>60</v>
      </c>
      <c r="I11" s="7">
        <f t="shared" si="0"/>
        <v>1749</v>
      </c>
      <c r="J11" s="8">
        <v>1712</v>
      </c>
      <c r="K11" s="7">
        <f t="shared" si="1"/>
        <v>37</v>
      </c>
      <c r="L11" s="9">
        <f t="shared" si="2"/>
        <v>2.1154945683247571E-2</v>
      </c>
      <c r="M11" s="10"/>
      <c r="N11" s="10"/>
      <c r="O11" s="10"/>
      <c r="P11" s="10">
        <v>21</v>
      </c>
      <c r="Q11" s="10"/>
      <c r="R11" s="10">
        <v>11</v>
      </c>
      <c r="S11" s="10"/>
      <c r="T11" s="10">
        <v>5</v>
      </c>
      <c r="U11" s="10"/>
      <c r="V11" s="10"/>
      <c r="W11" s="10"/>
      <c r="X11" s="11">
        <v>20200911</v>
      </c>
      <c r="Y11" s="11">
        <v>7</v>
      </c>
      <c r="Z11" s="5" t="s">
        <v>91</v>
      </c>
      <c r="AA11" s="11" t="str">
        <f t="shared" si="3"/>
        <v>이형준</v>
      </c>
      <c r="AB11" s="4" t="s">
        <v>39</v>
      </c>
      <c r="AC11" s="12" t="s">
        <v>202</v>
      </c>
    </row>
    <row r="12" spans="1:29" s="13" customFormat="1" ht="20.100000000000001" customHeight="1" x14ac:dyDescent="0.3">
      <c r="A12" s="4">
        <v>6</v>
      </c>
      <c r="B12" s="5" t="str">
        <f t="shared" si="4"/>
        <v>9</v>
      </c>
      <c r="C12" s="5" t="str">
        <f t="shared" si="5"/>
        <v>12</v>
      </c>
      <c r="D12" s="6" t="s">
        <v>30</v>
      </c>
      <c r="E12" s="6" t="s">
        <v>56</v>
      </c>
      <c r="F12" s="6" t="s">
        <v>111</v>
      </c>
      <c r="G12" s="4" t="s">
        <v>71</v>
      </c>
      <c r="H12" s="4" t="s">
        <v>60</v>
      </c>
      <c r="I12" s="7">
        <f t="shared" si="0"/>
        <v>696</v>
      </c>
      <c r="J12" s="8">
        <v>686</v>
      </c>
      <c r="K12" s="7">
        <f t="shared" si="1"/>
        <v>10</v>
      </c>
      <c r="L12" s="9">
        <f t="shared" si="2"/>
        <v>1.4367816091954023E-2</v>
      </c>
      <c r="M12" s="10"/>
      <c r="N12" s="10"/>
      <c r="O12" s="10"/>
      <c r="P12" s="10">
        <v>8</v>
      </c>
      <c r="Q12" s="10"/>
      <c r="R12" s="10"/>
      <c r="S12" s="10"/>
      <c r="T12" s="10">
        <v>2</v>
      </c>
      <c r="U12" s="10"/>
      <c r="V12" s="10"/>
      <c r="W12" s="10"/>
      <c r="X12" s="11">
        <v>20200912</v>
      </c>
      <c r="Y12" s="11">
        <v>7</v>
      </c>
      <c r="Z12" s="5" t="s">
        <v>58</v>
      </c>
      <c r="AA12" s="11" t="str">
        <f t="shared" si="3"/>
        <v>하선동</v>
      </c>
      <c r="AB12" s="4" t="s">
        <v>39</v>
      </c>
      <c r="AC12" s="12" t="s">
        <v>201</v>
      </c>
    </row>
    <row r="13" spans="1:29" s="13" customFormat="1" ht="20.100000000000001" customHeight="1" x14ac:dyDescent="0.3">
      <c r="A13" s="4">
        <v>7</v>
      </c>
      <c r="B13" s="5" t="str">
        <f t="shared" si="4"/>
        <v>9</v>
      </c>
      <c r="C13" s="5" t="str">
        <f t="shared" si="5"/>
        <v>12</v>
      </c>
      <c r="D13" s="6" t="s">
        <v>188</v>
      </c>
      <c r="E13" s="6" t="s">
        <v>56</v>
      </c>
      <c r="F13" s="6" t="s">
        <v>186</v>
      </c>
      <c r="G13" s="4" t="s">
        <v>187</v>
      </c>
      <c r="H13" s="4" t="s">
        <v>60</v>
      </c>
      <c r="I13" s="7">
        <f t="shared" si="0"/>
        <v>1099</v>
      </c>
      <c r="J13" s="14">
        <v>1085</v>
      </c>
      <c r="K13" s="7">
        <f t="shared" si="1"/>
        <v>14</v>
      </c>
      <c r="L13" s="9">
        <f t="shared" si="2"/>
        <v>1.2738853503184714E-2</v>
      </c>
      <c r="M13" s="10">
        <v>1</v>
      </c>
      <c r="N13" s="10"/>
      <c r="O13" s="10"/>
      <c r="P13" s="10">
        <v>8</v>
      </c>
      <c r="Q13" s="10">
        <v>2</v>
      </c>
      <c r="R13" s="10"/>
      <c r="S13" s="10"/>
      <c r="T13" s="10">
        <v>3</v>
      </c>
      <c r="U13" s="10"/>
      <c r="V13" s="10"/>
      <c r="W13" s="10"/>
      <c r="X13" s="11">
        <v>20200912</v>
      </c>
      <c r="Y13" s="11">
        <v>8</v>
      </c>
      <c r="Z13" s="5" t="s">
        <v>58</v>
      </c>
      <c r="AA13" s="11" t="str">
        <f t="shared" si="3"/>
        <v>하선동</v>
      </c>
      <c r="AB13" s="4" t="s">
        <v>41</v>
      </c>
      <c r="AC13" s="12" t="s">
        <v>203</v>
      </c>
    </row>
    <row r="14" spans="1:29" s="13" customFormat="1" ht="20.100000000000001" customHeight="1" x14ac:dyDescent="0.3">
      <c r="A14" s="4">
        <v>8</v>
      </c>
      <c r="B14" s="5" t="str">
        <f t="shared" si="4"/>
        <v>9</v>
      </c>
      <c r="C14" s="5" t="str">
        <f t="shared" si="5"/>
        <v>12</v>
      </c>
      <c r="D14" s="6" t="s">
        <v>188</v>
      </c>
      <c r="E14" s="6" t="s">
        <v>56</v>
      </c>
      <c r="F14" s="6" t="s">
        <v>186</v>
      </c>
      <c r="G14" s="4" t="s">
        <v>187</v>
      </c>
      <c r="H14" s="4" t="s">
        <v>60</v>
      </c>
      <c r="I14" s="7">
        <f t="shared" si="0"/>
        <v>2473</v>
      </c>
      <c r="J14" s="8">
        <v>2400</v>
      </c>
      <c r="K14" s="7">
        <f t="shared" si="1"/>
        <v>73</v>
      </c>
      <c r="L14" s="9">
        <f t="shared" si="2"/>
        <v>2.9518803073190457E-2</v>
      </c>
      <c r="M14" s="10">
        <v>37</v>
      </c>
      <c r="N14" s="10"/>
      <c r="O14" s="10"/>
      <c r="P14" s="10">
        <v>22</v>
      </c>
      <c r="Q14" s="10"/>
      <c r="R14" s="10"/>
      <c r="S14" s="10"/>
      <c r="T14" s="10">
        <v>14</v>
      </c>
      <c r="U14" s="10"/>
      <c r="V14" s="10"/>
      <c r="W14" s="10"/>
      <c r="X14" s="11">
        <v>20200912</v>
      </c>
      <c r="Y14" s="11">
        <v>8</v>
      </c>
      <c r="Z14" s="5" t="s">
        <v>91</v>
      </c>
      <c r="AA14" s="11" t="str">
        <f t="shared" si="3"/>
        <v>이형준</v>
      </c>
      <c r="AB14" s="4" t="s">
        <v>41</v>
      </c>
      <c r="AC14" s="12" t="s">
        <v>204</v>
      </c>
    </row>
    <row r="15" spans="1:29" s="13" customFormat="1" ht="20.100000000000001" customHeight="1" x14ac:dyDescent="0.3">
      <c r="A15" s="4">
        <v>9</v>
      </c>
      <c r="B15" s="5" t="str">
        <f t="shared" si="4"/>
        <v>9</v>
      </c>
      <c r="C15" s="5" t="str">
        <f t="shared" si="5"/>
        <v>12</v>
      </c>
      <c r="D15" s="6" t="s">
        <v>55</v>
      </c>
      <c r="E15" s="6" t="s">
        <v>69</v>
      </c>
      <c r="F15" s="6" t="s">
        <v>72</v>
      </c>
      <c r="G15" s="4" t="s">
        <v>73</v>
      </c>
      <c r="H15" s="4" t="s">
        <v>60</v>
      </c>
      <c r="I15" s="7">
        <f t="shared" si="0"/>
        <v>2375</v>
      </c>
      <c r="J15" s="8">
        <v>2350</v>
      </c>
      <c r="K15" s="7">
        <f t="shared" si="1"/>
        <v>25</v>
      </c>
      <c r="L15" s="9">
        <f t="shared" si="2"/>
        <v>1.0526315789473684E-2</v>
      </c>
      <c r="M15" s="10"/>
      <c r="N15" s="10"/>
      <c r="O15" s="10"/>
      <c r="P15" s="10"/>
      <c r="Q15" s="10">
        <v>25</v>
      </c>
      <c r="R15" s="10"/>
      <c r="S15" s="10"/>
      <c r="T15" s="10"/>
      <c r="U15" s="10"/>
      <c r="V15" s="10"/>
      <c r="W15" s="10"/>
      <c r="X15" s="11">
        <v>20200912</v>
      </c>
      <c r="Y15" s="11">
        <v>14</v>
      </c>
      <c r="Z15" s="5" t="s">
        <v>91</v>
      </c>
      <c r="AA15" s="11" t="str">
        <f t="shared" si="3"/>
        <v>이형준</v>
      </c>
      <c r="AB15" s="4" t="s">
        <v>41</v>
      </c>
      <c r="AC15" s="12" t="s">
        <v>200</v>
      </c>
    </row>
    <row r="16" spans="1:29" s="13" customFormat="1" ht="20.100000000000001" customHeight="1" x14ac:dyDescent="0.3">
      <c r="A16" s="4">
        <v>10</v>
      </c>
      <c r="B16" s="5" t="str">
        <f t="shared" si="4"/>
        <v>9</v>
      </c>
      <c r="C16" s="5" t="str">
        <f t="shared" si="5"/>
        <v>12</v>
      </c>
      <c r="D16" s="6" t="s">
        <v>55</v>
      </c>
      <c r="E16" s="6" t="s">
        <v>56</v>
      </c>
      <c r="F16" s="6" t="s">
        <v>57</v>
      </c>
      <c r="G16" s="4" t="s">
        <v>59</v>
      </c>
      <c r="H16" s="4" t="s">
        <v>60</v>
      </c>
      <c r="I16" s="7">
        <f t="shared" si="0"/>
        <v>235</v>
      </c>
      <c r="J16" s="8">
        <v>235</v>
      </c>
      <c r="K16" s="7">
        <f t="shared" si="1"/>
        <v>0</v>
      </c>
      <c r="L16" s="9">
        <f t="shared" si="2"/>
        <v>0</v>
      </c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1">
        <v>20200912</v>
      </c>
      <c r="Y16" s="11">
        <v>15</v>
      </c>
      <c r="Z16" s="5" t="s">
        <v>91</v>
      </c>
      <c r="AA16" s="11" t="str">
        <f t="shared" si="3"/>
        <v>이형준</v>
      </c>
      <c r="AB16" s="4" t="s">
        <v>41</v>
      </c>
      <c r="AC16" s="12"/>
    </row>
    <row r="17" spans="1:29" s="13" customFormat="1" ht="20.100000000000001" customHeight="1" x14ac:dyDescent="0.3">
      <c r="A17" s="4">
        <v>11</v>
      </c>
      <c r="B17" s="5" t="str">
        <f t="shared" si="4"/>
        <v>9</v>
      </c>
      <c r="C17" s="5" t="str">
        <f t="shared" si="5"/>
        <v>12</v>
      </c>
      <c r="D17" s="6"/>
      <c r="E17" s="6"/>
      <c r="F17" s="6"/>
      <c r="G17" s="4"/>
      <c r="H17" s="4"/>
      <c r="I17" s="7">
        <f t="shared" si="0"/>
        <v>0</v>
      </c>
      <c r="J17" s="8"/>
      <c r="K17" s="7">
        <f t="shared" si="1"/>
        <v>0</v>
      </c>
      <c r="L17" s="9" t="e">
        <f t="shared" si="2"/>
        <v>#DIV/0!</v>
      </c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1"/>
      <c r="Y17" s="11"/>
      <c r="Z17" s="5"/>
      <c r="AA17" s="11" t="str">
        <f t="shared" si="3"/>
        <v/>
      </c>
      <c r="AB17" s="4"/>
      <c r="AC17" s="12"/>
    </row>
    <row r="18" spans="1:29" s="13" customFormat="1" ht="20.100000000000001" customHeight="1" x14ac:dyDescent="0.3">
      <c r="A18" s="4">
        <v>12</v>
      </c>
      <c r="B18" s="5" t="str">
        <f t="shared" si="4"/>
        <v>9</v>
      </c>
      <c r="C18" s="5" t="str">
        <f t="shared" si="5"/>
        <v>12</v>
      </c>
      <c r="D18" s="6"/>
      <c r="E18" s="6"/>
      <c r="F18" s="6"/>
      <c r="G18" s="4"/>
      <c r="H18" s="4"/>
      <c r="I18" s="7">
        <f t="shared" si="0"/>
        <v>0</v>
      </c>
      <c r="J18" s="8"/>
      <c r="K18" s="7">
        <f t="shared" si="1"/>
        <v>0</v>
      </c>
      <c r="L18" s="9" t="e">
        <f t="shared" si="2"/>
        <v>#DIV/0!</v>
      </c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1"/>
      <c r="Y18" s="11"/>
      <c r="Z18" s="5"/>
      <c r="AA18" s="11" t="str">
        <f t="shared" si="3"/>
        <v/>
      </c>
      <c r="AB18" s="4"/>
      <c r="AC18" s="12"/>
    </row>
    <row r="19" spans="1:29" s="13" customFormat="1" ht="20.100000000000001" customHeight="1" x14ac:dyDescent="0.3">
      <c r="A19" s="4">
        <v>13</v>
      </c>
      <c r="B19" s="5" t="str">
        <f t="shared" si="4"/>
        <v>9</v>
      </c>
      <c r="C19" s="5" t="str">
        <f t="shared" si="5"/>
        <v>12</v>
      </c>
      <c r="D19" s="6"/>
      <c r="E19" s="6"/>
      <c r="F19" s="6"/>
      <c r="G19" s="4"/>
      <c r="H19" s="4"/>
      <c r="I19" s="7">
        <f t="shared" si="0"/>
        <v>0</v>
      </c>
      <c r="J19" s="8"/>
      <c r="K19" s="7">
        <f t="shared" si="1"/>
        <v>0</v>
      </c>
      <c r="L19" s="9" t="e">
        <f t="shared" si="2"/>
        <v>#DIV/0!</v>
      </c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1"/>
      <c r="Y19" s="11"/>
      <c r="Z19" s="5"/>
      <c r="AA19" s="11" t="str">
        <f t="shared" si="3"/>
        <v/>
      </c>
      <c r="AB19" s="4"/>
      <c r="AC19" s="12"/>
    </row>
    <row r="20" spans="1:29" s="13" customFormat="1" ht="20.100000000000001" customHeight="1" x14ac:dyDescent="0.3">
      <c r="A20" s="4">
        <v>14</v>
      </c>
      <c r="B20" s="5" t="str">
        <f t="shared" si="4"/>
        <v>9</v>
      </c>
      <c r="C20" s="5" t="str">
        <f t="shared" si="5"/>
        <v>12</v>
      </c>
      <c r="D20" s="6"/>
      <c r="E20" s="6"/>
      <c r="F20" s="6"/>
      <c r="G20" s="4"/>
      <c r="H20" s="4"/>
      <c r="I20" s="7">
        <f t="shared" si="0"/>
        <v>0</v>
      </c>
      <c r="J20" s="8"/>
      <c r="K20" s="7">
        <f t="shared" si="1"/>
        <v>0</v>
      </c>
      <c r="L20" s="9" t="e">
        <f t="shared" si="2"/>
        <v>#DIV/0!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1"/>
      <c r="Y20" s="11"/>
      <c r="Z20" s="5"/>
      <c r="AA20" s="11"/>
      <c r="AB20" s="4"/>
      <c r="AC20" s="12"/>
    </row>
    <row r="21" spans="1:29" s="13" customFormat="1" ht="20.100000000000001" customHeight="1" x14ac:dyDescent="0.3">
      <c r="A21" s="4">
        <v>15</v>
      </c>
      <c r="B21" s="5" t="str">
        <f t="shared" si="4"/>
        <v>9</v>
      </c>
      <c r="C21" s="5" t="str">
        <f t="shared" si="5"/>
        <v>12</v>
      </c>
      <c r="D21" s="6"/>
      <c r="E21" s="6"/>
      <c r="F21" s="6"/>
      <c r="G21" s="4"/>
      <c r="H21" s="4"/>
      <c r="I21" s="7">
        <f t="shared" si="0"/>
        <v>0</v>
      </c>
      <c r="J21" s="8"/>
      <c r="K21" s="7">
        <f t="shared" si="1"/>
        <v>0</v>
      </c>
      <c r="L21" s="9" t="e">
        <f t="shared" si="2"/>
        <v>#DIV/0!</v>
      </c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1"/>
      <c r="Y21" s="11"/>
      <c r="Z21" s="5"/>
      <c r="AA21" s="11"/>
      <c r="AB21" s="4"/>
      <c r="AC21" s="12"/>
    </row>
    <row r="22" spans="1:29" s="13" customFormat="1" ht="20.100000000000001" customHeight="1" x14ac:dyDescent="0.3">
      <c r="A22" s="4">
        <v>16</v>
      </c>
      <c r="B22" s="5" t="str">
        <f t="shared" si="4"/>
        <v>9</v>
      </c>
      <c r="C22" s="5" t="str">
        <f t="shared" si="5"/>
        <v>12</v>
      </c>
      <c r="D22" s="6"/>
      <c r="E22" s="6"/>
      <c r="F22" s="6"/>
      <c r="G22" s="4"/>
      <c r="H22" s="4"/>
      <c r="I22" s="7">
        <f t="shared" si="0"/>
        <v>0</v>
      </c>
      <c r="J22" s="8"/>
      <c r="K22" s="7">
        <f t="shared" si="1"/>
        <v>0</v>
      </c>
      <c r="L22" s="9" t="e">
        <f t="shared" si="2"/>
        <v>#DIV/0!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  <c r="Z22" s="5"/>
      <c r="AA22" s="11"/>
      <c r="AB22" s="4"/>
      <c r="AC22" s="12"/>
    </row>
    <row r="23" spans="1:29" s="13" customFormat="1" ht="20.100000000000001" customHeight="1" x14ac:dyDescent="0.3">
      <c r="A23" s="4">
        <v>17</v>
      </c>
      <c r="B23" s="5" t="str">
        <f t="shared" si="4"/>
        <v>9</v>
      </c>
      <c r="C23" s="5" t="str">
        <f t="shared" si="5"/>
        <v>12</v>
      </c>
      <c r="D23" s="6"/>
      <c r="E23" s="6"/>
      <c r="F23" s="6"/>
      <c r="G23" s="4"/>
      <c r="H23" s="4"/>
      <c r="I23" s="7">
        <f t="shared" si="0"/>
        <v>0</v>
      </c>
      <c r="J23" s="15"/>
      <c r="K23" s="7">
        <f t="shared" si="1"/>
        <v>0</v>
      </c>
      <c r="L23" s="9" t="e">
        <f t="shared" si="2"/>
        <v>#DIV/0!</v>
      </c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1"/>
      <c r="Y23" s="11"/>
      <c r="Z23" s="5"/>
      <c r="AA23" s="11"/>
      <c r="AB23" s="4"/>
      <c r="AC23" s="12"/>
    </row>
    <row r="24" spans="1:29" s="13" customFormat="1" ht="20.100000000000001" customHeight="1" x14ac:dyDescent="0.3">
      <c r="A24" s="4">
        <v>18</v>
      </c>
      <c r="B24" s="5" t="str">
        <f t="shared" si="4"/>
        <v>9</v>
      </c>
      <c r="C24" s="5" t="str">
        <f t="shared" si="5"/>
        <v>12</v>
      </c>
      <c r="D24" s="6"/>
      <c r="E24" s="6"/>
      <c r="F24" s="6"/>
      <c r="G24" s="4"/>
      <c r="H24" s="4"/>
      <c r="I24" s="7">
        <f t="shared" si="0"/>
        <v>0</v>
      </c>
      <c r="J24" s="8"/>
      <c r="K24" s="7">
        <f t="shared" si="1"/>
        <v>0</v>
      </c>
      <c r="L24" s="9" t="e">
        <f t="shared" si="2"/>
        <v>#DIV/0!</v>
      </c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Z24" s="5"/>
      <c r="AA24" s="11"/>
      <c r="AB24" s="4"/>
      <c r="AC24" s="12"/>
    </row>
    <row r="25" spans="1:29" s="13" customFormat="1" ht="20.100000000000001" customHeight="1" x14ac:dyDescent="0.3">
      <c r="A25" s="4">
        <v>19</v>
      </c>
      <c r="B25" s="5" t="str">
        <f t="shared" si="4"/>
        <v>9</v>
      </c>
      <c r="C25" s="5" t="str">
        <f t="shared" si="5"/>
        <v>12</v>
      </c>
      <c r="D25" s="6"/>
      <c r="E25" s="6"/>
      <c r="F25" s="6"/>
      <c r="G25" s="4"/>
      <c r="H25" s="4"/>
      <c r="I25" s="7">
        <f t="shared" si="0"/>
        <v>0</v>
      </c>
      <c r="J25" s="10"/>
      <c r="K25" s="7">
        <f t="shared" si="1"/>
        <v>0</v>
      </c>
      <c r="L25" s="9" t="e">
        <f t="shared" si="2"/>
        <v>#DIV/0!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5"/>
      <c r="AA25" s="11"/>
      <c r="AB25" s="4"/>
      <c r="AC25" s="12"/>
    </row>
    <row r="26" spans="1:29" s="13" customFormat="1" ht="20.100000000000001" customHeight="1" x14ac:dyDescent="0.3">
      <c r="A26" s="4">
        <v>20</v>
      </c>
      <c r="B26" s="5" t="str">
        <f t="shared" si="4"/>
        <v>9</v>
      </c>
      <c r="C26" s="5" t="str">
        <f t="shared" si="5"/>
        <v>12</v>
      </c>
      <c r="D26" s="6"/>
      <c r="E26" s="6"/>
      <c r="F26" s="6"/>
      <c r="G26" s="4"/>
      <c r="H26" s="4"/>
      <c r="I26" s="7">
        <f t="shared" si="0"/>
        <v>0</v>
      </c>
      <c r="J26" s="10"/>
      <c r="K26" s="7">
        <f t="shared" si="1"/>
        <v>0</v>
      </c>
      <c r="L26" s="9" t="e">
        <f t="shared" si="2"/>
        <v>#DIV/0!</v>
      </c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5"/>
      <c r="AA26" s="11"/>
      <c r="AB26" s="4"/>
      <c r="AC26" s="12"/>
    </row>
    <row r="27" spans="1:29" s="13" customFormat="1" ht="20.100000000000001" customHeight="1" x14ac:dyDescent="0.3">
      <c r="A27" s="4">
        <v>21</v>
      </c>
      <c r="B27" s="5" t="str">
        <f t="shared" si="4"/>
        <v>9</v>
      </c>
      <c r="C27" s="5" t="str">
        <f t="shared" si="5"/>
        <v>12</v>
      </c>
      <c r="D27" s="6"/>
      <c r="E27" s="4"/>
      <c r="F27" s="6"/>
      <c r="G27" s="4"/>
      <c r="H27" s="4"/>
      <c r="I27" s="7">
        <f t="shared" si="0"/>
        <v>0</v>
      </c>
      <c r="J27" s="10"/>
      <c r="K27" s="7">
        <f t="shared" si="1"/>
        <v>0</v>
      </c>
      <c r="L27" s="9" t="e">
        <f t="shared" si="2"/>
        <v>#DIV/0!</v>
      </c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1"/>
      <c r="Y27" s="11"/>
      <c r="Z27" s="5"/>
      <c r="AA27" s="11"/>
      <c r="AB27" s="4"/>
      <c r="AC27" s="12"/>
    </row>
    <row r="28" spans="1:29" s="13" customFormat="1" ht="20.100000000000001" customHeight="1" x14ac:dyDescent="0.3">
      <c r="A28" s="4">
        <v>22</v>
      </c>
      <c r="B28" s="5" t="str">
        <f t="shared" si="4"/>
        <v>9</v>
      </c>
      <c r="C28" s="5" t="str">
        <f t="shared" si="5"/>
        <v>12</v>
      </c>
      <c r="D28" s="6"/>
      <c r="E28" s="6"/>
      <c r="F28" s="6"/>
      <c r="G28" s="4"/>
      <c r="H28" s="4"/>
      <c r="I28" s="7">
        <f t="shared" ref="I28:I46" si="6">J28+K28</f>
        <v>0</v>
      </c>
      <c r="J28" s="15"/>
      <c r="K28" s="7">
        <f t="shared" si="1"/>
        <v>0</v>
      </c>
      <c r="L28" s="9" t="e">
        <f t="shared" si="2"/>
        <v>#DIV/0!</v>
      </c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1"/>
      <c r="Y28" s="11"/>
      <c r="Z28" s="5"/>
      <c r="AA28" s="11" t="str">
        <f t="shared" ref="AA28:AA46" si="7">IF($Z28="A","하선동",IF($Z28="B","이형준",""))</f>
        <v/>
      </c>
      <c r="AB28" s="4"/>
      <c r="AC28" s="12"/>
    </row>
    <row r="29" spans="1:29" s="13" customFormat="1" ht="20.100000000000001" customHeight="1" x14ac:dyDescent="0.3">
      <c r="A29" s="4">
        <v>23</v>
      </c>
      <c r="B29" s="5" t="str">
        <f t="shared" si="4"/>
        <v>9</v>
      </c>
      <c r="C29" s="5" t="str">
        <f t="shared" si="5"/>
        <v>12</v>
      </c>
      <c r="D29" s="6"/>
      <c r="E29" s="6"/>
      <c r="F29" s="6"/>
      <c r="G29" s="4"/>
      <c r="H29" s="4"/>
      <c r="I29" s="7">
        <f t="shared" si="6"/>
        <v>0</v>
      </c>
      <c r="J29" s="10"/>
      <c r="K29" s="7">
        <f t="shared" si="1"/>
        <v>0</v>
      </c>
      <c r="L29" s="9" t="e">
        <f t="shared" si="2"/>
        <v>#DIV/0!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1"/>
      <c r="Y29" s="11"/>
      <c r="Z29" s="5"/>
      <c r="AA29" s="11" t="str">
        <f t="shared" si="7"/>
        <v/>
      </c>
      <c r="AB29" s="4"/>
      <c r="AC29" s="12"/>
    </row>
    <row r="30" spans="1:29" s="13" customFormat="1" ht="20.100000000000001" customHeight="1" x14ac:dyDescent="0.3">
      <c r="A30" s="4">
        <v>24</v>
      </c>
      <c r="B30" s="5" t="str">
        <f t="shared" si="4"/>
        <v>9</v>
      </c>
      <c r="C30" s="5" t="str">
        <f t="shared" si="5"/>
        <v>12</v>
      </c>
      <c r="D30" s="6"/>
      <c r="E30" s="6"/>
      <c r="F30" s="6"/>
      <c r="G30" s="4"/>
      <c r="H30" s="4"/>
      <c r="I30" s="7">
        <f t="shared" si="6"/>
        <v>0</v>
      </c>
      <c r="J30" s="10"/>
      <c r="K30" s="7">
        <f t="shared" ref="K30:K43" si="8">SUM(M30:W30)</f>
        <v>0</v>
      </c>
      <c r="L30" s="9" t="e">
        <f t="shared" si="2"/>
        <v>#DIV/0!</v>
      </c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1"/>
      <c r="Y30" s="11"/>
      <c r="Z30" s="5"/>
      <c r="AA30" s="11" t="str">
        <f t="shared" si="7"/>
        <v/>
      </c>
      <c r="AB30" s="4"/>
      <c r="AC30" s="12"/>
    </row>
    <row r="31" spans="1:29" s="13" customFormat="1" ht="20.100000000000001" customHeight="1" x14ac:dyDescent="0.3">
      <c r="A31" s="4">
        <v>25</v>
      </c>
      <c r="B31" s="5" t="str">
        <f t="shared" si="4"/>
        <v>9</v>
      </c>
      <c r="C31" s="5" t="str">
        <f t="shared" si="5"/>
        <v>12</v>
      </c>
      <c r="D31" s="6"/>
      <c r="E31" s="4"/>
      <c r="F31" s="6"/>
      <c r="G31" s="4"/>
      <c r="H31" s="4"/>
      <c r="I31" s="7">
        <f t="shared" si="6"/>
        <v>0</v>
      </c>
      <c r="J31" s="8"/>
      <c r="K31" s="7">
        <f t="shared" si="8"/>
        <v>0</v>
      </c>
      <c r="L31" s="9" t="e">
        <f t="shared" si="2"/>
        <v>#DIV/0!</v>
      </c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/>
      <c r="Y31" s="11"/>
      <c r="Z31" s="5"/>
      <c r="AA31" s="11" t="str">
        <f t="shared" si="7"/>
        <v/>
      </c>
      <c r="AB31" s="4"/>
      <c r="AC31" s="16"/>
    </row>
    <row r="32" spans="1:29" s="13" customFormat="1" ht="20.100000000000001" customHeight="1" x14ac:dyDescent="0.3">
      <c r="A32" s="4">
        <v>26</v>
      </c>
      <c r="B32" s="5" t="str">
        <f t="shared" si="4"/>
        <v>9</v>
      </c>
      <c r="C32" s="5" t="str">
        <f t="shared" si="5"/>
        <v>12</v>
      </c>
      <c r="D32" s="6"/>
      <c r="E32" s="6"/>
      <c r="F32" s="6"/>
      <c r="G32" s="4"/>
      <c r="H32" s="4"/>
      <c r="I32" s="7">
        <f t="shared" si="6"/>
        <v>0</v>
      </c>
      <c r="J32" s="8"/>
      <c r="K32" s="7">
        <f t="shared" si="8"/>
        <v>0</v>
      </c>
      <c r="L32" s="9" t="e">
        <f t="shared" si="2"/>
        <v>#DIV/0!</v>
      </c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/>
      <c r="Y32" s="11"/>
      <c r="Z32" s="5"/>
      <c r="AA32" s="11" t="str">
        <f t="shared" si="7"/>
        <v/>
      </c>
      <c r="AB32" s="4"/>
      <c r="AC32" s="12"/>
    </row>
    <row r="33" spans="1:29" s="13" customFormat="1" ht="20.100000000000001" customHeight="1" x14ac:dyDescent="0.3">
      <c r="A33" s="4">
        <v>27</v>
      </c>
      <c r="B33" s="5" t="str">
        <f t="shared" si="4"/>
        <v>9</v>
      </c>
      <c r="C33" s="5" t="str">
        <f t="shared" si="5"/>
        <v>12</v>
      </c>
      <c r="D33" s="6"/>
      <c r="E33" s="6"/>
      <c r="F33" s="6"/>
      <c r="G33" s="4"/>
      <c r="H33" s="4"/>
      <c r="I33" s="7">
        <f t="shared" si="6"/>
        <v>0</v>
      </c>
      <c r="J33" s="8"/>
      <c r="K33" s="7">
        <f t="shared" si="8"/>
        <v>0</v>
      </c>
      <c r="L33" s="9" t="e">
        <f t="shared" si="2"/>
        <v>#DIV/0!</v>
      </c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  <c r="Z33" s="5"/>
      <c r="AA33" s="11" t="str">
        <f t="shared" si="7"/>
        <v/>
      </c>
      <c r="AB33" s="4"/>
      <c r="AC33" s="12"/>
    </row>
    <row r="34" spans="1:29" s="13" customFormat="1" ht="20.100000000000001" customHeight="1" x14ac:dyDescent="0.3">
      <c r="A34" s="4">
        <v>28</v>
      </c>
      <c r="B34" s="5" t="str">
        <f t="shared" si="4"/>
        <v>9</v>
      </c>
      <c r="C34" s="5" t="str">
        <f t="shared" si="5"/>
        <v>12</v>
      </c>
      <c r="D34" s="6"/>
      <c r="E34" s="6"/>
      <c r="F34" s="6"/>
      <c r="G34" s="4"/>
      <c r="H34" s="4"/>
      <c r="I34" s="7">
        <f t="shared" si="6"/>
        <v>0</v>
      </c>
      <c r="J34" s="8"/>
      <c r="K34" s="7">
        <f t="shared" si="8"/>
        <v>0</v>
      </c>
      <c r="L34" s="9" t="e">
        <f t="shared" si="2"/>
        <v>#DIV/0!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  <c r="Z34" s="5"/>
      <c r="AA34" s="11" t="str">
        <f t="shared" si="7"/>
        <v/>
      </c>
      <c r="AB34" s="4"/>
      <c r="AC34" s="12"/>
    </row>
    <row r="35" spans="1:29" s="13" customFormat="1" ht="20.100000000000001" customHeight="1" x14ac:dyDescent="0.3">
      <c r="A35" s="4">
        <v>29</v>
      </c>
      <c r="B35" s="5" t="str">
        <f t="shared" si="4"/>
        <v>9</v>
      </c>
      <c r="C35" s="5" t="str">
        <f t="shared" si="5"/>
        <v>12</v>
      </c>
      <c r="D35" s="6"/>
      <c r="E35" s="6"/>
      <c r="F35" s="6"/>
      <c r="G35" s="4"/>
      <c r="H35" s="4"/>
      <c r="I35" s="7">
        <f t="shared" si="6"/>
        <v>0</v>
      </c>
      <c r="J35" s="8"/>
      <c r="K35" s="7">
        <f t="shared" si="8"/>
        <v>0</v>
      </c>
      <c r="L35" s="9" t="e">
        <f t="shared" si="2"/>
        <v>#DIV/0!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1"/>
      <c r="Y35" s="11"/>
      <c r="Z35" s="5"/>
      <c r="AA35" s="11" t="str">
        <f t="shared" si="7"/>
        <v/>
      </c>
      <c r="AB35" s="4"/>
      <c r="AC35" s="12"/>
    </row>
    <row r="36" spans="1:29" s="13" customFormat="1" ht="20.100000000000001" customHeight="1" x14ac:dyDescent="0.3">
      <c r="A36" s="4">
        <v>30</v>
      </c>
      <c r="B36" s="5" t="str">
        <f t="shared" si="4"/>
        <v>9</v>
      </c>
      <c r="C36" s="5" t="str">
        <f t="shared" si="5"/>
        <v>12</v>
      </c>
      <c r="D36" s="6"/>
      <c r="E36" s="17"/>
      <c r="F36" s="4"/>
      <c r="G36" s="4"/>
      <c r="H36" s="4"/>
      <c r="I36" s="7">
        <f t="shared" si="6"/>
        <v>0</v>
      </c>
      <c r="J36" s="8"/>
      <c r="K36" s="7">
        <f t="shared" si="8"/>
        <v>0</v>
      </c>
      <c r="L36" s="9" t="e">
        <f t="shared" si="2"/>
        <v>#DIV/0!</v>
      </c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1"/>
      <c r="Y36" s="11"/>
      <c r="Z36" s="5"/>
      <c r="AA36" s="11" t="str">
        <f t="shared" si="7"/>
        <v/>
      </c>
      <c r="AB36" s="4"/>
      <c r="AC36" s="12"/>
    </row>
    <row r="37" spans="1:29" s="13" customFormat="1" ht="20.100000000000001" customHeight="1" x14ac:dyDescent="0.3">
      <c r="A37" s="4">
        <v>31</v>
      </c>
      <c r="B37" s="5" t="str">
        <f t="shared" si="4"/>
        <v>9</v>
      </c>
      <c r="C37" s="5" t="str">
        <f t="shared" si="5"/>
        <v>12</v>
      </c>
      <c r="D37" s="6"/>
      <c r="E37" s="6"/>
      <c r="F37" s="4"/>
      <c r="G37" s="4"/>
      <c r="H37" s="4"/>
      <c r="I37" s="7">
        <f t="shared" si="6"/>
        <v>0</v>
      </c>
      <c r="J37" s="8"/>
      <c r="K37" s="7">
        <f t="shared" si="8"/>
        <v>0</v>
      </c>
      <c r="L37" s="9" t="e">
        <f t="shared" si="2"/>
        <v>#DIV/0!</v>
      </c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/>
      <c r="Y37" s="11"/>
      <c r="Z37" s="5"/>
      <c r="AA37" s="11" t="str">
        <f t="shared" si="7"/>
        <v/>
      </c>
      <c r="AB37" s="4"/>
      <c r="AC37" s="12"/>
    </row>
    <row r="38" spans="1:29" s="13" customFormat="1" ht="20.100000000000001" customHeight="1" x14ac:dyDescent="0.3">
      <c r="A38" s="4">
        <v>32</v>
      </c>
      <c r="B38" s="5" t="str">
        <f t="shared" si="4"/>
        <v>9</v>
      </c>
      <c r="C38" s="5" t="str">
        <f t="shared" si="5"/>
        <v>12</v>
      </c>
      <c r="D38" s="6"/>
      <c r="E38" s="6"/>
      <c r="F38" s="6"/>
      <c r="G38" s="4"/>
      <c r="H38" s="4"/>
      <c r="I38" s="7">
        <f t="shared" si="6"/>
        <v>0</v>
      </c>
      <c r="J38" s="8"/>
      <c r="K38" s="7">
        <f t="shared" si="8"/>
        <v>0</v>
      </c>
      <c r="L38" s="9" t="e">
        <f t="shared" si="2"/>
        <v>#DIV/0!</v>
      </c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/>
      <c r="Y38" s="11"/>
      <c r="Z38" s="5"/>
      <c r="AA38" s="11" t="str">
        <f t="shared" si="7"/>
        <v/>
      </c>
      <c r="AB38" s="4"/>
      <c r="AC38" s="12"/>
    </row>
    <row r="39" spans="1:29" s="13" customFormat="1" ht="20.100000000000001" customHeight="1" x14ac:dyDescent="0.3">
      <c r="A39" s="4">
        <v>33</v>
      </c>
      <c r="B39" s="5" t="str">
        <f t="shared" si="4"/>
        <v>9</v>
      </c>
      <c r="C39" s="5" t="str">
        <f t="shared" si="5"/>
        <v>12</v>
      </c>
      <c r="D39" s="6"/>
      <c r="E39" s="4"/>
      <c r="F39" s="4"/>
      <c r="G39" s="4"/>
      <c r="H39" s="4"/>
      <c r="I39" s="7">
        <f t="shared" si="6"/>
        <v>0</v>
      </c>
      <c r="J39" s="8"/>
      <c r="K39" s="7">
        <f t="shared" si="8"/>
        <v>0</v>
      </c>
      <c r="L39" s="9" t="e">
        <f t="shared" si="2"/>
        <v>#DIV/0!</v>
      </c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1"/>
      <c r="Y39" s="11"/>
      <c r="Z39" s="5"/>
      <c r="AA39" s="11" t="str">
        <f t="shared" si="7"/>
        <v/>
      </c>
      <c r="AB39" s="4"/>
      <c r="AC39" s="12"/>
    </row>
    <row r="40" spans="1:29" s="13" customFormat="1" ht="20.100000000000001" customHeight="1" x14ac:dyDescent="0.3">
      <c r="A40" s="4">
        <v>34</v>
      </c>
      <c r="B40" s="5" t="str">
        <f t="shared" si="4"/>
        <v>9</v>
      </c>
      <c r="C40" s="5" t="str">
        <f t="shared" si="5"/>
        <v>12</v>
      </c>
      <c r="D40" s="6"/>
      <c r="E40" s="4"/>
      <c r="F40" s="4"/>
      <c r="G40" s="4"/>
      <c r="H40" s="4"/>
      <c r="I40" s="7">
        <f t="shared" si="6"/>
        <v>0</v>
      </c>
      <c r="J40" s="8"/>
      <c r="K40" s="7">
        <f t="shared" si="8"/>
        <v>0</v>
      </c>
      <c r="L40" s="9" t="e">
        <f t="shared" si="2"/>
        <v>#DIV/0!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1"/>
      <c r="Y40" s="11"/>
      <c r="Z40" s="5"/>
      <c r="AA40" s="11" t="str">
        <f t="shared" si="7"/>
        <v/>
      </c>
      <c r="AB40" s="4"/>
      <c r="AC40" s="12"/>
    </row>
    <row r="41" spans="1:29" s="13" customFormat="1" ht="20.100000000000001" customHeight="1" x14ac:dyDescent="0.3">
      <c r="A41" s="4">
        <v>35</v>
      </c>
      <c r="B41" s="5" t="str">
        <f t="shared" si="4"/>
        <v>9</v>
      </c>
      <c r="C41" s="5" t="str">
        <f t="shared" si="5"/>
        <v>12</v>
      </c>
      <c r="D41" s="6"/>
      <c r="E41" s="6"/>
      <c r="F41" s="6"/>
      <c r="G41" s="4"/>
      <c r="H41" s="4"/>
      <c r="I41" s="7">
        <f t="shared" si="6"/>
        <v>0</v>
      </c>
      <c r="J41" s="8"/>
      <c r="K41" s="7">
        <f t="shared" si="8"/>
        <v>0</v>
      </c>
      <c r="L41" s="9" t="e">
        <f t="shared" si="2"/>
        <v>#DIV/0!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/>
      <c r="Y41" s="11"/>
      <c r="Z41" s="5"/>
      <c r="AA41" s="11" t="str">
        <f t="shared" si="7"/>
        <v/>
      </c>
      <c r="AB41" s="4"/>
      <c r="AC41" s="12"/>
    </row>
    <row r="42" spans="1:29" s="13" customFormat="1" ht="20.100000000000001" customHeight="1" x14ac:dyDescent="0.3">
      <c r="A42" s="4">
        <v>36</v>
      </c>
      <c r="B42" s="5" t="str">
        <f t="shared" si="4"/>
        <v>9</v>
      </c>
      <c r="C42" s="5" t="str">
        <f t="shared" si="5"/>
        <v>12</v>
      </c>
      <c r="D42" s="6"/>
      <c r="E42" s="6"/>
      <c r="F42" s="6"/>
      <c r="G42" s="4"/>
      <c r="H42" s="4"/>
      <c r="I42" s="7">
        <f t="shared" si="6"/>
        <v>0</v>
      </c>
      <c r="J42" s="8"/>
      <c r="K42" s="7">
        <f t="shared" si="8"/>
        <v>0</v>
      </c>
      <c r="L42" s="9" t="e">
        <f t="shared" si="2"/>
        <v>#DIV/0!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1"/>
      <c r="Y42" s="11"/>
      <c r="Z42" s="5"/>
      <c r="AA42" s="11" t="str">
        <f t="shared" si="7"/>
        <v/>
      </c>
      <c r="AB42" s="4"/>
      <c r="AC42" s="12"/>
    </row>
    <row r="43" spans="1:29" s="13" customFormat="1" ht="20.100000000000001" customHeight="1" x14ac:dyDescent="0.3">
      <c r="A43" s="4">
        <v>37</v>
      </c>
      <c r="B43" s="5" t="str">
        <f t="shared" si="4"/>
        <v>9</v>
      </c>
      <c r="C43" s="5" t="str">
        <f t="shared" si="5"/>
        <v>12</v>
      </c>
      <c r="D43" s="6"/>
      <c r="E43" s="6"/>
      <c r="F43" s="6"/>
      <c r="G43" s="4"/>
      <c r="H43" s="4"/>
      <c r="I43" s="7">
        <f t="shared" si="6"/>
        <v>0</v>
      </c>
      <c r="J43" s="8"/>
      <c r="K43" s="7">
        <f t="shared" si="8"/>
        <v>0</v>
      </c>
      <c r="L43" s="9" t="e">
        <f t="shared" si="2"/>
        <v>#DIV/0!</v>
      </c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1"/>
      <c r="Y43" s="11"/>
      <c r="Z43" s="5"/>
      <c r="AA43" s="11" t="str">
        <f t="shared" si="7"/>
        <v/>
      </c>
      <c r="AB43" s="4"/>
      <c r="AC43" s="12"/>
    </row>
    <row r="44" spans="1:29" s="13" customFormat="1" ht="20.100000000000001" customHeight="1" x14ac:dyDescent="0.3">
      <c r="A44" s="4">
        <v>38</v>
      </c>
      <c r="B44" s="5" t="str">
        <f t="shared" si="4"/>
        <v>9</v>
      </c>
      <c r="C44" s="5" t="str">
        <f t="shared" si="5"/>
        <v>12</v>
      </c>
      <c r="D44" s="6"/>
      <c r="E44" s="6"/>
      <c r="F44" s="6"/>
      <c r="G44" s="4"/>
      <c r="H44" s="4"/>
      <c r="I44" s="7">
        <f t="shared" si="6"/>
        <v>0</v>
      </c>
      <c r="J44" s="8"/>
      <c r="K44" s="7">
        <f t="shared" ref="K44:K46" si="9">SUM(M44:W44)</f>
        <v>0</v>
      </c>
      <c r="L44" s="9" t="e">
        <f t="shared" si="2"/>
        <v>#DIV/0!</v>
      </c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1"/>
      <c r="Y44" s="11"/>
      <c r="Z44" s="5"/>
      <c r="AA44" s="11" t="str">
        <f t="shared" si="7"/>
        <v/>
      </c>
      <c r="AB44" s="4"/>
      <c r="AC44" s="12"/>
    </row>
    <row r="45" spans="1:29" s="13" customFormat="1" ht="20.100000000000001" customHeight="1" x14ac:dyDescent="0.3">
      <c r="A45" s="4">
        <v>39</v>
      </c>
      <c r="B45" s="5" t="str">
        <f t="shared" si="4"/>
        <v>9</v>
      </c>
      <c r="C45" s="5" t="str">
        <f t="shared" si="5"/>
        <v>12</v>
      </c>
      <c r="D45" s="6"/>
      <c r="E45" s="6"/>
      <c r="F45" s="6"/>
      <c r="G45" s="4"/>
      <c r="H45" s="4"/>
      <c r="I45" s="7">
        <f t="shared" si="6"/>
        <v>0</v>
      </c>
      <c r="J45" s="8"/>
      <c r="K45" s="7">
        <f t="shared" si="9"/>
        <v>0</v>
      </c>
      <c r="L45" s="9" t="e">
        <f t="shared" si="2"/>
        <v>#DIV/0!</v>
      </c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/>
      <c r="Y45" s="11"/>
      <c r="Z45" s="5"/>
      <c r="AA45" s="11" t="str">
        <f t="shared" si="7"/>
        <v/>
      </c>
      <c r="AB45" s="4"/>
      <c r="AC45" s="12"/>
    </row>
    <row r="46" spans="1:29" s="13" customFormat="1" ht="20.100000000000001" customHeight="1" x14ac:dyDescent="0.3">
      <c r="A46" s="4">
        <v>40</v>
      </c>
      <c r="B46" s="5" t="str">
        <f t="shared" si="4"/>
        <v>9</v>
      </c>
      <c r="C46" s="5" t="str">
        <f t="shared" si="5"/>
        <v>12</v>
      </c>
      <c r="D46" s="6"/>
      <c r="E46" s="6"/>
      <c r="F46" s="6"/>
      <c r="G46" s="4"/>
      <c r="H46" s="4"/>
      <c r="I46" s="7">
        <f t="shared" si="6"/>
        <v>0</v>
      </c>
      <c r="J46" s="8"/>
      <c r="K46" s="7">
        <f t="shared" si="9"/>
        <v>0</v>
      </c>
      <c r="L46" s="9" t="e">
        <f t="shared" si="2"/>
        <v>#DIV/0!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1"/>
      <c r="Y46" s="11"/>
      <c r="Z46" s="5"/>
      <c r="AA46" s="11" t="str">
        <f t="shared" si="7"/>
        <v/>
      </c>
      <c r="AB46" s="4"/>
      <c r="AC46" s="12"/>
    </row>
    <row r="47" spans="1:29" s="18" customFormat="1" ht="13.5" x14ac:dyDescent="0.3">
      <c r="A47" s="54"/>
      <c r="B47" s="55"/>
      <c r="C47" s="55"/>
      <c r="D47" s="55"/>
      <c r="E47" s="55"/>
      <c r="F47" s="55"/>
      <c r="G47" s="55"/>
      <c r="H47" s="55"/>
      <c r="I47" s="50">
        <f t="shared" ref="I47:W47" si="10">SUM(I7:I46)</f>
        <v>13417</v>
      </c>
      <c r="J47" s="50">
        <f t="shared" si="10"/>
        <v>12972</v>
      </c>
      <c r="K47" s="50">
        <f t="shared" si="10"/>
        <v>445</v>
      </c>
      <c r="L47" s="50" t="e">
        <f t="shared" si="10"/>
        <v>#DIV/0!</v>
      </c>
      <c r="M47" s="50">
        <f t="shared" si="10"/>
        <v>153</v>
      </c>
      <c r="N47" s="50">
        <f t="shared" si="10"/>
        <v>0</v>
      </c>
      <c r="O47" s="50">
        <f t="shared" si="10"/>
        <v>0</v>
      </c>
      <c r="P47" s="50">
        <f t="shared" si="10"/>
        <v>63</v>
      </c>
      <c r="Q47" s="50">
        <f t="shared" si="10"/>
        <v>27</v>
      </c>
      <c r="R47" s="50">
        <f t="shared" si="10"/>
        <v>11</v>
      </c>
      <c r="S47" s="50">
        <f t="shared" si="10"/>
        <v>0</v>
      </c>
      <c r="T47" s="50">
        <f t="shared" si="10"/>
        <v>57</v>
      </c>
      <c r="U47" s="50">
        <f t="shared" si="10"/>
        <v>134</v>
      </c>
      <c r="V47" s="50">
        <f t="shared" si="10"/>
        <v>0</v>
      </c>
      <c r="W47" s="50">
        <f t="shared" si="10"/>
        <v>0</v>
      </c>
      <c r="X47" s="56"/>
      <c r="Y47" s="57"/>
      <c r="Z47" s="57"/>
      <c r="AA47" s="57"/>
      <c r="AB47" s="57"/>
      <c r="AC47" s="57"/>
    </row>
    <row r="48" spans="1:29" s="18" customFormat="1" ht="13.5" x14ac:dyDescent="0.3">
      <c r="A48" s="54"/>
      <c r="B48" s="55"/>
      <c r="C48" s="55"/>
      <c r="D48" s="55"/>
      <c r="E48" s="55"/>
      <c r="F48" s="55"/>
      <c r="G48" s="55"/>
      <c r="H48" s="55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7"/>
      <c r="Y48" s="57"/>
      <c r="Z48" s="57"/>
      <c r="AA48" s="57"/>
      <c r="AB48" s="57"/>
      <c r="AC48" s="57"/>
    </row>
    <row r="49" spans="1:29" ht="20.100000000000001" customHeight="1" x14ac:dyDescent="0.3">
      <c r="A49" s="4">
        <v>1</v>
      </c>
      <c r="B49" s="5" t="str">
        <f>LEFT($A$1,1)</f>
        <v>9</v>
      </c>
      <c r="C49" s="5" t="str">
        <f>MID($A$1,4,2)</f>
        <v>12</v>
      </c>
      <c r="D49" s="6" t="s">
        <v>65</v>
      </c>
      <c r="E49" s="6" t="s">
        <v>62</v>
      </c>
      <c r="F49" s="6" t="s">
        <v>139</v>
      </c>
      <c r="G49" s="4" t="s">
        <v>84</v>
      </c>
      <c r="H49" s="4" t="s">
        <v>64</v>
      </c>
      <c r="I49" s="7">
        <f t="shared" ref="I49:I63" si="11">J49+K49</f>
        <v>215</v>
      </c>
      <c r="J49" s="8">
        <v>200</v>
      </c>
      <c r="K49" s="7">
        <f t="shared" ref="K49:K63" si="12">SUM(M49:W49)</f>
        <v>15</v>
      </c>
      <c r="L49" s="9">
        <f t="shared" ref="L49:L63" si="13">K49/I49</f>
        <v>6.9767441860465115E-2</v>
      </c>
      <c r="M49" s="10"/>
      <c r="N49" s="10"/>
      <c r="O49" s="10"/>
      <c r="P49" s="10"/>
      <c r="Q49" s="10"/>
      <c r="R49" s="10"/>
      <c r="S49" s="10">
        <v>15</v>
      </c>
      <c r="T49" s="10"/>
      <c r="U49" s="10"/>
      <c r="V49" s="10"/>
      <c r="W49" s="10"/>
      <c r="X49" s="11">
        <v>20200911</v>
      </c>
      <c r="Y49" s="11">
        <v>1</v>
      </c>
      <c r="Z49" s="5" t="s">
        <v>58</v>
      </c>
      <c r="AA49" s="11" t="str">
        <f t="shared" ref="AA49:AA51" si="14">IF($Z49="A","하선동",IF($Z49="B","이형준",""))</f>
        <v>하선동</v>
      </c>
      <c r="AB49" s="4" t="s">
        <v>205</v>
      </c>
      <c r="AC49" s="12" t="s">
        <v>207</v>
      </c>
    </row>
    <row r="50" spans="1:29" ht="20.100000000000001" customHeight="1" x14ac:dyDescent="0.3">
      <c r="A50" s="4">
        <v>2</v>
      </c>
      <c r="B50" s="5" t="str">
        <f t="shared" ref="B50:B63" si="15">LEFT($A$1,1)</f>
        <v>9</v>
      </c>
      <c r="C50" s="5" t="str">
        <f t="shared" ref="C50:C63" si="16">MID($A$1,4,2)</f>
        <v>12</v>
      </c>
      <c r="D50" s="6" t="s">
        <v>65</v>
      </c>
      <c r="E50" s="6" t="s">
        <v>56</v>
      </c>
      <c r="F50" s="6" t="s">
        <v>206</v>
      </c>
      <c r="G50" s="4" t="s">
        <v>63</v>
      </c>
      <c r="H50" s="4" t="s">
        <v>60</v>
      </c>
      <c r="I50" s="7">
        <f t="shared" si="11"/>
        <v>100</v>
      </c>
      <c r="J50" s="8">
        <v>100</v>
      </c>
      <c r="K50" s="7">
        <f t="shared" si="12"/>
        <v>0</v>
      </c>
      <c r="L50" s="9">
        <f t="shared" si="13"/>
        <v>0</v>
      </c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1">
        <v>20200828</v>
      </c>
      <c r="Y50" s="11">
        <v>7</v>
      </c>
      <c r="Z50" s="5" t="s">
        <v>58</v>
      </c>
      <c r="AA50" s="11" t="str">
        <f t="shared" si="14"/>
        <v>하선동</v>
      </c>
      <c r="AB50" s="4" t="s">
        <v>205</v>
      </c>
      <c r="AC50" s="12" t="s">
        <v>208</v>
      </c>
    </row>
    <row r="51" spans="1:29" ht="20.100000000000001" customHeight="1" x14ac:dyDescent="0.3">
      <c r="A51" s="4">
        <v>3</v>
      </c>
      <c r="B51" s="5" t="str">
        <f t="shared" si="15"/>
        <v>9</v>
      </c>
      <c r="C51" s="5" t="str">
        <f t="shared" si="16"/>
        <v>12</v>
      </c>
      <c r="D51" s="6"/>
      <c r="E51" s="6"/>
      <c r="F51" s="6"/>
      <c r="G51" s="4"/>
      <c r="H51" s="4"/>
      <c r="I51" s="7">
        <f t="shared" si="11"/>
        <v>0</v>
      </c>
      <c r="J51" s="8"/>
      <c r="K51" s="7">
        <f t="shared" si="12"/>
        <v>0</v>
      </c>
      <c r="L51" s="9" t="e">
        <f t="shared" si="13"/>
        <v>#DIV/0!</v>
      </c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1"/>
      <c r="Y51" s="5"/>
      <c r="Z51" s="5"/>
      <c r="AA51" s="11" t="str">
        <f t="shared" si="14"/>
        <v/>
      </c>
      <c r="AB51" s="4"/>
      <c r="AC51" s="12"/>
    </row>
    <row r="52" spans="1:29" ht="20.100000000000001" customHeight="1" x14ac:dyDescent="0.3">
      <c r="A52" s="4">
        <v>4</v>
      </c>
      <c r="B52" s="5" t="str">
        <f t="shared" si="15"/>
        <v>9</v>
      </c>
      <c r="C52" s="5" t="str">
        <f t="shared" si="16"/>
        <v>12</v>
      </c>
      <c r="D52" s="6"/>
      <c r="E52" s="6"/>
      <c r="F52" s="6"/>
      <c r="G52" s="4"/>
      <c r="H52" s="4"/>
      <c r="I52" s="7">
        <f t="shared" si="11"/>
        <v>0</v>
      </c>
      <c r="J52" s="8"/>
      <c r="K52" s="7">
        <f t="shared" si="12"/>
        <v>0</v>
      </c>
      <c r="L52" s="9" t="e">
        <f t="shared" si="13"/>
        <v>#DIV/0!</v>
      </c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1"/>
      <c r="Y52" s="11"/>
      <c r="Z52" s="5"/>
      <c r="AA52" s="11"/>
      <c r="AB52" s="4"/>
      <c r="AC52" s="12"/>
    </row>
    <row r="53" spans="1:29" ht="20.100000000000001" customHeight="1" x14ac:dyDescent="0.3">
      <c r="A53" s="4">
        <v>5</v>
      </c>
      <c r="B53" s="5" t="str">
        <f t="shared" si="15"/>
        <v>9</v>
      </c>
      <c r="C53" s="5" t="str">
        <f t="shared" si="16"/>
        <v>12</v>
      </c>
      <c r="D53" s="6"/>
      <c r="E53" s="6"/>
      <c r="F53" s="6"/>
      <c r="G53" s="4"/>
      <c r="H53" s="4"/>
      <c r="I53" s="7">
        <f t="shared" si="11"/>
        <v>0</v>
      </c>
      <c r="J53" s="8"/>
      <c r="K53" s="7">
        <f t="shared" si="12"/>
        <v>0</v>
      </c>
      <c r="L53" s="9" t="e">
        <f t="shared" si="13"/>
        <v>#DIV/0!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1"/>
      <c r="Y53" s="11"/>
      <c r="Z53" s="5"/>
      <c r="AA53" s="11"/>
      <c r="AB53" s="4"/>
      <c r="AC53" s="12"/>
    </row>
    <row r="54" spans="1:29" ht="20.100000000000001" customHeight="1" x14ac:dyDescent="0.3">
      <c r="A54" s="4">
        <v>6</v>
      </c>
      <c r="B54" s="5" t="str">
        <f t="shared" si="15"/>
        <v>9</v>
      </c>
      <c r="C54" s="5" t="str">
        <f t="shared" si="16"/>
        <v>12</v>
      </c>
      <c r="D54" s="6"/>
      <c r="E54" s="6"/>
      <c r="F54" s="6"/>
      <c r="G54" s="4"/>
      <c r="H54" s="4"/>
      <c r="I54" s="7">
        <f t="shared" si="11"/>
        <v>0</v>
      </c>
      <c r="J54" s="8"/>
      <c r="K54" s="7">
        <f t="shared" si="12"/>
        <v>0</v>
      </c>
      <c r="L54" s="9" t="e">
        <f t="shared" si="13"/>
        <v>#DIV/0!</v>
      </c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1"/>
      <c r="Y54" s="11"/>
      <c r="Z54" s="5"/>
      <c r="AA54" s="11"/>
      <c r="AB54" s="4"/>
      <c r="AC54" s="12"/>
    </row>
    <row r="55" spans="1:29" ht="20.100000000000001" customHeight="1" x14ac:dyDescent="0.3">
      <c r="A55" s="4">
        <v>7</v>
      </c>
      <c r="B55" s="5" t="str">
        <f t="shared" si="15"/>
        <v>9</v>
      </c>
      <c r="C55" s="5" t="str">
        <f t="shared" si="16"/>
        <v>12</v>
      </c>
      <c r="D55" s="6"/>
      <c r="E55" s="6"/>
      <c r="F55" s="6"/>
      <c r="G55" s="4"/>
      <c r="H55" s="4"/>
      <c r="I55" s="7">
        <f t="shared" si="11"/>
        <v>0</v>
      </c>
      <c r="J55" s="14"/>
      <c r="K55" s="7">
        <f t="shared" si="12"/>
        <v>0</v>
      </c>
      <c r="L55" s="9" t="e">
        <f t="shared" si="13"/>
        <v>#DIV/0!</v>
      </c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1"/>
      <c r="Y55" s="11"/>
      <c r="Z55" s="5"/>
      <c r="AA55" s="11"/>
      <c r="AB55" s="4"/>
      <c r="AC55" s="12"/>
    </row>
    <row r="56" spans="1:29" ht="20.100000000000001" customHeight="1" x14ac:dyDescent="0.3">
      <c r="A56" s="4">
        <v>8</v>
      </c>
      <c r="B56" s="5" t="str">
        <f t="shared" si="15"/>
        <v>9</v>
      </c>
      <c r="C56" s="5" t="str">
        <f t="shared" si="16"/>
        <v>12</v>
      </c>
      <c r="D56" s="6"/>
      <c r="E56" s="6"/>
      <c r="F56" s="6"/>
      <c r="G56" s="4"/>
      <c r="H56" s="4"/>
      <c r="I56" s="7">
        <f t="shared" si="11"/>
        <v>0</v>
      </c>
      <c r="J56" s="8"/>
      <c r="K56" s="7">
        <f t="shared" si="12"/>
        <v>0</v>
      </c>
      <c r="L56" s="9" t="e">
        <f t="shared" si="13"/>
        <v>#DIV/0!</v>
      </c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1"/>
      <c r="Y56" s="11"/>
      <c r="Z56" s="5"/>
      <c r="AA56" s="11"/>
      <c r="AB56" s="4"/>
      <c r="AC56" s="12"/>
    </row>
    <row r="57" spans="1:29" ht="20.100000000000001" customHeight="1" x14ac:dyDescent="0.3">
      <c r="A57" s="4">
        <v>9</v>
      </c>
      <c r="B57" s="5" t="str">
        <f t="shared" si="15"/>
        <v>9</v>
      </c>
      <c r="C57" s="5" t="str">
        <f t="shared" si="16"/>
        <v>12</v>
      </c>
      <c r="D57" s="6"/>
      <c r="E57" s="6"/>
      <c r="F57" s="6"/>
      <c r="G57" s="4"/>
      <c r="H57" s="4"/>
      <c r="I57" s="7">
        <f t="shared" si="11"/>
        <v>0</v>
      </c>
      <c r="J57" s="8"/>
      <c r="K57" s="7">
        <f t="shared" si="12"/>
        <v>0</v>
      </c>
      <c r="L57" s="9" t="e">
        <f t="shared" si="13"/>
        <v>#DIV/0!</v>
      </c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1"/>
      <c r="Y57" s="11"/>
      <c r="Z57" s="5"/>
      <c r="AA57" s="11"/>
      <c r="AB57" s="4"/>
      <c r="AC57" s="12"/>
    </row>
    <row r="58" spans="1:29" ht="20.100000000000001" customHeight="1" x14ac:dyDescent="0.3">
      <c r="A58" s="4">
        <v>10</v>
      </c>
      <c r="B58" s="5" t="str">
        <f t="shared" si="15"/>
        <v>9</v>
      </c>
      <c r="C58" s="5" t="str">
        <f t="shared" si="16"/>
        <v>12</v>
      </c>
      <c r="D58" s="6"/>
      <c r="E58" s="6"/>
      <c r="F58" s="6"/>
      <c r="G58" s="4"/>
      <c r="H58" s="4"/>
      <c r="I58" s="7">
        <f t="shared" si="11"/>
        <v>0</v>
      </c>
      <c r="J58" s="8"/>
      <c r="K58" s="7">
        <f t="shared" si="12"/>
        <v>0</v>
      </c>
      <c r="L58" s="9" t="e">
        <f t="shared" si="13"/>
        <v>#DIV/0!</v>
      </c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1"/>
      <c r="Y58" s="11"/>
      <c r="Z58" s="5"/>
      <c r="AA58" s="11" t="str">
        <f t="shared" ref="AA58:AA63" si="17">IF($Z58="A","하선동",IF($Z58="B","이형준",""))</f>
        <v/>
      </c>
      <c r="AB58" s="4"/>
      <c r="AC58" s="12"/>
    </row>
    <row r="59" spans="1:29" ht="20.100000000000001" customHeight="1" x14ac:dyDescent="0.3">
      <c r="A59" s="4">
        <v>11</v>
      </c>
      <c r="B59" s="5" t="str">
        <f t="shared" si="15"/>
        <v>9</v>
      </c>
      <c r="C59" s="5" t="str">
        <f t="shared" si="16"/>
        <v>12</v>
      </c>
      <c r="D59" s="6"/>
      <c r="E59" s="6"/>
      <c r="F59" s="6"/>
      <c r="G59" s="4"/>
      <c r="H59" s="4"/>
      <c r="I59" s="7">
        <f t="shared" si="11"/>
        <v>0</v>
      </c>
      <c r="J59" s="8"/>
      <c r="K59" s="7">
        <f t="shared" si="12"/>
        <v>0</v>
      </c>
      <c r="L59" s="9" t="e">
        <f t="shared" si="13"/>
        <v>#DIV/0!</v>
      </c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1"/>
      <c r="Y59" s="11"/>
      <c r="Z59" s="5"/>
      <c r="AA59" s="11" t="str">
        <f t="shared" si="17"/>
        <v/>
      </c>
      <c r="AB59" s="4"/>
      <c r="AC59" s="12"/>
    </row>
    <row r="60" spans="1:29" ht="20.100000000000001" customHeight="1" x14ac:dyDescent="0.3">
      <c r="A60" s="4">
        <v>12</v>
      </c>
      <c r="B60" s="5" t="str">
        <f t="shared" si="15"/>
        <v>9</v>
      </c>
      <c r="C60" s="5" t="str">
        <f t="shared" si="16"/>
        <v>12</v>
      </c>
      <c r="D60" s="6"/>
      <c r="E60" s="6"/>
      <c r="F60" s="6"/>
      <c r="G60" s="4"/>
      <c r="H60" s="4"/>
      <c r="I60" s="7">
        <f t="shared" si="11"/>
        <v>0</v>
      </c>
      <c r="J60" s="8"/>
      <c r="K60" s="7">
        <f t="shared" si="12"/>
        <v>0</v>
      </c>
      <c r="L60" s="9" t="e">
        <f t="shared" si="13"/>
        <v>#DIV/0!</v>
      </c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1"/>
      <c r="Y60" s="11"/>
      <c r="Z60" s="5"/>
      <c r="AA60" s="11" t="str">
        <f t="shared" si="17"/>
        <v/>
      </c>
      <c r="AB60" s="4"/>
      <c r="AC60" s="12"/>
    </row>
    <row r="61" spans="1:29" ht="20.100000000000001" customHeight="1" x14ac:dyDescent="0.3">
      <c r="A61" s="4">
        <v>13</v>
      </c>
      <c r="B61" s="5" t="str">
        <f t="shared" si="15"/>
        <v>9</v>
      </c>
      <c r="C61" s="5" t="str">
        <f t="shared" si="16"/>
        <v>12</v>
      </c>
      <c r="D61" s="6"/>
      <c r="E61" s="6"/>
      <c r="F61" s="6"/>
      <c r="G61" s="4"/>
      <c r="H61" s="4"/>
      <c r="I61" s="7">
        <f t="shared" si="11"/>
        <v>0</v>
      </c>
      <c r="J61" s="8"/>
      <c r="K61" s="7">
        <f t="shared" si="12"/>
        <v>0</v>
      </c>
      <c r="L61" s="9" t="e">
        <f t="shared" si="13"/>
        <v>#DIV/0!</v>
      </c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1"/>
      <c r="Y61" s="11"/>
      <c r="Z61" s="5"/>
      <c r="AA61" s="11" t="str">
        <f t="shared" si="17"/>
        <v/>
      </c>
      <c r="AB61" s="4"/>
      <c r="AC61" s="12"/>
    </row>
    <row r="62" spans="1:29" ht="20.100000000000001" customHeight="1" x14ac:dyDescent="0.3">
      <c r="A62" s="4">
        <v>14</v>
      </c>
      <c r="B62" s="5" t="str">
        <f t="shared" si="15"/>
        <v>9</v>
      </c>
      <c r="C62" s="5" t="str">
        <f t="shared" si="16"/>
        <v>12</v>
      </c>
      <c r="D62" s="6"/>
      <c r="E62" s="6"/>
      <c r="F62" s="6"/>
      <c r="G62" s="4"/>
      <c r="H62" s="4"/>
      <c r="I62" s="7">
        <f t="shared" si="11"/>
        <v>0</v>
      </c>
      <c r="J62" s="8"/>
      <c r="K62" s="7">
        <f t="shared" si="12"/>
        <v>0</v>
      </c>
      <c r="L62" s="9" t="e">
        <f t="shared" si="13"/>
        <v>#DIV/0!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1"/>
      <c r="Y62" s="11"/>
      <c r="Z62" s="5"/>
      <c r="AA62" s="11" t="str">
        <f t="shared" si="17"/>
        <v/>
      </c>
      <c r="AB62" s="4"/>
      <c r="AC62" s="12"/>
    </row>
    <row r="63" spans="1:29" ht="20.100000000000001" customHeight="1" x14ac:dyDescent="0.3">
      <c r="A63" s="4">
        <v>15</v>
      </c>
      <c r="B63" s="5" t="str">
        <f t="shared" si="15"/>
        <v>9</v>
      </c>
      <c r="C63" s="5" t="str">
        <f t="shared" si="16"/>
        <v>12</v>
      </c>
      <c r="D63" s="6"/>
      <c r="E63" s="6"/>
      <c r="F63" s="6"/>
      <c r="G63" s="4"/>
      <c r="H63" s="4"/>
      <c r="I63" s="7">
        <f t="shared" si="11"/>
        <v>0</v>
      </c>
      <c r="J63" s="8"/>
      <c r="K63" s="7">
        <f t="shared" si="12"/>
        <v>0</v>
      </c>
      <c r="L63" s="9" t="e">
        <f t="shared" si="13"/>
        <v>#DIV/0!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1"/>
      <c r="Y63" s="11"/>
      <c r="Z63" s="5"/>
      <c r="AA63" s="11" t="str">
        <f t="shared" si="17"/>
        <v/>
      </c>
      <c r="AB63" s="4"/>
      <c r="AC63" s="12"/>
    </row>
    <row r="64" spans="1:29" ht="20.100000000000001" customHeight="1" x14ac:dyDescent="0.3"/>
    <row r="65" ht="20.100000000000001" customHeight="1" x14ac:dyDescent="0.3"/>
    <row r="66" ht="20.100000000000001" customHeight="1" x14ac:dyDescent="0.3"/>
    <row r="67" ht="20.100000000000001" customHeight="1" x14ac:dyDescent="0.3"/>
    <row r="68" ht="20.100000000000001" customHeight="1" x14ac:dyDescent="0.3"/>
    <row r="69" ht="20.100000000000001" customHeight="1" x14ac:dyDescent="0.3"/>
    <row r="70" ht="20.100000000000001" customHeight="1" x14ac:dyDescent="0.3"/>
    <row r="71" ht="20.100000000000001" customHeight="1" x14ac:dyDescent="0.3"/>
    <row r="72" ht="20.100000000000001" customHeight="1" x14ac:dyDescent="0.3"/>
  </sheetData>
  <dataConsolidate/>
  <mergeCells count="37">
    <mergeCell ref="A1:D3"/>
    <mergeCell ref="E1:AC3"/>
    <mergeCell ref="A4:AC4"/>
    <mergeCell ref="A5:A6"/>
    <mergeCell ref="B5:B6"/>
    <mergeCell ref="C5:C6"/>
    <mergeCell ref="D5:D6"/>
    <mergeCell ref="E5:E6"/>
    <mergeCell ref="F5:F6"/>
    <mergeCell ref="G5:G6"/>
    <mergeCell ref="M47:M48"/>
    <mergeCell ref="H5:H6"/>
    <mergeCell ref="I5:I6"/>
    <mergeCell ref="J5:J6"/>
    <mergeCell ref="K5:K6"/>
    <mergeCell ref="L5:L6"/>
    <mergeCell ref="M5:W5"/>
    <mergeCell ref="A47:H48"/>
    <mergeCell ref="I47:I48"/>
    <mergeCell ref="J47:J48"/>
    <mergeCell ref="K47:K48"/>
    <mergeCell ref="L47:L48"/>
    <mergeCell ref="S47:S48"/>
    <mergeCell ref="X5:Z5"/>
    <mergeCell ref="AA5:AA6"/>
    <mergeCell ref="AB5:AB6"/>
    <mergeCell ref="AC5:AC6"/>
    <mergeCell ref="N47:N48"/>
    <mergeCell ref="O47:O48"/>
    <mergeCell ref="P47:P48"/>
    <mergeCell ref="Q47:Q48"/>
    <mergeCell ref="R47:R48"/>
    <mergeCell ref="T47:T48"/>
    <mergeCell ref="U47:U48"/>
    <mergeCell ref="V47:V48"/>
    <mergeCell ref="W47:W48"/>
    <mergeCell ref="X47:AC48"/>
  </mergeCells>
  <phoneticPr fontId="4" type="noConversion"/>
  <conditionalFormatting sqref="A21:H22 A28:AC46 AC19:AC22 A23:C26 A7:C20 J7:Z19 AB7:AC18 J20:AA22 A27:H27 J24:AC27">
    <cfRule type="expression" dxfId="107" priority="155">
      <formula>$L7&gt;0.15</formula>
    </cfRule>
    <cfRule type="expression" dxfId="106" priority="156">
      <formula>AND($L7&gt;0.08,$L7&lt;0.15)</formula>
    </cfRule>
  </conditionalFormatting>
  <conditionalFormatting sqref="A58:AC63 AB49:AC57 A49:Z57">
    <cfRule type="expression" dxfId="105" priority="153">
      <formula>$L49&gt;0.15</formula>
    </cfRule>
    <cfRule type="expression" dxfId="104" priority="154">
      <formula>AND($L49&gt;0.08,$L49&lt;0.15)</formula>
    </cfRule>
  </conditionalFormatting>
  <conditionalFormatting sqref="D17">
    <cfRule type="expression" dxfId="103" priority="105">
      <formula>$L17&gt;0.15</formula>
    </cfRule>
    <cfRule type="expression" dxfId="102" priority="106">
      <formula>AND($L17&gt;0.08,$L17&lt;0.15)</formula>
    </cfRule>
  </conditionalFormatting>
  <conditionalFormatting sqref="F17:H17">
    <cfRule type="expression" dxfId="101" priority="103">
      <formula>$L17&gt;0.15</formula>
    </cfRule>
    <cfRule type="expression" dxfId="100" priority="104">
      <formula>AND($L17&gt;0.08,$L17&lt;0.15)</formula>
    </cfRule>
  </conditionalFormatting>
  <conditionalFormatting sqref="E17">
    <cfRule type="expression" dxfId="99" priority="101">
      <formula>$L17&gt;0.15</formula>
    </cfRule>
    <cfRule type="expression" dxfId="98" priority="102">
      <formula>AND($L17&gt;0.08,$L17&lt;0.15)</formula>
    </cfRule>
  </conditionalFormatting>
  <conditionalFormatting sqref="D18">
    <cfRule type="expression" dxfId="97" priority="99">
      <formula>$L18&gt;0.15</formula>
    </cfRule>
    <cfRule type="expression" dxfId="96" priority="100">
      <formula>AND($L18&gt;0.08,$L18&lt;0.15)</formula>
    </cfRule>
  </conditionalFormatting>
  <conditionalFormatting sqref="F18:H18">
    <cfRule type="expression" dxfId="95" priority="97">
      <formula>$L18&gt;0.15</formula>
    </cfRule>
    <cfRule type="expression" dxfId="94" priority="98">
      <formula>AND($L18&gt;0.08,$L18&lt;0.15)</formula>
    </cfRule>
  </conditionalFormatting>
  <conditionalFormatting sqref="E18">
    <cfRule type="expression" dxfId="93" priority="95">
      <formula>$L18&gt;0.15</formula>
    </cfRule>
    <cfRule type="expression" dxfId="92" priority="96">
      <formula>AND($L18&gt;0.08,$L18&lt;0.15)</formula>
    </cfRule>
  </conditionalFormatting>
  <conditionalFormatting sqref="D19">
    <cfRule type="expression" dxfId="91" priority="93">
      <formula>$L19&gt;0.15</formula>
    </cfRule>
    <cfRule type="expression" dxfId="90" priority="94">
      <formula>AND($L19&gt;0.08,$L19&lt;0.15)</formula>
    </cfRule>
  </conditionalFormatting>
  <conditionalFormatting sqref="E19:F19">
    <cfRule type="expression" dxfId="89" priority="91">
      <formula>$L19&gt;0.15</formula>
    </cfRule>
    <cfRule type="expression" dxfId="88" priority="92">
      <formula>AND($L19&gt;0.08,$L19&lt;0.15)</formula>
    </cfRule>
  </conditionalFormatting>
  <conditionalFormatting sqref="G19:H19">
    <cfRule type="expression" dxfId="87" priority="89">
      <formula>$L19&gt;0.15</formula>
    </cfRule>
    <cfRule type="expression" dxfId="86" priority="90">
      <formula>AND($L19&gt;0.08,$L19&lt;0.15)</formula>
    </cfRule>
  </conditionalFormatting>
  <conditionalFormatting sqref="D20">
    <cfRule type="expression" dxfId="85" priority="87">
      <formula>$L20&gt;0.15</formula>
    </cfRule>
    <cfRule type="expression" dxfId="84" priority="88">
      <formula>AND($L20&gt;0.08,$L20&lt;0.15)</formula>
    </cfRule>
  </conditionalFormatting>
  <conditionalFormatting sqref="E20:F20">
    <cfRule type="expression" dxfId="83" priority="85">
      <formula>$L20&gt;0.15</formula>
    </cfRule>
    <cfRule type="expression" dxfId="82" priority="86">
      <formula>AND($L20&gt;0.08,$L20&lt;0.15)</formula>
    </cfRule>
  </conditionalFormatting>
  <conditionalFormatting sqref="G20:H20">
    <cfRule type="expression" dxfId="81" priority="83">
      <formula>$L20&gt;0.15</formula>
    </cfRule>
    <cfRule type="expression" dxfId="80" priority="84">
      <formula>AND($L20&gt;0.08,$L20&lt;0.15)</formula>
    </cfRule>
  </conditionalFormatting>
  <conditionalFormatting sqref="J23:AC23">
    <cfRule type="expression" dxfId="79" priority="81">
      <formula>$L23&gt;0.15</formula>
    </cfRule>
    <cfRule type="expression" dxfId="78" priority="82">
      <formula>AND($L23&gt;0.08,$L23&lt;0.15)</formula>
    </cfRule>
  </conditionalFormatting>
  <conditionalFormatting sqref="D23:H23">
    <cfRule type="expression" dxfId="77" priority="79">
      <formula>$L23&gt;0.15</formula>
    </cfRule>
    <cfRule type="expression" dxfId="76" priority="80">
      <formula>AND($L23&gt;0.08,$L23&lt;0.15)</formula>
    </cfRule>
  </conditionalFormatting>
  <conditionalFormatting sqref="AB19:AB22">
    <cfRule type="expression" dxfId="75" priority="77">
      <formula>$L19&gt;0.15</formula>
    </cfRule>
    <cfRule type="expression" dxfId="74" priority="78">
      <formula>AND($L19&gt;0.08,$L19&lt;0.15)</formula>
    </cfRule>
  </conditionalFormatting>
  <conditionalFormatting sqref="D24">
    <cfRule type="expression" dxfId="73" priority="75">
      <formula>$L24&gt;0.15</formula>
    </cfRule>
    <cfRule type="expression" dxfId="72" priority="76">
      <formula>AND($L24&gt;0.08,$L24&lt;0.15)</formula>
    </cfRule>
  </conditionalFormatting>
  <conditionalFormatting sqref="F24:H24">
    <cfRule type="expression" dxfId="71" priority="73">
      <formula>$L24&gt;0.15</formula>
    </cfRule>
    <cfRule type="expression" dxfId="70" priority="74">
      <formula>AND($L24&gt;0.08,$L24&lt;0.15)</formula>
    </cfRule>
  </conditionalFormatting>
  <conditionalFormatting sqref="E24">
    <cfRule type="expression" dxfId="69" priority="71">
      <formula>$L24&gt;0.15</formula>
    </cfRule>
    <cfRule type="expression" dxfId="68" priority="72">
      <formula>AND($L24&gt;0.08,$L24&lt;0.15)</formula>
    </cfRule>
  </conditionalFormatting>
  <conditionalFormatting sqref="D25">
    <cfRule type="expression" dxfId="67" priority="69">
      <formula>$L25&gt;0.15</formula>
    </cfRule>
    <cfRule type="expression" dxfId="66" priority="70">
      <formula>AND($L25&gt;0.08,$L25&lt;0.15)</formula>
    </cfRule>
  </conditionalFormatting>
  <conditionalFormatting sqref="F25:H25">
    <cfRule type="expression" dxfId="65" priority="67">
      <formula>$L25&gt;0.15</formula>
    </cfRule>
    <cfRule type="expression" dxfId="64" priority="68">
      <formula>AND($L25&gt;0.08,$L25&lt;0.15)</formula>
    </cfRule>
  </conditionalFormatting>
  <conditionalFormatting sqref="E25">
    <cfRule type="expression" dxfId="63" priority="65">
      <formula>$L25&gt;0.15</formula>
    </cfRule>
    <cfRule type="expression" dxfId="62" priority="66">
      <formula>AND($L25&gt;0.08,$L25&lt;0.15)</formula>
    </cfRule>
  </conditionalFormatting>
  <conditionalFormatting sqref="D26:H26">
    <cfRule type="expression" dxfId="61" priority="63">
      <formula>$L26&gt;0.15</formula>
    </cfRule>
    <cfRule type="expression" dxfId="60" priority="64">
      <formula>AND($L26&gt;0.08,$L26&lt;0.15)</formula>
    </cfRule>
  </conditionalFormatting>
  <conditionalFormatting sqref="D7:H7">
    <cfRule type="expression" dxfId="59" priority="61">
      <formula>$L7&gt;0.15</formula>
    </cfRule>
    <cfRule type="expression" dxfId="58" priority="62">
      <formula>AND($L7&gt;0.08,$L7&lt;0.15)</formula>
    </cfRule>
  </conditionalFormatting>
  <conditionalFormatting sqref="AA7:AA19">
    <cfRule type="expression" dxfId="57" priority="59">
      <formula>$L7&gt;0.15</formula>
    </cfRule>
    <cfRule type="expression" dxfId="56" priority="60">
      <formula>AND($L7&gt;0.08,$L7&lt;0.15)</formula>
    </cfRule>
  </conditionalFormatting>
  <conditionalFormatting sqref="D8">
    <cfRule type="expression" dxfId="55" priority="57">
      <formula>$L8&gt;0.15</formula>
    </cfRule>
    <cfRule type="expression" dxfId="54" priority="58">
      <formula>AND($L8&gt;0.08,$L8&lt;0.15)</formula>
    </cfRule>
  </conditionalFormatting>
  <conditionalFormatting sqref="E8:F8">
    <cfRule type="expression" dxfId="53" priority="55">
      <formula>$L8&gt;0.15</formula>
    </cfRule>
    <cfRule type="expression" dxfId="52" priority="56">
      <formula>AND($L8&gt;0.08,$L8&lt;0.15)</formula>
    </cfRule>
  </conditionalFormatting>
  <conditionalFormatting sqref="G8:H8">
    <cfRule type="expression" dxfId="51" priority="53">
      <formula>$L8&gt;0.15</formula>
    </cfRule>
    <cfRule type="expression" dxfId="50" priority="54">
      <formula>AND($L8&gt;0.08,$L8&lt;0.15)</formula>
    </cfRule>
  </conditionalFormatting>
  <conditionalFormatting sqref="D9">
    <cfRule type="expression" dxfId="49" priority="51">
      <formula>$L9&gt;0.15</formula>
    </cfRule>
    <cfRule type="expression" dxfId="48" priority="52">
      <formula>AND($L9&gt;0.08,$L9&lt;0.15)</formula>
    </cfRule>
  </conditionalFormatting>
  <conditionalFormatting sqref="F9:H9">
    <cfRule type="expression" dxfId="47" priority="49">
      <formula>$L9&gt;0.15</formula>
    </cfRule>
    <cfRule type="expression" dxfId="46" priority="50">
      <formula>AND($L9&gt;0.08,$L9&lt;0.15)</formula>
    </cfRule>
  </conditionalFormatting>
  <conditionalFormatting sqref="E9">
    <cfRule type="expression" dxfId="45" priority="47">
      <formula>$L9&gt;0.15</formula>
    </cfRule>
    <cfRule type="expression" dxfId="44" priority="48">
      <formula>AND($L9&gt;0.08,$L9&lt;0.15)</formula>
    </cfRule>
  </conditionalFormatting>
  <conditionalFormatting sqref="D10">
    <cfRule type="expression" dxfId="43" priority="45">
      <formula>$L10&gt;0.15</formula>
    </cfRule>
    <cfRule type="expression" dxfId="42" priority="46">
      <formula>AND($L10&gt;0.08,$L10&lt;0.15)</formula>
    </cfRule>
  </conditionalFormatting>
  <conditionalFormatting sqref="F10:H10">
    <cfRule type="expression" dxfId="41" priority="43">
      <formula>$L10&gt;0.15</formula>
    </cfRule>
    <cfRule type="expression" dxfId="40" priority="44">
      <formula>AND($L10&gt;0.08,$L10&lt;0.15)</formula>
    </cfRule>
  </conditionalFormatting>
  <conditionalFormatting sqref="E10">
    <cfRule type="expression" dxfId="39" priority="41">
      <formula>$L10&gt;0.15</formula>
    </cfRule>
    <cfRule type="expression" dxfId="38" priority="42">
      <formula>AND($L10&gt;0.08,$L10&lt;0.15)</formula>
    </cfRule>
  </conditionalFormatting>
  <conditionalFormatting sqref="D11:H11">
    <cfRule type="expression" dxfId="37" priority="39">
      <formula>$L11&gt;0.15</formula>
    </cfRule>
    <cfRule type="expression" dxfId="36" priority="40">
      <formula>AND($L11&gt;0.08,$L11&lt;0.15)</formula>
    </cfRule>
  </conditionalFormatting>
  <conditionalFormatting sqref="D12:H12">
    <cfRule type="expression" dxfId="35" priority="37">
      <formula>$L12&gt;0.15</formula>
    </cfRule>
    <cfRule type="expression" dxfId="34" priority="38">
      <formula>AND($L12&gt;0.08,$L12&lt;0.15)</formula>
    </cfRule>
  </conditionalFormatting>
  <conditionalFormatting sqref="D13">
    <cfRule type="expression" dxfId="33" priority="33">
      <formula>$L13&gt;0.15</formula>
    </cfRule>
    <cfRule type="expression" dxfId="32" priority="34">
      <formula>AND($L13&gt;0.08,$L13&lt;0.15)</formula>
    </cfRule>
  </conditionalFormatting>
  <conditionalFormatting sqref="F13:H13">
    <cfRule type="expression" dxfId="31" priority="31">
      <formula>$L13&gt;0.15</formula>
    </cfRule>
    <cfRule type="expression" dxfId="30" priority="32">
      <formula>AND($L13&gt;0.08,$L13&lt;0.15)</formula>
    </cfRule>
  </conditionalFormatting>
  <conditionalFormatting sqref="E13">
    <cfRule type="expression" dxfId="29" priority="29">
      <formula>$L13&gt;0.15</formula>
    </cfRule>
    <cfRule type="expression" dxfId="28" priority="30">
      <formula>AND($L13&gt;0.08,$L13&lt;0.15)</formula>
    </cfRule>
  </conditionalFormatting>
  <conditionalFormatting sqref="D14">
    <cfRule type="expression" dxfId="27" priority="27">
      <formula>$L14&gt;0.15</formula>
    </cfRule>
    <cfRule type="expression" dxfId="26" priority="28">
      <formula>AND($L14&gt;0.08,$L14&lt;0.15)</formula>
    </cfRule>
  </conditionalFormatting>
  <conditionalFormatting sqref="F14:H14">
    <cfRule type="expression" dxfId="25" priority="25">
      <formula>$L14&gt;0.15</formula>
    </cfRule>
    <cfRule type="expression" dxfId="24" priority="26">
      <formula>AND($L14&gt;0.08,$L14&lt;0.15)</formula>
    </cfRule>
  </conditionalFormatting>
  <conditionalFormatting sqref="E14">
    <cfRule type="expression" dxfId="23" priority="23">
      <formula>$L14&gt;0.15</formula>
    </cfRule>
    <cfRule type="expression" dxfId="22" priority="24">
      <formula>AND($L14&gt;0.08,$L14&lt;0.15)</formula>
    </cfRule>
  </conditionalFormatting>
  <conditionalFormatting sqref="D15">
    <cfRule type="expression" dxfId="21" priority="21">
      <formula>$L15&gt;0.15</formula>
    </cfRule>
    <cfRule type="expression" dxfId="20" priority="22">
      <formula>AND($L15&gt;0.08,$L15&lt;0.15)</formula>
    </cfRule>
  </conditionalFormatting>
  <conditionalFormatting sqref="F15:H15">
    <cfRule type="expression" dxfId="19" priority="19">
      <formula>$L15&gt;0.15</formula>
    </cfRule>
    <cfRule type="expression" dxfId="18" priority="20">
      <formula>AND($L15&gt;0.08,$L15&lt;0.15)</formula>
    </cfRule>
  </conditionalFormatting>
  <conditionalFormatting sqref="E15">
    <cfRule type="expression" dxfId="17" priority="17">
      <formula>$L15&gt;0.15</formula>
    </cfRule>
    <cfRule type="expression" dxfId="16" priority="18">
      <formula>AND($L15&gt;0.08,$L15&lt;0.15)</formula>
    </cfRule>
  </conditionalFormatting>
  <conditionalFormatting sqref="D16">
    <cfRule type="expression" dxfId="15" priority="15">
      <formula>$L16&gt;0.15</formula>
    </cfRule>
    <cfRule type="expression" dxfId="14" priority="16">
      <formula>AND($L16&gt;0.08,$L16&lt;0.15)</formula>
    </cfRule>
  </conditionalFormatting>
  <conditionalFormatting sqref="E16:F16">
    <cfRule type="expression" dxfId="13" priority="13">
      <formula>$L16&gt;0.15</formula>
    </cfRule>
    <cfRule type="expression" dxfId="12" priority="14">
      <formula>AND($L16&gt;0.08,$L16&lt;0.15)</formula>
    </cfRule>
  </conditionalFormatting>
  <conditionalFormatting sqref="G16:H16">
    <cfRule type="expression" dxfId="11" priority="11">
      <formula>$L16&gt;0.15</formula>
    </cfRule>
    <cfRule type="expression" dxfId="10" priority="12">
      <formula>AND($L16&gt;0.08,$L16&lt;0.15)</formula>
    </cfRule>
  </conditionalFormatting>
  <conditionalFormatting sqref="I7:I25">
    <cfRule type="expression" dxfId="9" priority="9">
      <formula>$L7&gt;0.15</formula>
    </cfRule>
    <cfRule type="expression" dxfId="8" priority="10">
      <formula>AND($L7&gt;0.08,$L7&lt;0.15)</formula>
    </cfRule>
  </conditionalFormatting>
  <conditionalFormatting sqref="I26:I27">
    <cfRule type="expression" dxfId="7" priority="7">
      <formula>$L26&gt;0.15</formula>
    </cfRule>
    <cfRule type="expression" dxfId="6" priority="8">
      <formula>AND($L26&gt;0.08,$L26&lt;0.15)</formula>
    </cfRule>
  </conditionalFormatting>
  <conditionalFormatting sqref="AA52:AA54 AA56:AA57">
    <cfRule type="expression" dxfId="5" priority="5">
      <formula>$L52&gt;0.15</formula>
    </cfRule>
    <cfRule type="expression" dxfId="4" priority="6">
      <formula>AND($L52&gt;0.08,$L52&lt;0.15)</formula>
    </cfRule>
  </conditionalFormatting>
  <conditionalFormatting sqref="AA55">
    <cfRule type="expression" dxfId="3" priority="3">
      <formula>$L55&gt;0.15</formula>
    </cfRule>
    <cfRule type="expression" dxfId="2" priority="4">
      <formula>AND($L55&gt;0.08,$L55&lt;0.15)</formula>
    </cfRule>
  </conditionalFormatting>
  <conditionalFormatting sqref="AA49:AA51">
    <cfRule type="expression" dxfId="1" priority="1">
      <formula>$L49&gt;0.15</formula>
    </cfRule>
    <cfRule type="expression" dxfId="0" priority="2">
      <formula>AND($L49&gt;0.08,$L49&lt;0.15)</formula>
    </cfRule>
  </conditionalFormatting>
  <dataValidations count="3">
    <dataValidation type="list" allowBlank="1" showInputMessage="1" showErrorMessage="1" sqref="Z49:Z63 Z7:Z46" xr:uid="{00F61BFA-4903-41B9-9505-8EE988176530}">
      <formula1>"A, B"</formula1>
    </dataValidation>
    <dataValidation type="whole" allowBlank="1" showInputMessage="1" showErrorMessage="1" errorTitle="입력값이 올바르지 않습니다." error="숫자만 쓰세요!" sqref="J29:J30 J25:J27 M49:W63 M7:W46" xr:uid="{5722C892-88B3-4093-A79F-5C1A3948DA6A}">
      <formula1>0</formula1>
      <formula2>20000</formula2>
    </dataValidation>
    <dataValidation allowBlank="1" showInputMessage="1" showErrorMessage="1" prompt="수식 계산_x000a_수치 입력 금지" sqref="K49:K63 K7:K46" xr:uid="{3239F79D-4715-4766-A49C-09AD8E78A058}"/>
  </dataValidations>
  <pageMargins left="0.7" right="0.7" top="0.75" bottom="0.75" header="0.3" footer="0.3"/>
  <pageSetup paperSize="9" scale="46" orientation="landscape" r:id="rId1"/>
  <rowBreaks count="1" manualBreakCount="1">
    <brk id="37" max="26" man="1"/>
  </rowBreaks>
  <colBreaks count="2" manualBreakCount="2">
    <brk id="7" max="55" man="1"/>
    <brk id="19" max="5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0C6343-00E3-4134-8E5F-B1F77BBE22E8}">
          <x14:formula1>
            <xm:f>데이터!$C$4:$C$11</xm:f>
          </x14:formula1>
          <xm:sqref>AB49:AB63 AB7:AB46</xm:sqref>
        </x14:dataValidation>
        <x14:dataValidation type="list" allowBlank="1" showInputMessage="1" showErrorMessage="1" xr:uid="{76426546-F4C0-4597-B9F7-87170E7917A6}">
          <x14:formula1>
            <xm:f>데이터!$B$4:$B$17</xm:f>
          </x14:formula1>
          <xm:sqref>D49:D63 D21:D46 D7 D9:D15 D17:D18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6</vt:i4>
      </vt:variant>
    </vt:vector>
  </HeadingPairs>
  <TitlesOfParts>
    <vt:vector size="13" baseType="lpstr">
      <vt:lpstr>데이터</vt:lpstr>
      <vt:lpstr>9월07일 (10)</vt:lpstr>
      <vt:lpstr>9월 08일 (11)</vt:lpstr>
      <vt:lpstr>9월 09일 (12)</vt:lpstr>
      <vt:lpstr>9월 10일 (13)</vt:lpstr>
      <vt:lpstr>9월 11일 (14)</vt:lpstr>
      <vt:lpstr>9월 12일 (15)</vt:lpstr>
      <vt:lpstr>'9월 08일 (11)'!Print_Area</vt:lpstr>
      <vt:lpstr>'9월 09일 (12)'!Print_Area</vt:lpstr>
      <vt:lpstr>'9월 10일 (13)'!Print_Area</vt:lpstr>
      <vt:lpstr>'9월 11일 (14)'!Print_Area</vt:lpstr>
      <vt:lpstr>'9월 12일 (15)'!Print_Area</vt:lpstr>
      <vt:lpstr>'9월07일 (10)'!Print_Area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이여진</dc:creator>
  <cp:lastModifiedBy>임설아</cp:lastModifiedBy>
  <dcterms:created xsi:type="dcterms:W3CDTF">2020-05-22T07:35:31Z</dcterms:created>
  <dcterms:modified xsi:type="dcterms:W3CDTF">2020-09-14T11:00:59Z</dcterms:modified>
</cp:coreProperties>
</file>