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9월\"/>
    </mc:Choice>
  </mc:AlternateContent>
  <xr:revisionPtr revIDLastSave="0" documentId="13_ncr:1_{DCB26D81-9C1A-4D36-A07F-EA1A0EF86E1E}" xr6:coauthVersionLast="45" xr6:coauthVersionMax="45" xr10:uidLastSave="{00000000-0000-0000-0000-000000000000}"/>
  <bookViews>
    <workbookView xWindow="-120" yWindow="-120" windowWidth="29040" windowHeight="15840" firstSheet="1" activeTab="4" xr2:uid="{BD4EB5AE-10EB-483A-919C-3F380A3CAE8E}"/>
  </bookViews>
  <sheets>
    <sheet name="데이터" sheetId="4" state="hidden" r:id="rId1"/>
    <sheet name="9월14일 (10)" sheetId="14" r:id="rId2"/>
    <sheet name="9월 15일 (11)" sheetId="15" r:id="rId3"/>
    <sheet name="9월 16일 (12)" sheetId="16" r:id="rId4"/>
    <sheet name="9월 17일 (13)" sheetId="17" r:id="rId5"/>
    <sheet name="9월 18일 (14)" sheetId="18" r:id="rId6"/>
  </sheets>
  <definedNames>
    <definedName name="_xlnm.Print_Area" localSheetId="2">'9월 15일 (11)'!$A$1:$AC$48</definedName>
    <definedName name="_xlnm.Print_Area" localSheetId="3">'9월 16일 (12)'!$A$1:$AC$48</definedName>
    <definedName name="_xlnm.Print_Area" localSheetId="4">'9월 17일 (13)'!$A$1:$AC$48</definedName>
    <definedName name="_xlnm.Print_Area" localSheetId="5">'9월 18일 (14)'!$A$1:$AC$48</definedName>
    <definedName name="_xlnm.Print_Area" localSheetId="1">'9월14일 (10)'!$A$1:$AC$48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16" l="1"/>
  <c r="AA19" i="16"/>
  <c r="AA18" i="16"/>
  <c r="AA17" i="16"/>
  <c r="AA16" i="16"/>
  <c r="AA15" i="16"/>
  <c r="AA14" i="16"/>
  <c r="AA13" i="16"/>
  <c r="AA12" i="16"/>
  <c r="AA18" i="14" l="1"/>
  <c r="L18" i="14"/>
  <c r="K18" i="14"/>
  <c r="I18" i="14"/>
  <c r="AA63" i="18" l="1"/>
  <c r="K63" i="18"/>
  <c r="C63" i="18"/>
  <c r="B63" i="18"/>
  <c r="AA62" i="18"/>
  <c r="K62" i="18"/>
  <c r="I62" i="18" s="1"/>
  <c r="C62" i="18"/>
  <c r="B62" i="18"/>
  <c r="AA61" i="18"/>
  <c r="K61" i="18"/>
  <c r="C61" i="18"/>
  <c r="B61" i="18"/>
  <c r="AA60" i="18"/>
  <c r="K60" i="18"/>
  <c r="I60" i="18" s="1"/>
  <c r="C60" i="18"/>
  <c r="B60" i="18"/>
  <c r="AA59" i="18"/>
  <c r="K59" i="18"/>
  <c r="C59" i="18"/>
  <c r="B59" i="18"/>
  <c r="AA58" i="18"/>
  <c r="K58" i="18"/>
  <c r="I58" i="18" s="1"/>
  <c r="C58" i="18"/>
  <c r="B58" i="18"/>
  <c r="AA57" i="18"/>
  <c r="K57" i="18"/>
  <c r="C57" i="18"/>
  <c r="B57" i="18"/>
  <c r="AA56" i="18"/>
  <c r="K56" i="18"/>
  <c r="I56" i="18" s="1"/>
  <c r="C56" i="18"/>
  <c r="B56" i="18"/>
  <c r="AA55" i="18"/>
  <c r="K55" i="18"/>
  <c r="C55" i="18"/>
  <c r="B55" i="18"/>
  <c r="AA54" i="18"/>
  <c r="K54" i="18"/>
  <c r="I54" i="18" s="1"/>
  <c r="C54" i="18"/>
  <c r="B54" i="18"/>
  <c r="AA53" i="18"/>
  <c r="K53" i="18"/>
  <c r="C53" i="18"/>
  <c r="B53" i="18"/>
  <c r="AA52" i="18"/>
  <c r="K52" i="18"/>
  <c r="I52" i="18" s="1"/>
  <c r="C52" i="18"/>
  <c r="B52" i="18"/>
  <c r="AA51" i="18"/>
  <c r="K51" i="18"/>
  <c r="C51" i="18"/>
  <c r="B51" i="18"/>
  <c r="AA50" i="18"/>
  <c r="K50" i="18"/>
  <c r="I50" i="18" s="1"/>
  <c r="C50" i="18"/>
  <c r="B50" i="18"/>
  <c r="AA49" i="18"/>
  <c r="K49" i="18"/>
  <c r="C49" i="18"/>
  <c r="B49" i="18"/>
  <c r="W47" i="18"/>
  <c r="V47" i="18"/>
  <c r="U47" i="18"/>
  <c r="T47" i="18"/>
  <c r="S47" i="18"/>
  <c r="R47" i="18"/>
  <c r="Q47" i="18"/>
  <c r="P47" i="18"/>
  <c r="O47" i="18"/>
  <c r="N47" i="18"/>
  <c r="M47" i="18"/>
  <c r="J47" i="18"/>
  <c r="AA46" i="18"/>
  <c r="K46" i="18"/>
  <c r="I46" i="18"/>
  <c r="L46" i="18" s="1"/>
  <c r="C46" i="18"/>
  <c r="B46" i="18"/>
  <c r="AA45" i="18"/>
  <c r="L45" i="18"/>
  <c r="K45" i="18"/>
  <c r="I45" i="18"/>
  <c r="C45" i="18"/>
  <c r="B45" i="18"/>
  <c r="AA44" i="18"/>
  <c r="K44" i="18"/>
  <c r="I44" i="18"/>
  <c r="L44" i="18" s="1"/>
  <c r="C44" i="18"/>
  <c r="B44" i="18"/>
  <c r="AA43" i="18"/>
  <c r="L43" i="18"/>
  <c r="K43" i="18"/>
  <c r="I43" i="18"/>
  <c r="C43" i="18"/>
  <c r="B43" i="18"/>
  <c r="AA42" i="18"/>
  <c r="K42" i="18"/>
  <c r="I42" i="18"/>
  <c r="L42" i="18" s="1"/>
  <c r="C42" i="18"/>
  <c r="B42" i="18"/>
  <c r="AA41" i="18"/>
  <c r="L41" i="18"/>
  <c r="K41" i="18"/>
  <c r="I41" i="18"/>
  <c r="C41" i="18"/>
  <c r="B41" i="18"/>
  <c r="AA40" i="18"/>
  <c r="K40" i="18"/>
  <c r="I40" i="18"/>
  <c r="L40" i="18" s="1"/>
  <c r="C40" i="18"/>
  <c r="B40" i="18"/>
  <c r="AA39" i="18"/>
  <c r="L39" i="18"/>
  <c r="K39" i="18"/>
  <c r="I39" i="18"/>
  <c r="C39" i="18"/>
  <c r="B39" i="18"/>
  <c r="AA38" i="18"/>
  <c r="K38" i="18"/>
  <c r="I38" i="18"/>
  <c r="L38" i="18" s="1"/>
  <c r="C38" i="18"/>
  <c r="B38" i="18"/>
  <c r="AA37" i="18"/>
  <c r="K37" i="18"/>
  <c r="I37" i="18" s="1"/>
  <c r="L37" i="18" s="1"/>
  <c r="C37" i="18"/>
  <c r="B37" i="18"/>
  <c r="AA36" i="18"/>
  <c r="K36" i="18"/>
  <c r="I36" i="18"/>
  <c r="L36" i="18" s="1"/>
  <c r="C36" i="18"/>
  <c r="B36" i="18"/>
  <c r="AA35" i="18"/>
  <c r="K35" i="18"/>
  <c r="C35" i="18"/>
  <c r="B35" i="18"/>
  <c r="AA34" i="18"/>
  <c r="K34" i="18"/>
  <c r="I34" i="18"/>
  <c r="L34" i="18" s="1"/>
  <c r="C34" i="18"/>
  <c r="B34" i="18"/>
  <c r="AA33" i="18"/>
  <c r="K33" i="18"/>
  <c r="C33" i="18"/>
  <c r="B33" i="18"/>
  <c r="AA32" i="18"/>
  <c r="K32" i="18"/>
  <c r="I32" i="18" s="1"/>
  <c r="L32" i="18" s="1"/>
  <c r="C32" i="18"/>
  <c r="B32" i="18"/>
  <c r="AA31" i="18"/>
  <c r="K31" i="18"/>
  <c r="C31" i="18"/>
  <c r="B31" i="18"/>
  <c r="AA30" i="18"/>
  <c r="K30" i="18"/>
  <c r="I30" i="18" s="1"/>
  <c r="L30" i="18" s="1"/>
  <c r="C30" i="18"/>
  <c r="B30" i="18"/>
  <c r="AA29" i="18"/>
  <c r="K29" i="18"/>
  <c r="C29" i="18"/>
  <c r="B29" i="18"/>
  <c r="AA28" i="18"/>
  <c r="K28" i="18"/>
  <c r="I28" i="18"/>
  <c r="L28" i="18" s="1"/>
  <c r="C28" i="18"/>
  <c r="B28" i="18"/>
  <c r="AA27" i="18"/>
  <c r="K27" i="18"/>
  <c r="C27" i="18"/>
  <c r="B27" i="18"/>
  <c r="AA26" i="18"/>
  <c r="K26" i="18"/>
  <c r="C26" i="18"/>
  <c r="B26" i="18"/>
  <c r="AA25" i="18"/>
  <c r="K25" i="18"/>
  <c r="C25" i="18"/>
  <c r="B25" i="18"/>
  <c r="AA24" i="18"/>
  <c r="K24" i="18"/>
  <c r="I24" i="18" s="1"/>
  <c r="C24" i="18"/>
  <c r="B24" i="18"/>
  <c r="AA23" i="18"/>
  <c r="K23" i="18"/>
  <c r="C23" i="18"/>
  <c r="B23" i="18"/>
  <c r="AA22" i="18"/>
  <c r="K22" i="18"/>
  <c r="I22" i="18" s="1"/>
  <c r="C22" i="18"/>
  <c r="B22" i="18"/>
  <c r="AA21" i="18"/>
  <c r="K21" i="18"/>
  <c r="C21" i="18"/>
  <c r="B21" i="18"/>
  <c r="AA20" i="18"/>
  <c r="K20" i="18"/>
  <c r="I20" i="18" s="1"/>
  <c r="C20" i="18"/>
  <c r="B20" i="18"/>
  <c r="AA19" i="18"/>
  <c r="K19" i="18"/>
  <c r="C19" i="18"/>
  <c r="B19" i="18"/>
  <c r="AA18" i="18"/>
  <c r="K18" i="18"/>
  <c r="I18" i="18" s="1"/>
  <c r="C18" i="18"/>
  <c r="B18" i="18"/>
  <c r="AA17" i="18"/>
  <c r="K17" i="18"/>
  <c r="C17" i="18"/>
  <c r="B17" i="18"/>
  <c r="AA16" i="18"/>
  <c r="K16" i="18"/>
  <c r="I16" i="18" s="1"/>
  <c r="C16" i="18"/>
  <c r="B16" i="18"/>
  <c r="AA15" i="18"/>
  <c r="K15" i="18"/>
  <c r="C15" i="18"/>
  <c r="B15" i="18"/>
  <c r="AA14" i="18"/>
  <c r="K14" i="18"/>
  <c r="I14" i="18" s="1"/>
  <c r="C14" i="18"/>
  <c r="B14" i="18"/>
  <c r="AA13" i="18"/>
  <c r="K13" i="18"/>
  <c r="C13" i="18"/>
  <c r="B13" i="18"/>
  <c r="AA12" i="18"/>
  <c r="K12" i="18"/>
  <c r="I12" i="18" s="1"/>
  <c r="C12" i="18"/>
  <c r="B12" i="18"/>
  <c r="AA11" i="18"/>
  <c r="K11" i="18"/>
  <c r="C11" i="18"/>
  <c r="B11" i="18"/>
  <c r="AA10" i="18"/>
  <c r="K10" i="18"/>
  <c r="I10" i="18" s="1"/>
  <c r="C10" i="18"/>
  <c r="B10" i="18"/>
  <c r="AA9" i="18"/>
  <c r="K9" i="18"/>
  <c r="C9" i="18"/>
  <c r="B9" i="18"/>
  <c r="AA8" i="18"/>
  <c r="K8" i="18"/>
  <c r="I8" i="18" s="1"/>
  <c r="C8" i="18"/>
  <c r="B8" i="18"/>
  <c r="AA7" i="18"/>
  <c r="K7" i="18"/>
  <c r="C7" i="18"/>
  <c r="B7" i="18"/>
  <c r="C5" i="18"/>
  <c r="B5" i="18"/>
  <c r="AA63" i="17"/>
  <c r="K63" i="17"/>
  <c r="L63" i="17" s="1"/>
  <c r="I63" i="17"/>
  <c r="C63" i="17"/>
  <c r="B63" i="17"/>
  <c r="AA62" i="17"/>
  <c r="K62" i="17"/>
  <c r="I62" i="17" s="1"/>
  <c r="L62" i="17" s="1"/>
  <c r="C62" i="17"/>
  <c r="B62" i="17"/>
  <c r="AA61" i="17"/>
  <c r="K61" i="17"/>
  <c r="L61" i="17" s="1"/>
  <c r="I61" i="17"/>
  <c r="C61" i="17"/>
  <c r="B61" i="17"/>
  <c r="AA60" i="17"/>
  <c r="K60" i="17"/>
  <c r="I60" i="17" s="1"/>
  <c r="L60" i="17" s="1"/>
  <c r="C60" i="17"/>
  <c r="B60" i="17"/>
  <c r="AA59" i="17"/>
  <c r="K59" i="17"/>
  <c r="L59" i="17" s="1"/>
  <c r="I59" i="17"/>
  <c r="C59" i="17"/>
  <c r="B59" i="17"/>
  <c r="AA58" i="17"/>
  <c r="K58" i="17"/>
  <c r="I58" i="17" s="1"/>
  <c r="L58" i="17" s="1"/>
  <c r="C58" i="17"/>
  <c r="B58" i="17"/>
  <c r="AA57" i="17"/>
  <c r="K57" i="17"/>
  <c r="L57" i="17" s="1"/>
  <c r="I57" i="17"/>
  <c r="C57" i="17"/>
  <c r="B57" i="17"/>
  <c r="AA56" i="17"/>
  <c r="K56" i="17"/>
  <c r="I56" i="17" s="1"/>
  <c r="L56" i="17" s="1"/>
  <c r="C56" i="17"/>
  <c r="B56" i="17"/>
  <c r="AA55" i="17"/>
  <c r="K55" i="17"/>
  <c r="I55" i="17"/>
  <c r="C55" i="17"/>
  <c r="B55" i="17"/>
  <c r="AA54" i="17"/>
  <c r="K54" i="17"/>
  <c r="I54" i="17" s="1"/>
  <c r="L54" i="17" s="1"/>
  <c r="C54" i="17"/>
  <c r="B54" i="17"/>
  <c r="AA53" i="17"/>
  <c r="K53" i="17"/>
  <c r="L53" i="17" s="1"/>
  <c r="I53" i="17"/>
  <c r="C53" i="17"/>
  <c r="B53" i="17"/>
  <c r="AA52" i="17"/>
  <c r="K52" i="17"/>
  <c r="I52" i="17" s="1"/>
  <c r="L52" i="17" s="1"/>
  <c r="C52" i="17"/>
  <c r="B52" i="17"/>
  <c r="AA51" i="17"/>
  <c r="K51" i="17"/>
  <c r="L51" i="17" s="1"/>
  <c r="I51" i="17"/>
  <c r="C51" i="17"/>
  <c r="B51" i="17"/>
  <c r="AA50" i="17"/>
  <c r="K50" i="17"/>
  <c r="I50" i="17" s="1"/>
  <c r="L50" i="17" s="1"/>
  <c r="C50" i="17"/>
  <c r="B50" i="17"/>
  <c r="AA49" i="17"/>
  <c r="K49" i="17"/>
  <c r="C49" i="17"/>
  <c r="B49" i="17"/>
  <c r="W47" i="17"/>
  <c r="V47" i="17"/>
  <c r="U47" i="17"/>
  <c r="T47" i="17"/>
  <c r="S47" i="17"/>
  <c r="R47" i="17"/>
  <c r="Q47" i="17"/>
  <c r="P47" i="17"/>
  <c r="O47" i="17"/>
  <c r="N47" i="17"/>
  <c r="M47" i="17"/>
  <c r="J47" i="17"/>
  <c r="AA46" i="17"/>
  <c r="K46" i="17"/>
  <c r="I46" i="17" s="1"/>
  <c r="C46" i="17"/>
  <c r="B46" i="17"/>
  <c r="AA45" i="17"/>
  <c r="K45" i="17"/>
  <c r="I45" i="17"/>
  <c r="L45" i="17" s="1"/>
  <c r="C45" i="17"/>
  <c r="B45" i="17"/>
  <c r="AA44" i="17"/>
  <c r="K44" i="17"/>
  <c r="I44" i="17" s="1"/>
  <c r="C44" i="17"/>
  <c r="B44" i="17"/>
  <c r="AA43" i="17"/>
  <c r="K43" i="17"/>
  <c r="I43" i="17"/>
  <c r="L43" i="17" s="1"/>
  <c r="C43" i="17"/>
  <c r="B43" i="17"/>
  <c r="AA42" i="17"/>
  <c r="K42" i="17"/>
  <c r="I42" i="17" s="1"/>
  <c r="C42" i="17"/>
  <c r="B42" i="17"/>
  <c r="AA41" i="17"/>
  <c r="K41" i="17"/>
  <c r="I41" i="17"/>
  <c r="L41" i="17" s="1"/>
  <c r="C41" i="17"/>
  <c r="B41" i="17"/>
  <c r="AA40" i="17"/>
  <c r="K40" i="17"/>
  <c r="I40" i="17" s="1"/>
  <c r="C40" i="17"/>
  <c r="B40" i="17"/>
  <c r="AA39" i="17"/>
  <c r="K39" i="17"/>
  <c r="I39" i="17"/>
  <c r="L39" i="17" s="1"/>
  <c r="C39" i="17"/>
  <c r="B39" i="17"/>
  <c r="AA38" i="17"/>
  <c r="K38" i="17"/>
  <c r="I38" i="17" s="1"/>
  <c r="C38" i="17"/>
  <c r="B38" i="17"/>
  <c r="AA37" i="17"/>
  <c r="K37" i="17"/>
  <c r="I37" i="17"/>
  <c r="L37" i="17" s="1"/>
  <c r="C37" i="17"/>
  <c r="B37" i="17"/>
  <c r="AA36" i="17"/>
  <c r="K36" i="17"/>
  <c r="I36" i="17" s="1"/>
  <c r="C36" i="17"/>
  <c r="B36" i="17"/>
  <c r="AA35" i="17"/>
  <c r="K35" i="17"/>
  <c r="I35" i="17"/>
  <c r="L35" i="17" s="1"/>
  <c r="C35" i="17"/>
  <c r="B35" i="17"/>
  <c r="AA34" i="17"/>
  <c r="K34" i="17"/>
  <c r="I34" i="17" s="1"/>
  <c r="C34" i="17"/>
  <c r="B34" i="17"/>
  <c r="AA33" i="17"/>
  <c r="K33" i="17"/>
  <c r="I33" i="17"/>
  <c r="L33" i="17" s="1"/>
  <c r="C33" i="17"/>
  <c r="B33" i="17"/>
  <c r="AA32" i="17"/>
  <c r="K32" i="17"/>
  <c r="I32" i="17" s="1"/>
  <c r="C32" i="17"/>
  <c r="B32" i="17"/>
  <c r="AA31" i="17"/>
  <c r="K31" i="17"/>
  <c r="I31" i="17"/>
  <c r="L31" i="17" s="1"/>
  <c r="C31" i="17"/>
  <c r="B31" i="17"/>
  <c r="AA30" i="17"/>
  <c r="K30" i="17"/>
  <c r="I30" i="17" s="1"/>
  <c r="C30" i="17"/>
  <c r="B30" i="17"/>
  <c r="AA29" i="17"/>
  <c r="K29" i="17"/>
  <c r="L29" i="17" s="1"/>
  <c r="I29" i="17"/>
  <c r="C29" i="17"/>
  <c r="B29" i="17"/>
  <c r="AA28" i="17"/>
  <c r="K28" i="17"/>
  <c r="I28" i="17" s="1"/>
  <c r="C28" i="17"/>
  <c r="B28" i="17"/>
  <c r="AA27" i="17"/>
  <c r="K27" i="17"/>
  <c r="C27" i="17"/>
  <c r="B27" i="17"/>
  <c r="AA26" i="17"/>
  <c r="K26" i="17"/>
  <c r="I26" i="17" s="1"/>
  <c r="C26" i="17"/>
  <c r="B26" i="17"/>
  <c r="AA25" i="17"/>
  <c r="K25" i="17"/>
  <c r="C25" i="17"/>
  <c r="B25" i="17"/>
  <c r="AA24" i="17"/>
  <c r="K24" i="17"/>
  <c r="I24" i="17" s="1"/>
  <c r="C24" i="17"/>
  <c r="B24" i="17"/>
  <c r="AA23" i="17"/>
  <c r="K23" i="17"/>
  <c r="C23" i="17"/>
  <c r="B23" i="17"/>
  <c r="AA22" i="17"/>
  <c r="K22" i="17"/>
  <c r="I22" i="17" s="1"/>
  <c r="C22" i="17"/>
  <c r="B22" i="17"/>
  <c r="AA21" i="17"/>
  <c r="K21" i="17"/>
  <c r="C21" i="17"/>
  <c r="B21" i="17"/>
  <c r="AA20" i="17"/>
  <c r="K20" i="17"/>
  <c r="I20" i="17" s="1"/>
  <c r="C20" i="17"/>
  <c r="B20" i="17"/>
  <c r="AA19" i="17"/>
  <c r="K19" i="17"/>
  <c r="C19" i="17"/>
  <c r="B19" i="17"/>
  <c r="AA18" i="17"/>
  <c r="K18" i="17"/>
  <c r="I18" i="17" s="1"/>
  <c r="C18" i="17"/>
  <c r="B18" i="17"/>
  <c r="AA17" i="17"/>
  <c r="K17" i="17"/>
  <c r="C17" i="17"/>
  <c r="B17" i="17"/>
  <c r="AA16" i="17"/>
  <c r="K16" i="17"/>
  <c r="I16" i="17" s="1"/>
  <c r="C16" i="17"/>
  <c r="B16" i="17"/>
  <c r="AA15" i="17"/>
  <c r="K15" i="17"/>
  <c r="C15" i="17"/>
  <c r="B15" i="17"/>
  <c r="AA14" i="17"/>
  <c r="K14" i="17"/>
  <c r="I14" i="17" s="1"/>
  <c r="C14" i="17"/>
  <c r="B14" i="17"/>
  <c r="AA13" i="17"/>
  <c r="K13" i="17"/>
  <c r="C13" i="17"/>
  <c r="B13" i="17"/>
  <c r="AA12" i="17"/>
  <c r="K12" i="17"/>
  <c r="I12" i="17" s="1"/>
  <c r="C12" i="17"/>
  <c r="B12" i="17"/>
  <c r="AA11" i="17"/>
  <c r="K11" i="17"/>
  <c r="C11" i="17"/>
  <c r="B11" i="17"/>
  <c r="AA10" i="17"/>
  <c r="K10" i="17"/>
  <c r="I10" i="17" s="1"/>
  <c r="C10" i="17"/>
  <c r="B10" i="17"/>
  <c r="AA9" i="17"/>
  <c r="K9" i="17"/>
  <c r="C9" i="17"/>
  <c r="B9" i="17"/>
  <c r="AA8" i="17"/>
  <c r="K8" i="17"/>
  <c r="I8" i="17" s="1"/>
  <c r="C8" i="17"/>
  <c r="B8" i="17"/>
  <c r="AA7" i="17"/>
  <c r="K7" i="17"/>
  <c r="C7" i="17"/>
  <c r="B7" i="17"/>
  <c r="C5" i="17"/>
  <c r="B5" i="17"/>
  <c r="I26" i="18" l="1"/>
  <c r="L26" i="18" s="1"/>
  <c r="L55" i="17"/>
  <c r="I49" i="17"/>
  <c r="L49" i="17" s="1"/>
  <c r="L55" i="18"/>
  <c r="L63" i="18"/>
  <c r="I49" i="18"/>
  <c r="L49" i="18" s="1"/>
  <c r="L50" i="18"/>
  <c r="I51" i="18"/>
  <c r="L51" i="18" s="1"/>
  <c r="L52" i="18"/>
  <c r="I53" i="18"/>
  <c r="L53" i="18" s="1"/>
  <c r="L54" i="18"/>
  <c r="I55" i="18"/>
  <c r="L56" i="18"/>
  <c r="I57" i="18"/>
  <c r="L57" i="18" s="1"/>
  <c r="L58" i="18"/>
  <c r="I59" i="18"/>
  <c r="L59" i="18" s="1"/>
  <c r="L60" i="18"/>
  <c r="I61" i="18"/>
  <c r="L61" i="18" s="1"/>
  <c r="L62" i="18"/>
  <c r="I63" i="18"/>
  <c r="I7" i="18"/>
  <c r="L8" i="18"/>
  <c r="I9" i="18"/>
  <c r="L9" i="18" s="1"/>
  <c r="L10" i="18"/>
  <c r="I11" i="18"/>
  <c r="L11" i="18" s="1"/>
  <c r="L12" i="18"/>
  <c r="I13" i="18"/>
  <c r="L13" i="18" s="1"/>
  <c r="L14" i="18"/>
  <c r="I15" i="18"/>
  <c r="L15" i="18" s="1"/>
  <c r="L16" i="18"/>
  <c r="I17" i="18"/>
  <c r="L17" i="18" s="1"/>
  <c r="L18" i="18"/>
  <c r="I19" i="18"/>
  <c r="L19" i="18" s="1"/>
  <c r="L20" i="18"/>
  <c r="I21" i="18"/>
  <c r="L21" i="18" s="1"/>
  <c r="L22" i="18"/>
  <c r="I23" i="18"/>
  <c r="L23" i="18" s="1"/>
  <c r="L24" i="18"/>
  <c r="I25" i="18"/>
  <c r="L25" i="18" s="1"/>
  <c r="I27" i="18"/>
  <c r="L27" i="18" s="1"/>
  <c r="I29" i="18"/>
  <c r="L29" i="18" s="1"/>
  <c r="I31" i="18"/>
  <c r="L31" i="18" s="1"/>
  <c r="L33" i="18"/>
  <c r="I35" i="18"/>
  <c r="L35" i="18" s="1"/>
  <c r="K47" i="18"/>
  <c r="L9" i="17"/>
  <c r="I7" i="17"/>
  <c r="L7" i="17" s="1"/>
  <c r="L8" i="17"/>
  <c r="I9" i="17"/>
  <c r="L10" i="17"/>
  <c r="I11" i="17"/>
  <c r="L11" i="17" s="1"/>
  <c r="L12" i="17"/>
  <c r="I13" i="17"/>
  <c r="L13" i="17" s="1"/>
  <c r="L14" i="17"/>
  <c r="I15" i="17"/>
  <c r="L15" i="17" s="1"/>
  <c r="L16" i="17"/>
  <c r="I17" i="17"/>
  <c r="L17" i="17" s="1"/>
  <c r="L18" i="17"/>
  <c r="I19" i="17"/>
  <c r="L19" i="17" s="1"/>
  <c r="L20" i="17"/>
  <c r="I21" i="17"/>
  <c r="L21" i="17" s="1"/>
  <c r="L22" i="17"/>
  <c r="I23" i="17"/>
  <c r="L23" i="17" s="1"/>
  <c r="L24" i="17"/>
  <c r="I25" i="17"/>
  <c r="L25" i="17" s="1"/>
  <c r="L26" i="17"/>
  <c r="I27" i="17"/>
  <c r="L27" i="17" s="1"/>
  <c r="L28" i="17"/>
  <c r="L30" i="17"/>
  <c r="L32" i="17"/>
  <c r="L34" i="17"/>
  <c r="L36" i="17"/>
  <c r="L38" i="17"/>
  <c r="L40" i="17"/>
  <c r="L42" i="17"/>
  <c r="L44" i="17"/>
  <c r="L46" i="17"/>
  <c r="K47" i="17"/>
  <c r="AA63" i="16"/>
  <c r="K63" i="16"/>
  <c r="L63" i="16" s="1"/>
  <c r="I63" i="16"/>
  <c r="C63" i="16"/>
  <c r="B63" i="16"/>
  <c r="AA62" i="16"/>
  <c r="K62" i="16"/>
  <c r="I62" i="16" s="1"/>
  <c r="L62" i="16" s="1"/>
  <c r="C62" i="16"/>
  <c r="B62" i="16"/>
  <c r="AA61" i="16"/>
  <c r="K61" i="16"/>
  <c r="L61" i="16" s="1"/>
  <c r="I61" i="16"/>
  <c r="C61" i="16"/>
  <c r="B61" i="16"/>
  <c r="AA60" i="16"/>
  <c r="K60" i="16"/>
  <c r="I60" i="16" s="1"/>
  <c r="L60" i="16" s="1"/>
  <c r="C60" i="16"/>
  <c r="B60" i="16"/>
  <c r="AA59" i="16"/>
  <c r="K59" i="16"/>
  <c r="L59" i="16" s="1"/>
  <c r="I59" i="16"/>
  <c r="C59" i="16"/>
  <c r="B59" i="16"/>
  <c r="AA58" i="16"/>
  <c r="K58" i="16"/>
  <c r="I58" i="16" s="1"/>
  <c r="L58" i="16" s="1"/>
  <c r="C58" i="16"/>
  <c r="B58" i="16"/>
  <c r="AA57" i="16"/>
  <c r="K57" i="16"/>
  <c r="L57" i="16" s="1"/>
  <c r="I57" i="16"/>
  <c r="C57" i="16"/>
  <c r="B57" i="16"/>
  <c r="AA56" i="16"/>
  <c r="K56" i="16"/>
  <c r="I56" i="16" s="1"/>
  <c r="L56" i="16" s="1"/>
  <c r="C56" i="16"/>
  <c r="B56" i="16"/>
  <c r="AA55" i="16"/>
  <c r="K55" i="16"/>
  <c r="L55" i="16" s="1"/>
  <c r="I55" i="16"/>
  <c r="C55" i="16"/>
  <c r="B55" i="16"/>
  <c r="AA54" i="16"/>
  <c r="K54" i="16"/>
  <c r="I54" i="16" s="1"/>
  <c r="L54" i="16" s="1"/>
  <c r="C54" i="16"/>
  <c r="B54" i="16"/>
  <c r="AA53" i="16"/>
  <c r="K53" i="16"/>
  <c r="L53" i="16" s="1"/>
  <c r="I53" i="16"/>
  <c r="C53" i="16"/>
  <c r="B53" i="16"/>
  <c r="AA52" i="16"/>
  <c r="K52" i="16"/>
  <c r="I52" i="16" s="1"/>
  <c r="L52" i="16" s="1"/>
  <c r="C52" i="16"/>
  <c r="B52" i="16"/>
  <c r="AA51" i="16"/>
  <c r="K51" i="16"/>
  <c r="L51" i="16" s="1"/>
  <c r="I51" i="16"/>
  <c r="C51" i="16"/>
  <c r="B51" i="16"/>
  <c r="AA50" i="16"/>
  <c r="K50" i="16"/>
  <c r="I50" i="16" s="1"/>
  <c r="L50" i="16" s="1"/>
  <c r="C50" i="16"/>
  <c r="B50" i="16"/>
  <c r="AA49" i="16"/>
  <c r="K49" i="16"/>
  <c r="C49" i="16"/>
  <c r="B49" i="16"/>
  <c r="W47" i="16"/>
  <c r="V47" i="16"/>
  <c r="U47" i="16"/>
  <c r="T47" i="16"/>
  <c r="S47" i="16"/>
  <c r="R47" i="16"/>
  <c r="Q47" i="16"/>
  <c r="P47" i="16"/>
  <c r="O47" i="16"/>
  <c r="N47" i="16"/>
  <c r="M47" i="16"/>
  <c r="J47" i="16"/>
  <c r="AA46" i="16"/>
  <c r="K46" i="16"/>
  <c r="I46" i="16" s="1"/>
  <c r="C46" i="16"/>
  <c r="B46" i="16"/>
  <c r="AA45" i="16"/>
  <c r="K45" i="16"/>
  <c r="I45" i="16"/>
  <c r="L45" i="16" s="1"/>
  <c r="C45" i="16"/>
  <c r="B45" i="16"/>
  <c r="AA44" i="16"/>
  <c r="K44" i="16"/>
  <c r="I44" i="16" s="1"/>
  <c r="C44" i="16"/>
  <c r="B44" i="16"/>
  <c r="AA43" i="16"/>
  <c r="K43" i="16"/>
  <c r="I43" i="16"/>
  <c r="L43" i="16" s="1"/>
  <c r="C43" i="16"/>
  <c r="B43" i="16"/>
  <c r="AA42" i="16"/>
  <c r="K42" i="16"/>
  <c r="I42" i="16" s="1"/>
  <c r="C42" i="16"/>
  <c r="B42" i="16"/>
  <c r="AA41" i="16"/>
  <c r="K41" i="16"/>
  <c r="I41" i="16"/>
  <c r="L41" i="16" s="1"/>
  <c r="C41" i="16"/>
  <c r="B41" i="16"/>
  <c r="AA40" i="16"/>
  <c r="K40" i="16"/>
  <c r="I40" i="16" s="1"/>
  <c r="C40" i="16"/>
  <c r="B40" i="16"/>
  <c r="AA39" i="16"/>
  <c r="K39" i="16"/>
  <c r="I39" i="16"/>
  <c r="L39" i="16" s="1"/>
  <c r="C39" i="16"/>
  <c r="B39" i="16"/>
  <c r="AA38" i="16"/>
  <c r="K38" i="16"/>
  <c r="I38" i="16" s="1"/>
  <c r="C38" i="16"/>
  <c r="B38" i="16"/>
  <c r="AA37" i="16"/>
  <c r="K37" i="16"/>
  <c r="I37" i="16"/>
  <c r="L37" i="16" s="1"/>
  <c r="C37" i="16"/>
  <c r="B37" i="16"/>
  <c r="AA36" i="16"/>
  <c r="K36" i="16"/>
  <c r="I36" i="16" s="1"/>
  <c r="C36" i="16"/>
  <c r="B36" i="16"/>
  <c r="AA35" i="16"/>
  <c r="K35" i="16"/>
  <c r="I35" i="16"/>
  <c r="L35" i="16" s="1"/>
  <c r="C35" i="16"/>
  <c r="B35" i="16"/>
  <c r="AA34" i="16"/>
  <c r="K34" i="16"/>
  <c r="I34" i="16" s="1"/>
  <c r="C34" i="16"/>
  <c r="B34" i="16"/>
  <c r="AA33" i="16"/>
  <c r="K33" i="16"/>
  <c r="I33" i="16"/>
  <c r="L33" i="16" s="1"/>
  <c r="C33" i="16"/>
  <c r="B33" i="16"/>
  <c r="AA32" i="16"/>
  <c r="K32" i="16"/>
  <c r="I32" i="16" s="1"/>
  <c r="C32" i="16"/>
  <c r="B32" i="16"/>
  <c r="AA31" i="16"/>
  <c r="K31" i="16"/>
  <c r="I31" i="16"/>
  <c r="L31" i="16" s="1"/>
  <c r="C31" i="16"/>
  <c r="B31" i="16"/>
  <c r="AA30" i="16"/>
  <c r="K30" i="16"/>
  <c r="I30" i="16" s="1"/>
  <c r="C30" i="16"/>
  <c r="B30" i="16"/>
  <c r="AA29" i="16"/>
  <c r="K29" i="16"/>
  <c r="L29" i="16" s="1"/>
  <c r="I29" i="16"/>
  <c r="C29" i="16"/>
  <c r="B29" i="16"/>
  <c r="AA28" i="16"/>
  <c r="K28" i="16"/>
  <c r="I28" i="16" s="1"/>
  <c r="C28" i="16"/>
  <c r="B28" i="16"/>
  <c r="AA27" i="16"/>
  <c r="K27" i="16"/>
  <c r="C27" i="16"/>
  <c r="B27" i="16"/>
  <c r="AA26" i="16"/>
  <c r="K26" i="16"/>
  <c r="I26" i="16" s="1"/>
  <c r="C26" i="16"/>
  <c r="B26" i="16"/>
  <c r="AA25" i="16"/>
  <c r="K25" i="16"/>
  <c r="C25" i="16"/>
  <c r="B25" i="16"/>
  <c r="AA24" i="16"/>
  <c r="K24" i="16"/>
  <c r="I24" i="16" s="1"/>
  <c r="C24" i="16"/>
  <c r="B24" i="16"/>
  <c r="AA23" i="16"/>
  <c r="K23" i="16"/>
  <c r="C23" i="16"/>
  <c r="B23" i="16"/>
  <c r="AA22" i="16"/>
  <c r="K22" i="16"/>
  <c r="I22" i="16" s="1"/>
  <c r="C22" i="16"/>
  <c r="B22" i="16"/>
  <c r="AA21" i="16"/>
  <c r="K21" i="16"/>
  <c r="C21" i="16"/>
  <c r="B21" i="16"/>
  <c r="K20" i="16"/>
  <c r="I20" i="16" s="1"/>
  <c r="C20" i="16"/>
  <c r="B20" i="16"/>
  <c r="K19" i="16"/>
  <c r="C19" i="16"/>
  <c r="B19" i="16"/>
  <c r="K18" i="16"/>
  <c r="I18" i="16" s="1"/>
  <c r="C18" i="16"/>
  <c r="B18" i="16"/>
  <c r="K17" i="16"/>
  <c r="C17" i="16"/>
  <c r="B17" i="16"/>
  <c r="K16" i="16"/>
  <c r="I16" i="16" s="1"/>
  <c r="C16" i="16"/>
  <c r="B16" i="16"/>
  <c r="K15" i="16"/>
  <c r="C15" i="16"/>
  <c r="B15" i="16"/>
  <c r="K14" i="16"/>
  <c r="I14" i="16" s="1"/>
  <c r="C14" i="16"/>
  <c r="B14" i="16"/>
  <c r="K13" i="16"/>
  <c r="C13" i="16"/>
  <c r="B13" i="16"/>
  <c r="K12" i="16"/>
  <c r="I12" i="16" s="1"/>
  <c r="C12" i="16"/>
  <c r="B12" i="16"/>
  <c r="AA11" i="16"/>
  <c r="K11" i="16"/>
  <c r="C11" i="16"/>
  <c r="B11" i="16"/>
  <c r="AA10" i="16"/>
  <c r="K10" i="16"/>
  <c r="I10" i="16" s="1"/>
  <c r="C10" i="16"/>
  <c r="B10" i="16"/>
  <c r="AA9" i="16"/>
  <c r="K9" i="16"/>
  <c r="C9" i="16"/>
  <c r="B9" i="16"/>
  <c r="AA8" i="16"/>
  <c r="K8" i="16"/>
  <c r="I8" i="16" s="1"/>
  <c r="C8" i="16"/>
  <c r="B8" i="16"/>
  <c r="AA7" i="16"/>
  <c r="K7" i="16"/>
  <c r="C7" i="16"/>
  <c r="B7" i="16"/>
  <c r="C5" i="16"/>
  <c r="B5" i="16"/>
  <c r="AA63" i="15"/>
  <c r="K63" i="15"/>
  <c r="L63" i="15" s="1"/>
  <c r="I63" i="15"/>
  <c r="C63" i="15"/>
  <c r="B63" i="15"/>
  <c r="AA62" i="15"/>
  <c r="K62" i="15"/>
  <c r="I62" i="15" s="1"/>
  <c r="L62" i="15" s="1"/>
  <c r="C62" i="15"/>
  <c r="B62" i="15"/>
  <c r="AA61" i="15"/>
  <c r="K61" i="15"/>
  <c r="L61" i="15" s="1"/>
  <c r="I61" i="15"/>
  <c r="C61" i="15"/>
  <c r="B61" i="15"/>
  <c r="AA60" i="15"/>
  <c r="K60" i="15"/>
  <c r="I60" i="15" s="1"/>
  <c r="L60" i="15" s="1"/>
  <c r="C60" i="15"/>
  <c r="B60" i="15"/>
  <c r="AA59" i="15"/>
  <c r="K59" i="15"/>
  <c r="L59" i="15" s="1"/>
  <c r="I59" i="15"/>
  <c r="C59" i="15"/>
  <c r="B59" i="15"/>
  <c r="AA58" i="15"/>
  <c r="K58" i="15"/>
  <c r="I58" i="15" s="1"/>
  <c r="L58" i="15" s="1"/>
  <c r="C58" i="15"/>
  <c r="B58" i="15"/>
  <c r="AA57" i="15"/>
  <c r="K57" i="15"/>
  <c r="L57" i="15" s="1"/>
  <c r="I57" i="15"/>
  <c r="C57" i="15"/>
  <c r="B57" i="15"/>
  <c r="AA56" i="15"/>
  <c r="K56" i="15"/>
  <c r="I56" i="15" s="1"/>
  <c r="L56" i="15" s="1"/>
  <c r="C56" i="15"/>
  <c r="B56" i="15"/>
  <c r="AA55" i="15"/>
  <c r="K55" i="15"/>
  <c r="L55" i="15" s="1"/>
  <c r="I55" i="15"/>
  <c r="C55" i="15"/>
  <c r="B55" i="15"/>
  <c r="AA54" i="15"/>
  <c r="K54" i="15"/>
  <c r="I54" i="15" s="1"/>
  <c r="L54" i="15" s="1"/>
  <c r="C54" i="15"/>
  <c r="B54" i="15"/>
  <c r="AA53" i="15"/>
  <c r="K53" i="15"/>
  <c r="I53" i="15"/>
  <c r="C53" i="15"/>
  <c r="B53" i="15"/>
  <c r="AA52" i="15"/>
  <c r="K52" i="15"/>
  <c r="I52" i="15" s="1"/>
  <c r="L52" i="15" s="1"/>
  <c r="C52" i="15"/>
  <c r="B52" i="15"/>
  <c r="AA51" i="15"/>
  <c r="K51" i="15"/>
  <c r="L51" i="15" s="1"/>
  <c r="I51" i="15"/>
  <c r="C51" i="15"/>
  <c r="B51" i="15"/>
  <c r="AA50" i="15"/>
  <c r="K50" i="15"/>
  <c r="I50" i="15" s="1"/>
  <c r="L50" i="15" s="1"/>
  <c r="C50" i="15"/>
  <c r="B50" i="15"/>
  <c r="AA49" i="15"/>
  <c r="K49" i="15"/>
  <c r="I49" i="15"/>
  <c r="C49" i="15"/>
  <c r="B49" i="15"/>
  <c r="W47" i="15"/>
  <c r="V47" i="15"/>
  <c r="U47" i="15"/>
  <c r="T47" i="15"/>
  <c r="S47" i="15"/>
  <c r="R47" i="15"/>
  <c r="Q47" i="15"/>
  <c r="P47" i="15"/>
  <c r="O47" i="15"/>
  <c r="N47" i="15"/>
  <c r="M47" i="15"/>
  <c r="J47" i="15"/>
  <c r="AA46" i="15"/>
  <c r="K46" i="15"/>
  <c r="I46" i="15" s="1"/>
  <c r="C46" i="15"/>
  <c r="B46" i="15"/>
  <c r="AA45" i="15"/>
  <c r="K45" i="15"/>
  <c r="I45" i="15"/>
  <c r="L45" i="15" s="1"/>
  <c r="C45" i="15"/>
  <c r="B45" i="15"/>
  <c r="AA44" i="15"/>
  <c r="K44" i="15"/>
  <c r="I44" i="15" s="1"/>
  <c r="C44" i="15"/>
  <c r="B44" i="15"/>
  <c r="AA43" i="15"/>
  <c r="K43" i="15"/>
  <c r="I43" i="15"/>
  <c r="L43" i="15" s="1"/>
  <c r="C43" i="15"/>
  <c r="B43" i="15"/>
  <c r="AA42" i="15"/>
  <c r="K42" i="15"/>
  <c r="I42" i="15" s="1"/>
  <c r="C42" i="15"/>
  <c r="B42" i="15"/>
  <c r="AA41" i="15"/>
  <c r="K41" i="15"/>
  <c r="I41" i="15"/>
  <c r="L41" i="15" s="1"/>
  <c r="C41" i="15"/>
  <c r="B41" i="15"/>
  <c r="AA40" i="15"/>
  <c r="K40" i="15"/>
  <c r="I40" i="15" s="1"/>
  <c r="C40" i="15"/>
  <c r="B40" i="15"/>
  <c r="AA39" i="15"/>
  <c r="K39" i="15"/>
  <c r="L39" i="15" s="1"/>
  <c r="I39" i="15"/>
  <c r="C39" i="15"/>
  <c r="B39" i="15"/>
  <c r="AA38" i="15"/>
  <c r="K38" i="15"/>
  <c r="I38" i="15" s="1"/>
  <c r="C38" i="15"/>
  <c r="B38" i="15"/>
  <c r="AA37" i="15"/>
  <c r="K37" i="15"/>
  <c r="L37" i="15" s="1"/>
  <c r="I37" i="15"/>
  <c r="C37" i="15"/>
  <c r="B37" i="15"/>
  <c r="AA36" i="15"/>
  <c r="K36" i="15"/>
  <c r="I36" i="15" s="1"/>
  <c r="C36" i="15"/>
  <c r="B36" i="15"/>
  <c r="AA35" i="15"/>
  <c r="K35" i="15"/>
  <c r="C35" i="15"/>
  <c r="B35" i="15"/>
  <c r="AA34" i="15"/>
  <c r="K34" i="15"/>
  <c r="I34" i="15" s="1"/>
  <c r="C34" i="15"/>
  <c r="B34" i="15"/>
  <c r="AA33" i="15"/>
  <c r="K33" i="15"/>
  <c r="C33" i="15"/>
  <c r="B33" i="15"/>
  <c r="AA32" i="15"/>
  <c r="K32" i="15"/>
  <c r="I32" i="15" s="1"/>
  <c r="C32" i="15"/>
  <c r="B32" i="15"/>
  <c r="AA31" i="15"/>
  <c r="K31" i="15"/>
  <c r="C31" i="15"/>
  <c r="B31" i="15"/>
  <c r="AA30" i="15"/>
  <c r="K30" i="15"/>
  <c r="I30" i="15" s="1"/>
  <c r="C30" i="15"/>
  <c r="B30" i="15"/>
  <c r="AA29" i="15"/>
  <c r="K29" i="15"/>
  <c r="C29" i="15"/>
  <c r="B29" i="15"/>
  <c r="AA28" i="15"/>
  <c r="K28" i="15"/>
  <c r="I28" i="15" s="1"/>
  <c r="C28" i="15"/>
  <c r="B28" i="15"/>
  <c r="AA27" i="15"/>
  <c r="K27" i="15"/>
  <c r="C27" i="15"/>
  <c r="B27" i="15"/>
  <c r="AA26" i="15"/>
  <c r="K26" i="15"/>
  <c r="I26" i="15" s="1"/>
  <c r="C26" i="15"/>
  <c r="B26" i="15"/>
  <c r="AA25" i="15"/>
  <c r="K25" i="15"/>
  <c r="C25" i="15"/>
  <c r="B25" i="15"/>
  <c r="AA24" i="15"/>
  <c r="K24" i="15"/>
  <c r="I24" i="15" s="1"/>
  <c r="C24" i="15"/>
  <c r="B24" i="15"/>
  <c r="AA23" i="15"/>
  <c r="K23" i="15"/>
  <c r="C23" i="15"/>
  <c r="B23" i="15"/>
  <c r="AA22" i="15"/>
  <c r="K22" i="15"/>
  <c r="I22" i="15" s="1"/>
  <c r="C22" i="15"/>
  <c r="B22" i="15"/>
  <c r="AA21" i="15"/>
  <c r="K21" i="15"/>
  <c r="C21" i="15"/>
  <c r="B21" i="15"/>
  <c r="AA20" i="15"/>
  <c r="K20" i="15"/>
  <c r="I20" i="15" s="1"/>
  <c r="C20" i="15"/>
  <c r="B20" i="15"/>
  <c r="AA19" i="15"/>
  <c r="K19" i="15"/>
  <c r="C19" i="15"/>
  <c r="B19" i="15"/>
  <c r="AA18" i="15"/>
  <c r="K18" i="15"/>
  <c r="I18" i="15" s="1"/>
  <c r="C18" i="15"/>
  <c r="B18" i="15"/>
  <c r="AA17" i="15"/>
  <c r="K17" i="15"/>
  <c r="C17" i="15"/>
  <c r="B17" i="15"/>
  <c r="AA16" i="15"/>
  <c r="K16" i="15"/>
  <c r="I16" i="15" s="1"/>
  <c r="C16" i="15"/>
  <c r="B16" i="15"/>
  <c r="AA15" i="15"/>
  <c r="K15" i="15"/>
  <c r="C15" i="15"/>
  <c r="B15" i="15"/>
  <c r="AA14" i="15"/>
  <c r="K14" i="15"/>
  <c r="I14" i="15" s="1"/>
  <c r="C14" i="15"/>
  <c r="B14" i="15"/>
  <c r="AA13" i="15"/>
  <c r="K13" i="15"/>
  <c r="C13" i="15"/>
  <c r="B13" i="15"/>
  <c r="AA12" i="15"/>
  <c r="K12" i="15"/>
  <c r="I12" i="15" s="1"/>
  <c r="C12" i="15"/>
  <c r="B12" i="15"/>
  <c r="AA11" i="15"/>
  <c r="K11" i="15"/>
  <c r="C11" i="15"/>
  <c r="B11" i="15"/>
  <c r="AA10" i="15"/>
  <c r="K10" i="15"/>
  <c r="I10" i="15" s="1"/>
  <c r="C10" i="15"/>
  <c r="B10" i="15"/>
  <c r="AA9" i="15"/>
  <c r="K9" i="15"/>
  <c r="C9" i="15"/>
  <c r="B9" i="15"/>
  <c r="AA8" i="15"/>
  <c r="K8" i="15"/>
  <c r="I8" i="15" s="1"/>
  <c r="C8" i="15"/>
  <c r="B8" i="15"/>
  <c r="AA7" i="15"/>
  <c r="K7" i="15"/>
  <c r="C7" i="15"/>
  <c r="B7" i="15"/>
  <c r="C5" i="15"/>
  <c r="B5" i="15"/>
  <c r="AA63" i="14"/>
  <c r="K63" i="14"/>
  <c r="L63" i="14" s="1"/>
  <c r="I63" i="14"/>
  <c r="C63" i="14"/>
  <c r="B63" i="14"/>
  <c r="AA62" i="14"/>
  <c r="K62" i="14"/>
  <c r="I62" i="14" s="1"/>
  <c r="L62" i="14" s="1"/>
  <c r="C62" i="14"/>
  <c r="B62" i="14"/>
  <c r="AA61" i="14"/>
  <c r="K61" i="14"/>
  <c r="L61" i="14" s="1"/>
  <c r="I61" i="14"/>
  <c r="C61" i="14"/>
  <c r="B61" i="14"/>
  <c r="AA60" i="14"/>
  <c r="K60" i="14"/>
  <c r="I60" i="14" s="1"/>
  <c r="L60" i="14" s="1"/>
  <c r="C60" i="14"/>
  <c r="B60" i="14"/>
  <c r="AA59" i="14"/>
  <c r="K59" i="14"/>
  <c r="L59" i="14" s="1"/>
  <c r="I59" i="14"/>
  <c r="C59" i="14"/>
  <c r="B59" i="14"/>
  <c r="AA58" i="14"/>
  <c r="K58" i="14"/>
  <c r="I58" i="14" s="1"/>
  <c r="L58" i="14" s="1"/>
  <c r="C58" i="14"/>
  <c r="B58" i="14"/>
  <c r="AA57" i="14"/>
  <c r="K57" i="14"/>
  <c r="L57" i="14" s="1"/>
  <c r="I57" i="14"/>
  <c r="C57" i="14"/>
  <c r="B57" i="14"/>
  <c r="AA56" i="14"/>
  <c r="K56" i="14"/>
  <c r="I56" i="14" s="1"/>
  <c r="L56" i="14" s="1"/>
  <c r="C56" i="14"/>
  <c r="B56" i="14"/>
  <c r="AA55" i="14"/>
  <c r="K55" i="14"/>
  <c r="L55" i="14" s="1"/>
  <c r="I55" i="14"/>
  <c r="C55" i="14"/>
  <c r="B55" i="14"/>
  <c r="AA54" i="14"/>
  <c r="K54" i="14"/>
  <c r="I54" i="14" s="1"/>
  <c r="L54" i="14" s="1"/>
  <c r="C54" i="14"/>
  <c r="B54" i="14"/>
  <c r="AA53" i="14"/>
  <c r="K53" i="14"/>
  <c r="L53" i="14" s="1"/>
  <c r="I53" i="14"/>
  <c r="C53" i="14"/>
  <c r="B53" i="14"/>
  <c r="AA52" i="14"/>
  <c r="K52" i="14"/>
  <c r="I52" i="14" s="1"/>
  <c r="L52" i="14" s="1"/>
  <c r="C52" i="14"/>
  <c r="B52" i="14"/>
  <c r="AA51" i="14"/>
  <c r="K51" i="14"/>
  <c r="L51" i="14" s="1"/>
  <c r="I51" i="14"/>
  <c r="C51" i="14"/>
  <c r="B51" i="14"/>
  <c r="AA50" i="14"/>
  <c r="K50" i="14"/>
  <c r="I50" i="14" s="1"/>
  <c r="L50" i="14" s="1"/>
  <c r="C50" i="14"/>
  <c r="B50" i="14"/>
  <c r="AA49" i="14"/>
  <c r="K49" i="14"/>
  <c r="I49" i="14"/>
  <c r="C49" i="14"/>
  <c r="B49" i="14"/>
  <c r="W47" i="14"/>
  <c r="V47" i="14"/>
  <c r="U47" i="14"/>
  <c r="T47" i="14"/>
  <c r="S47" i="14"/>
  <c r="R47" i="14"/>
  <c r="Q47" i="14"/>
  <c r="P47" i="14"/>
  <c r="O47" i="14"/>
  <c r="N47" i="14"/>
  <c r="M47" i="14"/>
  <c r="J47" i="14"/>
  <c r="AA46" i="14"/>
  <c r="K46" i="14"/>
  <c r="I46" i="14" s="1"/>
  <c r="C46" i="14"/>
  <c r="B46" i="14"/>
  <c r="AA45" i="14"/>
  <c r="K45" i="14"/>
  <c r="I45" i="14"/>
  <c r="L45" i="14" s="1"/>
  <c r="C45" i="14"/>
  <c r="B45" i="14"/>
  <c r="AA44" i="14"/>
  <c r="K44" i="14"/>
  <c r="I44" i="14" s="1"/>
  <c r="C44" i="14"/>
  <c r="B44" i="14"/>
  <c r="AA43" i="14"/>
  <c r="K43" i="14"/>
  <c r="I43" i="14"/>
  <c r="L43" i="14" s="1"/>
  <c r="C43" i="14"/>
  <c r="B43" i="14"/>
  <c r="AA42" i="14"/>
  <c r="K42" i="14"/>
  <c r="I42" i="14" s="1"/>
  <c r="C42" i="14"/>
  <c r="B42" i="14"/>
  <c r="AA41" i="14"/>
  <c r="K41" i="14"/>
  <c r="I41" i="14"/>
  <c r="L41" i="14" s="1"/>
  <c r="C41" i="14"/>
  <c r="B41" i="14"/>
  <c r="AA40" i="14"/>
  <c r="K40" i="14"/>
  <c r="I40" i="14" s="1"/>
  <c r="C40" i="14"/>
  <c r="B40" i="14"/>
  <c r="AA39" i="14"/>
  <c r="K39" i="14"/>
  <c r="L39" i="14" s="1"/>
  <c r="I39" i="14"/>
  <c r="C39" i="14"/>
  <c r="B39" i="14"/>
  <c r="AA38" i="14"/>
  <c r="K38" i="14"/>
  <c r="I38" i="14" s="1"/>
  <c r="C38" i="14"/>
  <c r="B38" i="14"/>
  <c r="AA37" i="14"/>
  <c r="K37" i="14"/>
  <c r="L37" i="14" s="1"/>
  <c r="I37" i="14"/>
  <c r="C37" i="14"/>
  <c r="B37" i="14"/>
  <c r="AA36" i="14"/>
  <c r="K36" i="14"/>
  <c r="I36" i="14" s="1"/>
  <c r="C36" i="14"/>
  <c r="B36" i="14"/>
  <c r="AA35" i="14"/>
  <c r="K35" i="14"/>
  <c r="C35" i="14"/>
  <c r="B35" i="14"/>
  <c r="AA34" i="14"/>
  <c r="K34" i="14"/>
  <c r="I34" i="14" s="1"/>
  <c r="C34" i="14"/>
  <c r="B34" i="14"/>
  <c r="AA33" i="14"/>
  <c r="K33" i="14"/>
  <c r="C33" i="14"/>
  <c r="B33" i="14"/>
  <c r="AA32" i="14"/>
  <c r="K32" i="14"/>
  <c r="I32" i="14" s="1"/>
  <c r="C32" i="14"/>
  <c r="B32" i="14"/>
  <c r="AA31" i="14"/>
  <c r="K31" i="14"/>
  <c r="C31" i="14"/>
  <c r="B31" i="14"/>
  <c r="AA30" i="14"/>
  <c r="K30" i="14"/>
  <c r="I30" i="14" s="1"/>
  <c r="C30" i="14"/>
  <c r="B30" i="14"/>
  <c r="AA29" i="14"/>
  <c r="K29" i="14"/>
  <c r="C29" i="14"/>
  <c r="B29" i="14"/>
  <c r="AA28" i="14"/>
  <c r="K28" i="14"/>
  <c r="I28" i="14" s="1"/>
  <c r="C28" i="14"/>
  <c r="B28" i="14"/>
  <c r="AA27" i="14"/>
  <c r="K27" i="14"/>
  <c r="C27" i="14"/>
  <c r="B27" i="14"/>
  <c r="AA26" i="14"/>
  <c r="K26" i="14"/>
  <c r="I26" i="14" s="1"/>
  <c r="C26" i="14"/>
  <c r="B26" i="14"/>
  <c r="AA25" i="14"/>
  <c r="K25" i="14"/>
  <c r="C25" i="14"/>
  <c r="B25" i="14"/>
  <c r="AA24" i="14"/>
  <c r="K24" i="14"/>
  <c r="I24" i="14" s="1"/>
  <c r="C24" i="14"/>
  <c r="B24" i="14"/>
  <c r="AA23" i="14"/>
  <c r="K23" i="14"/>
  <c r="C23" i="14"/>
  <c r="B23" i="14"/>
  <c r="AA22" i="14"/>
  <c r="K22" i="14"/>
  <c r="I22" i="14" s="1"/>
  <c r="C22" i="14"/>
  <c r="B22" i="14"/>
  <c r="AA21" i="14"/>
  <c r="K21" i="14"/>
  <c r="C21" i="14"/>
  <c r="B21" i="14"/>
  <c r="AA20" i="14"/>
  <c r="K20" i="14"/>
  <c r="I20" i="14" s="1"/>
  <c r="C20" i="14"/>
  <c r="B20" i="14"/>
  <c r="AA19" i="14"/>
  <c r="K19" i="14"/>
  <c r="C19" i="14"/>
  <c r="B19" i="14"/>
  <c r="C18" i="14"/>
  <c r="B18" i="14"/>
  <c r="AA17" i="14"/>
  <c r="K17" i="14"/>
  <c r="C17" i="14"/>
  <c r="B17" i="14"/>
  <c r="AA16" i="14"/>
  <c r="K16" i="14"/>
  <c r="I16" i="14" s="1"/>
  <c r="C16" i="14"/>
  <c r="B16" i="14"/>
  <c r="AA15" i="14"/>
  <c r="K15" i="14"/>
  <c r="C15" i="14"/>
  <c r="B15" i="14"/>
  <c r="AA14" i="14"/>
  <c r="K14" i="14"/>
  <c r="I14" i="14" s="1"/>
  <c r="C14" i="14"/>
  <c r="B14" i="14"/>
  <c r="AA13" i="14"/>
  <c r="K13" i="14"/>
  <c r="C13" i="14"/>
  <c r="B13" i="14"/>
  <c r="AA12" i="14"/>
  <c r="K12" i="14"/>
  <c r="I12" i="14" s="1"/>
  <c r="C12" i="14"/>
  <c r="B12" i="14"/>
  <c r="AA11" i="14"/>
  <c r="K11" i="14"/>
  <c r="C11" i="14"/>
  <c r="B11" i="14"/>
  <c r="AA10" i="14"/>
  <c r="K10" i="14"/>
  <c r="I10" i="14" s="1"/>
  <c r="C10" i="14"/>
  <c r="B10" i="14"/>
  <c r="AA9" i="14"/>
  <c r="K9" i="14"/>
  <c r="C9" i="14"/>
  <c r="B9" i="14"/>
  <c r="AA8" i="14"/>
  <c r="K8" i="14"/>
  <c r="I8" i="14" s="1"/>
  <c r="C8" i="14"/>
  <c r="B8" i="14"/>
  <c r="AA7" i="14"/>
  <c r="K7" i="14"/>
  <c r="C7" i="14"/>
  <c r="B7" i="14"/>
  <c r="C5" i="14"/>
  <c r="B5" i="14"/>
  <c r="L47" i="17" l="1"/>
  <c r="I49" i="16"/>
  <c r="L49" i="16" s="1"/>
  <c r="L53" i="15"/>
  <c r="L49" i="15"/>
  <c r="L49" i="14"/>
  <c r="I47" i="18"/>
  <c r="L7" i="18"/>
  <c r="L47" i="18" s="1"/>
  <c r="I47" i="17"/>
  <c r="I7" i="16"/>
  <c r="L8" i="16"/>
  <c r="I9" i="16"/>
  <c r="L9" i="16" s="1"/>
  <c r="L10" i="16"/>
  <c r="I11" i="16"/>
  <c r="L11" i="16" s="1"/>
  <c r="L12" i="16"/>
  <c r="I13" i="16"/>
  <c r="L13" i="16" s="1"/>
  <c r="L14" i="16"/>
  <c r="I15" i="16"/>
  <c r="L15" i="16" s="1"/>
  <c r="L16" i="16"/>
  <c r="I17" i="16"/>
  <c r="L17" i="16" s="1"/>
  <c r="L18" i="16"/>
  <c r="I19" i="16"/>
  <c r="L19" i="16" s="1"/>
  <c r="L20" i="16"/>
  <c r="I21" i="16"/>
  <c r="L21" i="16" s="1"/>
  <c r="L22" i="16"/>
  <c r="I23" i="16"/>
  <c r="L23" i="16" s="1"/>
  <c r="L24" i="16"/>
  <c r="I25" i="16"/>
  <c r="L25" i="16" s="1"/>
  <c r="L26" i="16"/>
  <c r="I27" i="16"/>
  <c r="L27" i="16" s="1"/>
  <c r="L28" i="16"/>
  <c r="L30" i="16"/>
  <c r="L32" i="16"/>
  <c r="L34" i="16"/>
  <c r="L36" i="16"/>
  <c r="L38" i="16"/>
  <c r="L40" i="16"/>
  <c r="L42" i="16"/>
  <c r="L44" i="16"/>
  <c r="L46" i="16"/>
  <c r="K47" i="16"/>
  <c r="L21" i="15"/>
  <c r="L29" i="15"/>
  <c r="I7" i="15"/>
  <c r="L8" i="15"/>
  <c r="I9" i="15"/>
  <c r="L9" i="15" s="1"/>
  <c r="L10" i="15"/>
  <c r="I11" i="15"/>
  <c r="L11" i="15" s="1"/>
  <c r="L12" i="15"/>
  <c r="I13" i="15"/>
  <c r="L13" i="15" s="1"/>
  <c r="L14" i="15"/>
  <c r="I15" i="15"/>
  <c r="L15" i="15" s="1"/>
  <c r="L16" i="15"/>
  <c r="I17" i="15"/>
  <c r="L17" i="15" s="1"/>
  <c r="L18" i="15"/>
  <c r="I19" i="15"/>
  <c r="L19" i="15" s="1"/>
  <c r="L20" i="15"/>
  <c r="I21" i="15"/>
  <c r="L22" i="15"/>
  <c r="I23" i="15"/>
  <c r="L23" i="15" s="1"/>
  <c r="L24" i="15"/>
  <c r="I25" i="15"/>
  <c r="L25" i="15" s="1"/>
  <c r="L26" i="15"/>
  <c r="I27" i="15"/>
  <c r="L27" i="15" s="1"/>
  <c r="L28" i="15"/>
  <c r="I29" i="15"/>
  <c r="L30" i="15"/>
  <c r="I31" i="15"/>
  <c r="L31" i="15" s="1"/>
  <c r="L32" i="15"/>
  <c r="I33" i="15"/>
  <c r="L33" i="15" s="1"/>
  <c r="L34" i="15"/>
  <c r="I35" i="15"/>
  <c r="L35" i="15" s="1"/>
  <c r="L36" i="15"/>
  <c r="L38" i="15"/>
  <c r="L40" i="15"/>
  <c r="L42" i="15"/>
  <c r="L44" i="15"/>
  <c r="L46" i="15"/>
  <c r="K47" i="15"/>
  <c r="L13" i="14"/>
  <c r="I7" i="14"/>
  <c r="L8" i="14"/>
  <c r="I9" i="14"/>
  <c r="L9" i="14" s="1"/>
  <c r="L10" i="14"/>
  <c r="I11" i="14"/>
  <c r="L11" i="14" s="1"/>
  <c r="L12" i="14"/>
  <c r="I13" i="14"/>
  <c r="L14" i="14"/>
  <c r="I15" i="14"/>
  <c r="L15" i="14" s="1"/>
  <c r="L16" i="14"/>
  <c r="I17" i="14"/>
  <c r="L17" i="14" s="1"/>
  <c r="I19" i="14"/>
  <c r="L19" i="14" s="1"/>
  <c r="L20" i="14"/>
  <c r="I21" i="14"/>
  <c r="L21" i="14" s="1"/>
  <c r="L22" i="14"/>
  <c r="I23" i="14"/>
  <c r="L23" i="14" s="1"/>
  <c r="L24" i="14"/>
  <c r="I25" i="14"/>
  <c r="L25" i="14" s="1"/>
  <c r="L26" i="14"/>
  <c r="I27" i="14"/>
  <c r="L27" i="14" s="1"/>
  <c r="L28" i="14"/>
  <c r="I29" i="14"/>
  <c r="L29" i="14" s="1"/>
  <c r="L30" i="14"/>
  <c r="I31" i="14"/>
  <c r="L31" i="14" s="1"/>
  <c r="L32" i="14"/>
  <c r="I33" i="14"/>
  <c r="L33" i="14" s="1"/>
  <c r="L34" i="14"/>
  <c r="I35" i="14"/>
  <c r="L35" i="14" s="1"/>
  <c r="L36" i="14"/>
  <c r="L38" i="14"/>
  <c r="L40" i="14"/>
  <c r="L42" i="14"/>
  <c r="L44" i="14"/>
  <c r="L46" i="14"/>
  <c r="K47" i="14"/>
  <c r="I47" i="16" l="1"/>
  <c r="L7" i="16"/>
  <c r="L47" i="16" s="1"/>
  <c r="I47" i="15"/>
  <c r="L7" i="15"/>
  <c r="L47" i="15" s="1"/>
  <c r="I47" i="14"/>
  <c r="L7" i="14"/>
  <c r="L47" i="14" s="1"/>
</calcChain>
</file>

<file path=xl/sharedStrings.xml><?xml version="1.0" encoding="utf-8"?>
<sst xmlns="http://schemas.openxmlformats.org/spreadsheetml/2006/main" count="970" uniqueCount="209">
  <si>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</si>
  <si>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</si>
  <si>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</si>
  <si>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</si>
  <si>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</si>
  <si>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</si>
  <si>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</si>
  <si>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</si>
  <si>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</si>
  <si>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</si>
  <si>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</si>
  <si>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</si>
  <si>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</si>
  <si>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</si>
  <si>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</si>
  <si>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</si>
  <si>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</si>
  <si>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</si>
  <si>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</si>
  <si>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</si>
  <si>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</si>
  <si>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</si>
  <si>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</si>
  <si>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</si>
  <si>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</si>
  <si>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</si>
  <si>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</si>
  <si>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</si>
  <si>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</si>
  <si>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</si>
  <si>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</si>
  <si>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</si>
  <si>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</si>
  <si>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</si>
  <si>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</si>
  <si>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</si>
  <si>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</si>
  <si>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</si>
  <si>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</si>
  <si>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</si>
  <si>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</si>
  <si>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</si>
  <si>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</si>
  <si>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</si>
  <si>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</si>
  <si>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</si>
  <si>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</si>
  <si>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</si>
  <si>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</si>
  <si>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</si>
  <si>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9월 18일</t>
    <phoneticPr fontId="4" type="noConversion"/>
  </si>
  <si>
    <t>9월 17일</t>
    <phoneticPr fontId="4" type="noConversion"/>
  </si>
  <si>
    <t>9월 16일</t>
    <phoneticPr fontId="4" type="noConversion"/>
  </si>
  <si>
    <t>9월 15일</t>
    <phoneticPr fontId="4" type="noConversion"/>
  </si>
  <si>
    <t>9월 14일</t>
    <phoneticPr fontId="4" type="noConversion"/>
  </si>
  <si>
    <t>SST</t>
    <phoneticPr fontId="4" type="noConversion"/>
  </si>
  <si>
    <t>BASE</t>
    <phoneticPr fontId="4" type="noConversion"/>
  </si>
  <si>
    <t>K-JR01920-B414AZB</t>
    <phoneticPr fontId="4" type="noConversion"/>
  </si>
  <si>
    <t>SGP2020R</t>
    <phoneticPr fontId="4" type="noConversion"/>
  </si>
  <si>
    <t>B/K</t>
    <phoneticPr fontId="4" type="noConversion"/>
  </si>
  <si>
    <t>B</t>
    <phoneticPr fontId="4" type="noConversion"/>
  </si>
  <si>
    <t>SW-003072(12V)</t>
    <phoneticPr fontId="4" type="noConversion"/>
  </si>
  <si>
    <t xml:space="preserve">LEN2211 </t>
    <phoneticPr fontId="4" type="noConversion"/>
  </si>
  <si>
    <t>N/P</t>
    <phoneticPr fontId="4" type="noConversion"/>
  </si>
  <si>
    <t>CASE</t>
    <phoneticPr fontId="4" type="noConversion"/>
  </si>
  <si>
    <t>ODT</t>
    <phoneticPr fontId="4" type="noConversion"/>
  </si>
  <si>
    <t>김선화</t>
  </si>
  <si>
    <t>지아</t>
  </si>
  <si>
    <t>AMB0182A-KAA-R1</t>
  </si>
  <si>
    <t>SF2255</t>
    <phoneticPr fontId="4" type="noConversion"/>
  </si>
  <si>
    <t>A</t>
    <phoneticPr fontId="4" type="noConversion"/>
  </si>
  <si>
    <t>MESH파손</t>
    <phoneticPr fontId="4" type="noConversion"/>
  </si>
  <si>
    <t>HIC</t>
    <phoneticPr fontId="4" type="noConversion"/>
  </si>
  <si>
    <t>BODY</t>
    <phoneticPr fontId="4" type="noConversion"/>
  </si>
  <si>
    <t>HL192-10A1-M3</t>
    <phoneticPr fontId="4" type="noConversion"/>
  </si>
  <si>
    <t>SGF2041</t>
    <phoneticPr fontId="4" type="noConversion"/>
  </si>
  <si>
    <t>RV1.0-1.2HD-1.15A1</t>
    <phoneticPr fontId="4" type="noConversion"/>
  </si>
  <si>
    <t>RTP</t>
    <phoneticPr fontId="4" type="noConversion"/>
  </si>
  <si>
    <t>RIVET</t>
    <phoneticPr fontId="4" type="noConversion"/>
  </si>
  <si>
    <t>수연</t>
  </si>
  <si>
    <t>버사상</t>
    <phoneticPr fontId="4" type="noConversion"/>
  </si>
  <si>
    <t>STOPPER</t>
    <phoneticPr fontId="4" type="noConversion"/>
  </si>
  <si>
    <t>K-JR01903-D180ZA</t>
  </si>
  <si>
    <t>SGP2020R</t>
  </si>
  <si>
    <t xml:space="preserve">파손부 사상 </t>
    <phoneticPr fontId="4" type="noConversion"/>
  </si>
  <si>
    <t>HIC</t>
    <phoneticPr fontId="4" type="noConversion"/>
  </si>
  <si>
    <t>SLIDER</t>
    <phoneticPr fontId="4" type="noConversion"/>
  </si>
  <si>
    <t>HDB08PL-96S2</t>
    <phoneticPr fontId="4" type="noConversion"/>
  </si>
  <si>
    <t>SGF2030</t>
    <phoneticPr fontId="4" type="noConversion"/>
  </si>
  <si>
    <t>AYE</t>
    <phoneticPr fontId="4" type="noConversion"/>
  </si>
  <si>
    <t>NP628-1056-001#IN-B</t>
  </si>
  <si>
    <t>LG35</t>
    <phoneticPr fontId="4" type="noConversion"/>
  </si>
  <si>
    <t>박소연</t>
  </si>
  <si>
    <t>HIC</t>
    <phoneticPr fontId="4" type="noConversion"/>
  </si>
  <si>
    <t>HDB08NL-78B1</t>
    <phoneticPr fontId="4" type="noConversion"/>
  </si>
  <si>
    <t>SGF2041</t>
    <phoneticPr fontId="4" type="noConversion"/>
  </si>
  <si>
    <t>B</t>
    <phoneticPr fontId="4" type="noConversion"/>
  </si>
  <si>
    <t>김춘화</t>
  </si>
  <si>
    <t>SW-003205</t>
    <phoneticPr fontId="4" type="noConversion"/>
  </si>
  <si>
    <t>PC</t>
    <phoneticPr fontId="4" type="noConversion"/>
  </si>
  <si>
    <t>NP413-77549#IN-B</t>
    <phoneticPr fontId="4" type="noConversion"/>
  </si>
  <si>
    <t>SGF2033</t>
    <phoneticPr fontId="4" type="noConversion"/>
  </si>
  <si>
    <t>G/R</t>
    <phoneticPr fontId="4" type="noConversion"/>
  </si>
  <si>
    <t>이은실</t>
  </si>
  <si>
    <t>B</t>
    <phoneticPr fontId="4" type="noConversion"/>
  </si>
  <si>
    <t>A</t>
    <phoneticPr fontId="4" type="noConversion"/>
  </si>
  <si>
    <t>뜯김=긁힘94EA</t>
    <phoneticPr fontId="4" type="noConversion"/>
  </si>
  <si>
    <t>SST</t>
    <phoneticPr fontId="4" type="noConversion"/>
  </si>
  <si>
    <t>ADAPTER</t>
    <phoneticPr fontId="4" type="noConversion"/>
  </si>
  <si>
    <t>KR6166-GP200PA</t>
    <phoneticPr fontId="4" type="noConversion"/>
  </si>
  <si>
    <t>STOPPER</t>
    <phoneticPr fontId="4" type="noConversion"/>
  </si>
  <si>
    <t>HDB08NL-78T4</t>
    <phoneticPr fontId="4" type="noConversion"/>
  </si>
  <si>
    <t>샘플</t>
    <phoneticPr fontId="4" type="noConversion"/>
  </si>
  <si>
    <t>BASE</t>
    <phoneticPr fontId="4" type="noConversion"/>
  </si>
  <si>
    <t>KR6105-B273UA</t>
    <phoneticPr fontId="4" type="noConversion"/>
  </si>
  <si>
    <t>AMB1915B-KAA-R1</t>
    <phoneticPr fontId="4" type="noConversion"/>
  </si>
  <si>
    <t>SGF2041</t>
    <phoneticPr fontId="4" type="noConversion"/>
  </si>
  <si>
    <t>ACTUATOR</t>
    <phoneticPr fontId="4" type="noConversion"/>
  </si>
  <si>
    <t>MCS</t>
    <phoneticPr fontId="4" type="noConversion"/>
  </si>
  <si>
    <t>AYE</t>
    <phoneticPr fontId="4" type="noConversion"/>
  </si>
  <si>
    <t>NP595-352-012#LB</t>
    <phoneticPr fontId="4" type="noConversion"/>
  </si>
  <si>
    <t xml:space="preserve">SGP2030R </t>
    <phoneticPr fontId="4" type="noConversion"/>
  </si>
  <si>
    <t>N/P</t>
    <phoneticPr fontId="4" type="noConversion"/>
  </si>
  <si>
    <t>파손 후크</t>
    <phoneticPr fontId="4" type="noConversion"/>
  </si>
  <si>
    <t>HDBF05-M02B1</t>
  </si>
  <si>
    <t>샘플(A/B)</t>
    <phoneticPr fontId="4" type="noConversion"/>
  </si>
  <si>
    <t>B</t>
  </si>
  <si>
    <t>B</t>
    <phoneticPr fontId="4" type="noConversion"/>
  </si>
  <si>
    <t>사상 따로1290EA</t>
    <phoneticPr fontId="4" type="noConversion"/>
  </si>
  <si>
    <t>ACTUATOR</t>
    <phoneticPr fontId="4" type="noConversion"/>
  </si>
  <si>
    <t>AMB1930B-KAA-R1</t>
    <phoneticPr fontId="4" type="noConversion"/>
  </si>
  <si>
    <t>A</t>
    <phoneticPr fontId="4" type="noConversion"/>
  </si>
  <si>
    <t>NP595-352-012#IN</t>
    <phoneticPr fontId="4" type="noConversion"/>
  </si>
  <si>
    <t>SGP2030R</t>
    <phoneticPr fontId="4" type="noConversion"/>
  </si>
  <si>
    <t>B135054-001</t>
    <phoneticPr fontId="4" type="noConversion"/>
  </si>
  <si>
    <t>KR6182-B624CB</t>
    <phoneticPr fontId="4" type="noConversion"/>
  </si>
  <si>
    <t>SGF2033</t>
    <phoneticPr fontId="4" type="noConversion"/>
  </si>
  <si>
    <t>기타 = 기스   /  코아파손부 사상</t>
    <phoneticPr fontId="4" type="noConversion"/>
  </si>
  <si>
    <t>코아파손부 사상</t>
    <phoneticPr fontId="4" type="noConversion"/>
  </si>
  <si>
    <t>사상 300EA</t>
    <phoneticPr fontId="4" type="noConversion"/>
  </si>
  <si>
    <t>포스트 파손</t>
    <phoneticPr fontId="4" type="noConversion"/>
  </si>
  <si>
    <t>MCS</t>
    <phoneticPr fontId="4" type="noConversion"/>
  </si>
  <si>
    <t>SLIDER</t>
    <phoneticPr fontId="4" type="noConversion"/>
  </si>
  <si>
    <t>HDBF05-M02B1</t>
    <phoneticPr fontId="4" type="noConversion"/>
  </si>
  <si>
    <t>2052EA  a.b 선별 및 코아파손사상</t>
    <phoneticPr fontId="4" type="noConversion"/>
  </si>
  <si>
    <t>B</t>
    <phoneticPr fontId="4" type="noConversion"/>
  </si>
  <si>
    <t>A</t>
    <phoneticPr fontId="4" type="noConversion"/>
  </si>
  <si>
    <t>APADTER</t>
    <phoneticPr fontId="4" type="noConversion"/>
  </si>
  <si>
    <t>KR6152-GE130AB</t>
    <phoneticPr fontId="4" type="noConversion"/>
  </si>
  <si>
    <t>SST</t>
    <phoneticPr fontId="4" type="noConversion"/>
  </si>
  <si>
    <t>HIC</t>
    <phoneticPr fontId="4" type="noConversion"/>
  </si>
  <si>
    <t>HDBF05-MO1B1</t>
    <phoneticPr fontId="4" type="noConversion"/>
  </si>
  <si>
    <t>BASE</t>
    <phoneticPr fontId="4" type="noConversion"/>
  </si>
  <si>
    <t>기타 = 뜯김</t>
    <phoneticPr fontId="4" type="noConversion"/>
  </si>
  <si>
    <t>코아 파손부 사상</t>
    <phoneticPr fontId="4" type="noConversion"/>
  </si>
  <si>
    <t>ADAPTER</t>
    <phoneticPr fontId="4" type="noConversion"/>
  </si>
  <si>
    <t>KR6166-GP200JA</t>
    <phoneticPr fontId="4" type="noConversion"/>
  </si>
  <si>
    <t>BLUE</t>
    <phoneticPr fontId="4" type="noConversion"/>
  </si>
  <si>
    <t>B/L</t>
    <phoneticPr fontId="4" type="noConversion"/>
  </si>
  <si>
    <t>STOPPER</t>
    <phoneticPr fontId="4" type="noConversion"/>
  </si>
  <si>
    <t>HDB08NL-78T4</t>
    <phoneticPr fontId="4" type="noConversion"/>
  </si>
  <si>
    <t>H</t>
    <phoneticPr fontId="4" type="noConversion"/>
  </si>
  <si>
    <t>F</t>
    <phoneticPr fontId="4" type="noConversion"/>
  </si>
  <si>
    <t>EG</t>
    <phoneticPr fontId="4" type="noConversion"/>
  </si>
  <si>
    <t>선별- F</t>
  </si>
  <si>
    <t>선별- F</t>
    <phoneticPr fontId="4" type="noConversion"/>
  </si>
  <si>
    <t>선별- H</t>
    <phoneticPr fontId="4" type="noConversion"/>
  </si>
  <si>
    <t>선별- EG</t>
    <phoneticPr fontId="4" type="noConversion"/>
  </si>
  <si>
    <t>K-JR01928-C01AWB</t>
    <phoneticPr fontId="4" type="noConversion"/>
  </si>
  <si>
    <t>COVER</t>
    <phoneticPr fontId="4" type="noConversion"/>
  </si>
  <si>
    <t>SGF2030</t>
    <phoneticPr fontId="4" type="noConversion"/>
  </si>
  <si>
    <t>B/K</t>
    <phoneticPr fontId="4" type="noConversion"/>
  </si>
  <si>
    <t>K-JR01887-A221ATA</t>
    <phoneticPr fontId="4" type="noConversion"/>
  </si>
  <si>
    <t>JD4901</t>
    <phoneticPr fontId="4" type="noConversion"/>
  </si>
  <si>
    <t>STOPPR</t>
    <phoneticPr fontId="4" type="noConversion"/>
  </si>
  <si>
    <t>KR6105-D315UA</t>
    <phoneticPr fontId="4" type="noConversion"/>
  </si>
  <si>
    <t>샘플</t>
    <phoneticPr fontId="4" type="noConversion"/>
  </si>
  <si>
    <t>샘플 A . B  CAV</t>
    <phoneticPr fontId="4" type="noConversion"/>
  </si>
  <si>
    <t>A</t>
  </si>
  <si>
    <t>K-JR01928-G01BWA</t>
    <phoneticPr fontId="4" type="noConversion"/>
  </si>
  <si>
    <t>SGF2030</t>
    <phoneticPr fontId="4" type="noConversion"/>
  </si>
  <si>
    <t>A</t>
    <phoneticPr fontId="4" type="noConversion"/>
  </si>
  <si>
    <t>K-JR01887-G03CBA</t>
    <phoneticPr fontId="4" type="noConversion"/>
  </si>
  <si>
    <t>N/P</t>
    <phoneticPr fontId="4" type="noConversion"/>
  </si>
  <si>
    <t>AMB1901D-JAA-R2</t>
    <phoneticPr fontId="4" type="noConversion"/>
  </si>
  <si>
    <t>ACTUATOR</t>
    <phoneticPr fontId="4" type="noConversion"/>
  </si>
  <si>
    <t>MCS</t>
    <phoneticPr fontId="4" type="noConversion"/>
  </si>
  <si>
    <t>STOPPER</t>
    <phoneticPr fontId="4" type="noConversion"/>
  </si>
  <si>
    <t>HDB08NL-78T4</t>
    <phoneticPr fontId="4" type="noConversion"/>
  </si>
  <si>
    <t>SGF2041</t>
  </si>
  <si>
    <t>HIC</t>
    <phoneticPr fontId="4" type="noConversion"/>
  </si>
  <si>
    <t>BASE</t>
    <phoneticPr fontId="4" type="noConversion"/>
  </si>
  <si>
    <t>HDBF05-MO1B1</t>
    <phoneticPr fontId="4" type="noConversion"/>
  </si>
  <si>
    <t>A.B 샘플</t>
    <phoneticPr fontId="4" type="noConversion"/>
  </si>
  <si>
    <t>B</t>
    <phoneticPr fontId="4" type="noConversion"/>
  </si>
  <si>
    <t>NP628-1056-001#IN-B</t>
    <phoneticPr fontId="4" type="noConversion"/>
  </si>
  <si>
    <t>LG35</t>
    <phoneticPr fontId="4" type="noConversion"/>
  </si>
  <si>
    <t>AYE</t>
    <phoneticPr fontId="4" type="noConversion"/>
  </si>
  <si>
    <t>K-JR01928-C01AWB</t>
    <phoneticPr fontId="4" type="noConversion"/>
  </si>
  <si>
    <t>COVER</t>
    <phoneticPr fontId="4" type="noConversion"/>
  </si>
  <si>
    <t>K-JR01887-B221AUA</t>
    <phoneticPr fontId="4" type="noConversion"/>
  </si>
  <si>
    <t>SST</t>
    <phoneticPr fontId="4" type="noConversion"/>
  </si>
  <si>
    <t>NP413-082-092#GP</t>
    <phoneticPr fontId="4" type="noConversion"/>
  </si>
  <si>
    <t xml:space="preserve">SGP2030R </t>
    <phoneticPr fontId="4" type="noConversion"/>
  </si>
  <si>
    <t>HDBF05-M01B1(2C)</t>
    <phoneticPr fontId="4" type="noConversion"/>
  </si>
  <si>
    <t>SGF2041</t>
    <phoneticPr fontId="4" type="noConversion"/>
  </si>
  <si>
    <t>KR6182-B624CB</t>
    <phoneticPr fontId="4" type="noConversion"/>
  </si>
  <si>
    <t>SGF2033</t>
    <phoneticPr fontId="4" type="noConversion"/>
  </si>
  <si>
    <t>이은실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</si>
</sst>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1" fillId="0" borderId="16" xfId="0" applyNumberFormat="1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36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2"/>
  </cols>
  <sheetData>
    <row r="3" spans="2:3" ht="15" customHeight="1" x14ac:dyDescent="0.3">
      <c r="B3" s="21" t="s">
        <v>28</v>
      </c>
      <c r="C3" s="21" t="s">
        <v>29</v>
      </c>
    </row>
    <row r="4" spans="2:3" ht="15" customHeight="1" x14ac:dyDescent="0.3">
      <c r="B4" s="23"/>
      <c r="C4" s="23" t="s">
        <v>35</v>
      </c>
    </row>
    <row r="5" spans="2:3" ht="15" customHeight="1" x14ac:dyDescent="0.3">
      <c r="B5" s="23" t="s">
        <v>30</v>
      </c>
      <c r="C5" s="23" t="s">
        <v>31</v>
      </c>
    </row>
    <row r="6" spans="2:3" ht="15" customHeight="1" x14ac:dyDescent="0.3">
      <c r="B6" s="23" t="s">
        <v>32</v>
      </c>
      <c r="C6" s="23" t="s">
        <v>33</v>
      </c>
    </row>
    <row r="7" spans="2:3" ht="15" customHeight="1" x14ac:dyDescent="0.3">
      <c r="B7" s="23" t="s">
        <v>34</v>
      </c>
      <c r="C7" s="23" t="s">
        <v>37</v>
      </c>
    </row>
    <row r="8" spans="2:3" ht="15" customHeight="1" x14ac:dyDescent="0.3">
      <c r="B8" s="23" t="s">
        <v>36</v>
      </c>
      <c r="C8" s="23" t="s">
        <v>39</v>
      </c>
    </row>
    <row r="9" spans="2:3" ht="15" customHeight="1" x14ac:dyDescent="0.3">
      <c r="B9" s="23" t="s">
        <v>38</v>
      </c>
      <c r="C9" s="23" t="s">
        <v>41</v>
      </c>
    </row>
    <row r="10" spans="2:3" ht="15" customHeight="1" x14ac:dyDescent="0.3">
      <c r="B10" s="23" t="s">
        <v>40</v>
      </c>
      <c r="C10" s="23"/>
    </row>
    <row r="11" spans="2:3" ht="15" customHeight="1" x14ac:dyDescent="0.3">
      <c r="B11" s="23" t="s">
        <v>42</v>
      </c>
      <c r="C11" s="23"/>
    </row>
    <row r="12" spans="2:3" ht="15" customHeight="1" x14ac:dyDescent="0.3">
      <c r="B12" s="23" t="s">
        <v>43</v>
      </c>
      <c r="C12" s="23"/>
    </row>
    <row r="13" spans="2:3" ht="15" customHeight="1" x14ac:dyDescent="0.3">
      <c r="B13" s="23" t="s">
        <v>44</v>
      </c>
      <c r="C13" s="23"/>
    </row>
    <row r="14" spans="2:3" ht="15" customHeight="1" x14ac:dyDescent="0.3">
      <c r="B14" s="23" t="s">
        <v>45</v>
      </c>
      <c r="C14" s="23"/>
    </row>
    <row r="15" spans="2:3" ht="15" customHeight="1" x14ac:dyDescent="0.3">
      <c r="B15" s="23" t="s">
        <v>48</v>
      </c>
      <c r="C15" s="23"/>
    </row>
    <row r="16" spans="2:3" ht="15" customHeight="1" x14ac:dyDescent="0.3">
      <c r="B16" s="23" t="s">
        <v>49</v>
      </c>
      <c r="C16" s="23"/>
    </row>
    <row r="17" spans="2:3" ht="15" customHeight="1" x14ac:dyDescent="0.3">
      <c r="B17" s="23"/>
      <c r="C17" s="23"/>
    </row>
    <row r="18" spans="2:3" ht="15" customHeight="1" x14ac:dyDescent="0.3">
      <c r="B18" s="23"/>
      <c r="C18" s="23"/>
    </row>
    <row r="19" spans="2:3" ht="15" customHeight="1" x14ac:dyDescent="0.3">
      <c r="B19" s="23"/>
      <c r="C19" s="23"/>
    </row>
    <row r="20" spans="2:3" ht="15" customHeight="1" x14ac:dyDescent="0.3">
      <c r="B20" s="23"/>
      <c r="C20" s="23"/>
    </row>
    <row r="21" spans="2:3" ht="15" customHeight="1" x14ac:dyDescent="0.3">
      <c r="B21" s="23"/>
      <c r="C21" s="23"/>
    </row>
    <row r="22" spans="2:3" ht="15" customHeight="1" x14ac:dyDescent="0.3">
      <c r="B22" s="23"/>
      <c r="C22" s="23"/>
    </row>
    <row r="23" spans="2:3" ht="15" customHeight="1" x14ac:dyDescent="0.3">
      <c r="B23" s="23"/>
      <c r="C23" s="23"/>
    </row>
    <row r="24" spans="2:3" ht="15" customHeight="1" x14ac:dyDescent="0.3">
      <c r="B24" s="23"/>
      <c r="C24" s="23"/>
    </row>
    <row r="25" spans="2:3" ht="15" customHeight="1" x14ac:dyDescent="0.3">
      <c r="B25" s="23"/>
      <c r="C25" s="2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23C1-926B-4582-AC08-97763E27FFE8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7" sqref="D7:H7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54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14</v>
      </c>
      <c r="D7" s="6" t="s">
        <v>55</v>
      </c>
      <c r="E7" s="6" t="s">
        <v>56</v>
      </c>
      <c r="F7" s="6" t="s">
        <v>57</v>
      </c>
      <c r="G7" s="4" t="s">
        <v>58</v>
      </c>
      <c r="H7" s="4" t="s">
        <v>59</v>
      </c>
      <c r="I7" s="7">
        <f t="shared" ref="I7:I46" si="0">J7+K7</f>
        <v>651</v>
      </c>
      <c r="J7" s="8">
        <v>570</v>
      </c>
      <c r="K7" s="7">
        <f t="shared" ref="K7:K29" si="1">SUM(M7:W7)</f>
        <v>81</v>
      </c>
      <c r="L7" s="9">
        <f t="shared" ref="L7:L46" si="2">K7/I7</f>
        <v>0.12442396313364056</v>
      </c>
      <c r="M7" s="10"/>
      <c r="N7" s="10"/>
      <c r="O7" s="10"/>
      <c r="P7" s="10"/>
      <c r="Q7" s="10"/>
      <c r="R7" s="10"/>
      <c r="S7" s="10"/>
      <c r="T7" s="10">
        <v>53</v>
      </c>
      <c r="U7" s="10">
        <v>28</v>
      </c>
      <c r="V7" s="10"/>
      <c r="W7" s="10"/>
      <c r="X7" s="11">
        <v>20200912</v>
      </c>
      <c r="Y7" s="11">
        <v>15</v>
      </c>
      <c r="Z7" s="5" t="s">
        <v>60</v>
      </c>
      <c r="AA7" s="11" t="str">
        <f>IF($Z7="A","하선동",IF($Z7="B","이형준",""))</f>
        <v>이형준</v>
      </c>
      <c r="AB7" s="4" t="s">
        <v>66</v>
      </c>
      <c r="AC7" s="12" t="s">
        <v>71</v>
      </c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14</v>
      </c>
      <c r="D8" s="6" t="s">
        <v>65</v>
      </c>
      <c r="E8" s="6" t="s">
        <v>64</v>
      </c>
      <c r="F8" s="6" t="s">
        <v>61</v>
      </c>
      <c r="G8" s="4" t="s">
        <v>62</v>
      </c>
      <c r="H8" s="4" t="s">
        <v>63</v>
      </c>
      <c r="I8" s="7">
        <f t="shared" si="0"/>
        <v>9180</v>
      </c>
      <c r="J8" s="8">
        <v>9180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20200912</v>
      </c>
      <c r="Y8" s="11">
        <v>10</v>
      </c>
      <c r="Z8" s="5" t="s">
        <v>60</v>
      </c>
      <c r="AA8" s="11" t="str">
        <f t="shared" ref="AA8:AA46" si="5">IF($Z8="A","하선동",IF($Z8="B","이형준",""))</f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14</v>
      </c>
      <c r="D9" s="6" t="s">
        <v>30</v>
      </c>
      <c r="E9" s="6" t="s">
        <v>56</v>
      </c>
      <c r="F9" s="6" t="s">
        <v>68</v>
      </c>
      <c r="G9" s="4" t="s">
        <v>69</v>
      </c>
      <c r="H9" s="4" t="s">
        <v>59</v>
      </c>
      <c r="I9" s="7">
        <f t="shared" si="0"/>
        <v>717</v>
      </c>
      <c r="J9" s="8">
        <v>710</v>
      </c>
      <c r="K9" s="7">
        <f t="shared" si="1"/>
        <v>7</v>
      </c>
      <c r="L9" s="9">
        <f t="shared" si="2"/>
        <v>9.7629009762900971E-3</v>
      </c>
      <c r="M9" s="10">
        <v>1</v>
      </c>
      <c r="N9" s="10"/>
      <c r="O9" s="10"/>
      <c r="P9" s="10">
        <v>1</v>
      </c>
      <c r="Q9" s="10"/>
      <c r="R9" s="10"/>
      <c r="S9" s="10"/>
      <c r="T9" s="10"/>
      <c r="U9" s="10"/>
      <c r="V9" s="10">
        <v>5</v>
      </c>
      <c r="W9" s="10"/>
      <c r="X9" s="11">
        <v>20200912</v>
      </c>
      <c r="Y9" s="5">
        <v>7</v>
      </c>
      <c r="Z9" s="5" t="s">
        <v>70</v>
      </c>
      <c r="AA9" s="11" t="str">
        <f t="shared" si="5"/>
        <v>하선동</v>
      </c>
      <c r="AB9" s="4" t="s">
        <v>67</v>
      </c>
      <c r="AC9" s="12" t="s">
        <v>80</v>
      </c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14</v>
      </c>
      <c r="D10" s="6" t="s">
        <v>30</v>
      </c>
      <c r="E10" s="6" t="s">
        <v>56</v>
      </c>
      <c r="F10" s="6" t="s">
        <v>68</v>
      </c>
      <c r="G10" s="4" t="s">
        <v>69</v>
      </c>
      <c r="H10" s="4" t="s">
        <v>59</v>
      </c>
      <c r="I10" s="7">
        <f t="shared" si="0"/>
        <v>340</v>
      </c>
      <c r="J10" s="8">
        <v>330</v>
      </c>
      <c r="K10" s="7">
        <f t="shared" si="1"/>
        <v>10</v>
      </c>
      <c r="L10" s="9">
        <f t="shared" si="2"/>
        <v>2.9411764705882353E-2</v>
      </c>
      <c r="M10" s="10"/>
      <c r="N10" s="10"/>
      <c r="O10" s="10"/>
      <c r="P10" s="10">
        <v>1</v>
      </c>
      <c r="Q10" s="10"/>
      <c r="R10" s="10"/>
      <c r="S10" s="10"/>
      <c r="T10" s="10"/>
      <c r="U10" s="10"/>
      <c r="V10" s="10">
        <v>9</v>
      </c>
      <c r="W10" s="10"/>
      <c r="X10" s="11">
        <v>20200912</v>
      </c>
      <c r="Y10" s="11">
        <v>7</v>
      </c>
      <c r="Z10" s="5" t="s">
        <v>60</v>
      </c>
      <c r="AA10" s="11" t="str">
        <f t="shared" si="5"/>
        <v>이형준</v>
      </c>
      <c r="AB10" s="4" t="s">
        <v>67</v>
      </c>
      <c r="AC10" s="12" t="s">
        <v>80</v>
      </c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14</v>
      </c>
      <c r="D11" s="6" t="s">
        <v>72</v>
      </c>
      <c r="E11" s="6" t="s">
        <v>73</v>
      </c>
      <c r="F11" s="6" t="s">
        <v>74</v>
      </c>
      <c r="G11" s="4" t="s">
        <v>75</v>
      </c>
      <c r="H11" s="4" t="s">
        <v>59</v>
      </c>
      <c r="I11" s="7">
        <f t="shared" si="0"/>
        <v>150</v>
      </c>
      <c r="J11" s="8">
        <v>150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20200911</v>
      </c>
      <c r="Y11" s="11">
        <v>4</v>
      </c>
      <c r="Z11" s="5" t="s">
        <v>60</v>
      </c>
      <c r="AA11" s="11" t="str">
        <f t="shared" si="5"/>
        <v>이형준</v>
      </c>
      <c r="AB11" s="4" t="s">
        <v>67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14</v>
      </c>
      <c r="D12" s="6" t="s">
        <v>72</v>
      </c>
      <c r="E12" s="6" t="s">
        <v>78</v>
      </c>
      <c r="F12" s="6" t="s">
        <v>76</v>
      </c>
      <c r="G12" s="4" t="s">
        <v>77</v>
      </c>
      <c r="H12" s="4" t="s">
        <v>102</v>
      </c>
      <c r="I12" s="7">
        <f t="shared" si="0"/>
        <v>12698</v>
      </c>
      <c r="J12" s="8">
        <v>12580</v>
      </c>
      <c r="K12" s="7">
        <f t="shared" si="1"/>
        <v>118</v>
      </c>
      <c r="L12" s="9">
        <f t="shared" si="2"/>
        <v>9.2928020160655215E-3</v>
      </c>
      <c r="M12" s="10">
        <v>38</v>
      </c>
      <c r="N12" s="10">
        <v>41</v>
      </c>
      <c r="O12" s="10"/>
      <c r="P12" s="10"/>
      <c r="Q12" s="10">
        <v>39</v>
      </c>
      <c r="R12" s="10"/>
      <c r="S12" s="10"/>
      <c r="T12" s="10"/>
      <c r="U12" s="10"/>
      <c r="V12" s="10"/>
      <c r="W12" s="10"/>
      <c r="X12" s="11">
        <v>20200914</v>
      </c>
      <c r="Y12" s="11">
        <v>1</v>
      </c>
      <c r="Z12" s="5" t="s">
        <v>70</v>
      </c>
      <c r="AA12" s="11" t="str">
        <f t="shared" si="5"/>
        <v>하선동</v>
      </c>
      <c r="AB12" s="4" t="s">
        <v>67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14</v>
      </c>
      <c r="D13" s="6" t="s">
        <v>55</v>
      </c>
      <c r="E13" s="6" t="s">
        <v>56</v>
      </c>
      <c r="F13" s="6" t="s">
        <v>57</v>
      </c>
      <c r="G13" s="4" t="s">
        <v>58</v>
      </c>
      <c r="H13" s="4" t="s">
        <v>59</v>
      </c>
      <c r="I13" s="7">
        <f t="shared" si="0"/>
        <v>1911</v>
      </c>
      <c r="J13" s="14">
        <v>1750</v>
      </c>
      <c r="K13" s="7">
        <f t="shared" si="1"/>
        <v>161</v>
      </c>
      <c r="L13" s="9">
        <f t="shared" si="2"/>
        <v>8.4249084249084255E-2</v>
      </c>
      <c r="M13" s="10"/>
      <c r="N13" s="10"/>
      <c r="O13" s="10"/>
      <c r="P13" s="10"/>
      <c r="Q13" s="10"/>
      <c r="R13" s="10"/>
      <c r="S13" s="10"/>
      <c r="T13" s="10"/>
      <c r="U13" s="10">
        <v>161</v>
      </c>
      <c r="V13" s="10"/>
      <c r="W13" s="10"/>
      <c r="X13" s="11">
        <v>20200912</v>
      </c>
      <c r="Y13" s="11">
        <v>15</v>
      </c>
      <c r="Z13" s="5" t="s">
        <v>70</v>
      </c>
      <c r="AA13" s="11" t="str">
        <f t="shared" si="5"/>
        <v>하선동</v>
      </c>
      <c r="AB13" s="4" t="s">
        <v>79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14</v>
      </c>
      <c r="D14" s="6" t="s">
        <v>30</v>
      </c>
      <c r="E14" s="6" t="s">
        <v>56</v>
      </c>
      <c r="F14" s="6" t="s">
        <v>68</v>
      </c>
      <c r="G14" s="4" t="s">
        <v>69</v>
      </c>
      <c r="H14" s="4" t="s">
        <v>59</v>
      </c>
      <c r="I14" s="7">
        <f t="shared" si="0"/>
        <v>533</v>
      </c>
      <c r="J14" s="8">
        <v>530</v>
      </c>
      <c r="K14" s="7">
        <f t="shared" si="1"/>
        <v>3</v>
      </c>
      <c r="L14" s="9">
        <f t="shared" si="2"/>
        <v>5.6285178236397749E-3</v>
      </c>
      <c r="M14" s="10">
        <v>1</v>
      </c>
      <c r="N14" s="10"/>
      <c r="O14" s="10"/>
      <c r="P14" s="10">
        <v>2</v>
      </c>
      <c r="Q14" s="10"/>
      <c r="R14" s="10"/>
      <c r="S14" s="10"/>
      <c r="T14" s="10"/>
      <c r="U14" s="10"/>
      <c r="V14" s="10"/>
      <c r="W14" s="10"/>
      <c r="X14" s="11">
        <v>20200912</v>
      </c>
      <c r="Y14" s="11">
        <v>7</v>
      </c>
      <c r="Z14" s="5" t="s">
        <v>70</v>
      </c>
      <c r="AA14" s="11" t="str">
        <f t="shared" si="5"/>
        <v>하선동</v>
      </c>
      <c r="AB14" s="4" t="s">
        <v>79</v>
      </c>
      <c r="AC14" s="12" t="s">
        <v>80</v>
      </c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14</v>
      </c>
      <c r="D15" s="6" t="s">
        <v>55</v>
      </c>
      <c r="E15" s="6" t="s">
        <v>81</v>
      </c>
      <c r="F15" s="6" t="s">
        <v>82</v>
      </c>
      <c r="G15" s="4" t="s">
        <v>83</v>
      </c>
      <c r="H15" s="4" t="s">
        <v>59</v>
      </c>
      <c r="I15" s="7">
        <f t="shared" si="0"/>
        <v>650</v>
      </c>
      <c r="J15" s="8">
        <v>650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20200912</v>
      </c>
      <c r="Y15" s="11">
        <v>14</v>
      </c>
      <c r="Z15" s="5" t="s">
        <v>70</v>
      </c>
      <c r="AA15" s="11" t="str">
        <f t="shared" si="5"/>
        <v>하선동</v>
      </c>
      <c r="AB15" s="4" t="s">
        <v>79</v>
      </c>
      <c r="AC15" s="12" t="s">
        <v>84</v>
      </c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14</v>
      </c>
      <c r="D16" s="6" t="s">
        <v>55</v>
      </c>
      <c r="E16" s="6" t="s">
        <v>81</v>
      </c>
      <c r="F16" s="6" t="s">
        <v>82</v>
      </c>
      <c r="G16" s="4" t="s">
        <v>83</v>
      </c>
      <c r="H16" s="4" t="s">
        <v>59</v>
      </c>
      <c r="I16" s="7">
        <f t="shared" si="0"/>
        <v>950</v>
      </c>
      <c r="J16" s="8">
        <v>950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20200914</v>
      </c>
      <c r="Y16" s="11">
        <v>14</v>
      </c>
      <c r="Z16" s="5" t="s">
        <v>70</v>
      </c>
      <c r="AA16" s="11" t="str">
        <f t="shared" si="5"/>
        <v>하선동</v>
      </c>
      <c r="AB16" s="4" t="s">
        <v>79</v>
      </c>
      <c r="AC16" s="12" t="s">
        <v>84</v>
      </c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14</v>
      </c>
      <c r="D17" s="6" t="s">
        <v>89</v>
      </c>
      <c r="E17" s="6" t="s">
        <v>56</v>
      </c>
      <c r="F17" s="6" t="s">
        <v>90</v>
      </c>
      <c r="G17" s="4" t="s">
        <v>91</v>
      </c>
      <c r="H17" s="4" t="s">
        <v>59</v>
      </c>
      <c r="I17" s="7">
        <f t="shared" si="0"/>
        <v>2559</v>
      </c>
      <c r="J17" s="8">
        <v>1949</v>
      </c>
      <c r="K17" s="7">
        <f t="shared" si="1"/>
        <v>610</v>
      </c>
      <c r="L17" s="9">
        <f t="shared" si="2"/>
        <v>0.23837436498632278</v>
      </c>
      <c r="M17" s="10">
        <v>555</v>
      </c>
      <c r="N17" s="10">
        <v>19</v>
      </c>
      <c r="O17" s="10"/>
      <c r="P17" s="10">
        <v>29</v>
      </c>
      <c r="Q17" s="10"/>
      <c r="R17" s="10"/>
      <c r="S17" s="10"/>
      <c r="T17" s="10">
        <v>7</v>
      </c>
      <c r="U17" s="10"/>
      <c r="V17" s="10"/>
      <c r="W17" s="10"/>
      <c r="X17" s="11">
        <v>20200914</v>
      </c>
      <c r="Y17" s="11">
        <v>8</v>
      </c>
      <c r="Z17" s="5" t="s">
        <v>60</v>
      </c>
      <c r="AA17" s="11" t="str">
        <f t="shared" si="5"/>
        <v>이형준</v>
      </c>
      <c r="AB17" s="4" t="s">
        <v>92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14</v>
      </c>
      <c r="D18" s="6" t="s">
        <v>93</v>
      </c>
      <c r="E18" s="6" t="s">
        <v>56</v>
      </c>
      <c r="F18" s="6" t="s">
        <v>94</v>
      </c>
      <c r="G18" s="4" t="s">
        <v>95</v>
      </c>
      <c r="H18" s="4" t="s">
        <v>59</v>
      </c>
      <c r="I18" s="7">
        <f t="shared" si="0"/>
        <v>1899</v>
      </c>
      <c r="J18" s="8">
        <v>1898</v>
      </c>
      <c r="K18" s="7">
        <f t="shared" ref="K18" si="6">SUM(M18:W18)</f>
        <v>1</v>
      </c>
      <c r="L18" s="9">
        <f t="shared" si="2"/>
        <v>5.2659294365455498E-4</v>
      </c>
      <c r="M18" s="10"/>
      <c r="N18" s="10"/>
      <c r="O18" s="10"/>
      <c r="P18" s="10"/>
      <c r="Q18" s="10">
        <v>1</v>
      </c>
      <c r="R18" s="10"/>
      <c r="S18" s="10"/>
      <c r="T18" s="10"/>
      <c r="U18" s="10"/>
      <c r="V18" s="10"/>
      <c r="W18" s="10"/>
      <c r="X18" s="11">
        <v>20200914</v>
      </c>
      <c r="Y18" s="11">
        <v>15</v>
      </c>
      <c r="Z18" s="5" t="s">
        <v>96</v>
      </c>
      <c r="AA18" s="11" t="str">
        <f t="shared" si="5"/>
        <v>이형준</v>
      </c>
      <c r="AB18" s="4" t="s">
        <v>92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14</v>
      </c>
      <c r="D19" s="6" t="s">
        <v>65</v>
      </c>
      <c r="E19" s="6" t="s">
        <v>64</v>
      </c>
      <c r="F19" s="6" t="s">
        <v>98</v>
      </c>
      <c r="G19" s="4" t="s">
        <v>99</v>
      </c>
      <c r="H19" s="4" t="s">
        <v>59</v>
      </c>
      <c r="I19" s="7">
        <f t="shared" si="0"/>
        <v>4257</v>
      </c>
      <c r="J19" s="8">
        <v>4255</v>
      </c>
      <c r="K19" s="7">
        <f t="shared" si="1"/>
        <v>2</v>
      </c>
      <c r="L19" s="9">
        <f t="shared" si="2"/>
        <v>4.6981442330279542E-4</v>
      </c>
      <c r="M19" s="10">
        <v>2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20200914</v>
      </c>
      <c r="Y19" s="11">
        <v>4</v>
      </c>
      <c r="Z19" s="5" t="s">
        <v>70</v>
      </c>
      <c r="AA19" s="11" t="str">
        <f t="shared" si="5"/>
        <v>하선동</v>
      </c>
      <c r="AB19" s="4" t="s">
        <v>97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14</v>
      </c>
      <c r="D20" s="6" t="s">
        <v>65</v>
      </c>
      <c r="E20" s="6" t="s">
        <v>64</v>
      </c>
      <c r="F20" s="6" t="s">
        <v>98</v>
      </c>
      <c r="G20" s="4" t="s">
        <v>99</v>
      </c>
      <c r="H20" s="4" t="s">
        <v>59</v>
      </c>
      <c r="I20" s="7">
        <f t="shared" si="0"/>
        <v>4547</v>
      </c>
      <c r="J20" s="8">
        <v>4545</v>
      </c>
      <c r="K20" s="7">
        <f t="shared" si="1"/>
        <v>2</v>
      </c>
      <c r="L20" s="9">
        <f t="shared" si="2"/>
        <v>4.3985045084671211E-4</v>
      </c>
      <c r="M20" s="10"/>
      <c r="N20" s="10"/>
      <c r="O20" s="10">
        <v>2</v>
      </c>
      <c r="P20" s="10"/>
      <c r="Q20" s="10"/>
      <c r="R20" s="10"/>
      <c r="S20" s="10"/>
      <c r="T20" s="10"/>
      <c r="U20" s="10"/>
      <c r="V20" s="10"/>
      <c r="W20" s="10"/>
      <c r="X20" s="11">
        <v>20200914</v>
      </c>
      <c r="Y20" s="11">
        <v>4</v>
      </c>
      <c r="Z20" s="5" t="s">
        <v>60</v>
      </c>
      <c r="AA20" s="11" t="str">
        <f t="shared" si="5"/>
        <v>이형준</v>
      </c>
      <c r="AB20" s="4" t="s">
        <v>97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14</v>
      </c>
      <c r="D21" s="6" t="s">
        <v>89</v>
      </c>
      <c r="E21" s="6" t="s">
        <v>56</v>
      </c>
      <c r="F21" s="6" t="s">
        <v>100</v>
      </c>
      <c r="G21" s="4" t="s">
        <v>101</v>
      </c>
      <c r="H21" s="4" t="s">
        <v>59</v>
      </c>
      <c r="I21" s="7">
        <f t="shared" si="0"/>
        <v>602</v>
      </c>
      <c r="J21" s="8">
        <v>537</v>
      </c>
      <c r="K21" s="7">
        <f t="shared" si="1"/>
        <v>65</v>
      </c>
      <c r="L21" s="9">
        <f t="shared" si="2"/>
        <v>0.1079734219269103</v>
      </c>
      <c r="M21" s="10">
        <v>34</v>
      </c>
      <c r="N21" s="10"/>
      <c r="O21" s="10"/>
      <c r="P21" s="10">
        <v>31</v>
      </c>
      <c r="Q21" s="10"/>
      <c r="R21" s="10"/>
      <c r="S21" s="10"/>
      <c r="T21" s="10"/>
      <c r="U21" s="10"/>
      <c r="V21" s="10"/>
      <c r="W21" s="10"/>
      <c r="X21" s="11">
        <v>20200914</v>
      </c>
      <c r="Y21" s="11">
        <v>13</v>
      </c>
      <c r="Z21" s="5" t="s">
        <v>60</v>
      </c>
      <c r="AA21" s="11" t="str">
        <f t="shared" si="5"/>
        <v>이형준</v>
      </c>
      <c r="AB21" s="4" t="s">
        <v>97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14</v>
      </c>
      <c r="D22" s="6" t="s">
        <v>55</v>
      </c>
      <c r="E22" s="6" t="s">
        <v>81</v>
      </c>
      <c r="F22" s="6" t="s">
        <v>82</v>
      </c>
      <c r="G22" s="4" t="s">
        <v>83</v>
      </c>
      <c r="H22" s="4" t="s">
        <v>59</v>
      </c>
      <c r="I22" s="7">
        <f t="shared" si="0"/>
        <v>1201</v>
      </c>
      <c r="J22" s="8">
        <v>1152</v>
      </c>
      <c r="K22" s="7">
        <f t="shared" si="1"/>
        <v>49</v>
      </c>
      <c r="L22" s="9">
        <f t="shared" si="2"/>
        <v>4.0799333888426312E-2</v>
      </c>
      <c r="M22" s="10"/>
      <c r="N22" s="10"/>
      <c r="O22" s="10"/>
      <c r="P22" s="10">
        <v>7</v>
      </c>
      <c r="Q22" s="10"/>
      <c r="R22" s="10"/>
      <c r="S22" s="10"/>
      <c r="T22" s="10"/>
      <c r="U22" s="10"/>
      <c r="V22" s="10">
        <v>42</v>
      </c>
      <c r="W22" s="10"/>
      <c r="X22" s="11">
        <v>20200914</v>
      </c>
      <c r="Y22" s="11">
        <v>14</v>
      </c>
      <c r="Z22" s="5" t="s">
        <v>60</v>
      </c>
      <c r="AA22" s="11" t="str">
        <f t="shared" si="5"/>
        <v>이형준</v>
      </c>
      <c r="AB22" s="4" t="s">
        <v>97</v>
      </c>
      <c r="AC22" s="12" t="s">
        <v>84</v>
      </c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14</v>
      </c>
      <c r="D23" s="6" t="s">
        <v>93</v>
      </c>
      <c r="E23" s="6" t="s">
        <v>56</v>
      </c>
      <c r="F23" s="6" t="s">
        <v>94</v>
      </c>
      <c r="G23" s="4" t="s">
        <v>95</v>
      </c>
      <c r="H23" s="4" t="s">
        <v>59</v>
      </c>
      <c r="I23" s="7">
        <f t="shared" si="0"/>
        <v>9620</v>
      </c>
      <c r="J23" s="8">
        <v>9600</v>
      </c>
      <c r="K23" s="7">
        <f t="shared" si="1"/>
        <v>20</v>
      </c>
      <c r="L23" s="9">
        <f t="shared" si="2"/>
        <v>2.0790020790020791E-3</v>
      </c>
      <c r="M23" s="10"/>
      <c r="N23" s="10">
        <v>14</v>
      </c>
      <c r="O23" s="10"/>
      <c r="P23" s="10">
        <v>6</v>
      </c>
      <c r="Q23" s="10"/>
      <c r="R23" s="10"/>
      <c r="S23" s="10"/>
      <c r="T23" s="10"/>
      <c r="U23" s="10"/>
      <c r="V23" s="10"/>
      <c r="W23" s="10"/>
      <c r="X23" s="11">
        <v>20200914</v>
      </c>
      <c r="Y23" s="11">
        <v>15</v>
      </c>
      <c r="Z23" s="5" t="s">
        <v>70</v>
      </c>
      <c r="AA23" s="11" t="str">
        <f t="shared" si="5"/>
        <v>하선동</v>
      </c>
      <c r="AB23" s="4" t="s">
        <v>97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14</v>
      </c>
      <c r="D24" s="6" t="s">
        <v>89</v>
      </c>
      <c r="E24" s="6" t="s">
        <v>56</v>
      </c>
      <c r="F24" s="6" t="s">
        <v>90</v>
      </c>
      <c r="G24" s="4" t="s">
        <v>91</v>
      </c>
      <c r="H24" s="4" t="s">
        <v>59</v>
      </c>
      <c r="I24" s="7">
        <f t="shared" si="0"/>
        <v>323</v>
      </c>
      <c r="J24" s="8">
        <v>310</v>
      </c>
      <c r="K24" s="7">
        <f t="shared" si="1"/>
        <v>13</v>
      </c>
      <c r="L24" s="9">
        <f t="shared" si="2"/>
        <v>4.0247678018575851E-2</v>
      </c>
      <c r="M24" s="10">
        <v>4</v>
      </c>
      <c r="N24" s="10"/>
      <c r="O24" s="10"/>
      <c r="P24" s="10">
        <v>6</v>
      </c>
      <c r="Q24" s="10"/>
      <c r="R24" s="10"/>
      <c r="S24" s="10"/>
      <c r="T24" s="10">
        <v>3</v>
      </c>
      <c r="U24" s="10"/>
      <c r="V24" s="10"/>
      <c r="W24" s="10"/>
      <c r="X24" s="11">
        <v>20200912</v>
      </c>
      <c r="Y24" s="11">
        <v>8</v>
      </c>
      <c r="Z24" s="5" t="s">
        <v>60</v>
      </c>
      <c r="AA24" s="11" t="str">
        <f t="shared" si="5"/>
        <v>이형준</v>
      </c>
      <c r="AB24" s="4" t="s">
        <v>103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14</v>
      </c>
      <c r="D25" s="6" t="s">
        <v>55</v>
      </c>
      <c r="E25" s="6" t="s">
        <v>81</v>
      </c>
      <c r="F25" s="6" t="s">
        <v>82</v>
      </c>
      <c r="G25" s="4" t="s">
        <v>83</v>
      </c>
      <c r="H25" s="4" t="s">
        <v>59</v>
      </c>
      <c r="I25" s="7">
        <f t="shared" si="0"/>
        <v>946</v>
      </c>
      <c r="J25" s="10">
        <v>940</v>
      </c>
      <c r="K25" s="7">
        <f t="shared" si="1"/>
        <v>6</v>
      </c>
      <c r="L25" s="9">
        <f t="shared" si="2"/>
        <v>6.3424947145877377E-3</v>
      </c>
      <c r="M25" s="10"/>
      <c r="N25" s="10"/>
      <c r="O25" s="10"/>
      <c r="P25" s="10"/>
      <c r="Q25" s="10">
        <v>6</v>
      </c>
      <c r="R25" s="10"/>
      <c r="S25" s="10"/>
      <c r="T25" s="10"/>
      <c r="U25" s="10"/>
      <c r="V25" s="10"/>
      <c r="W25" s="10"/>
      <c r="X25" s="11">
        <v>20200912</v>
      </c>
      <c r="Y25" s="11">
        <v>14</v>
      </c>
      <c r="Z25" s="5" t="s">
        <v>60</v>
      </c>
      <c r="AA25" s="11" t="str">
        <f t="shared" si="5"/>
        <v>이형준</v>
      </c>
      <c r="AB25" s="4" t="s">
        <v>103</v>
      </c>
      <c r="AC25" s="12" t="s">
        <v>84</v>
      </c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14</v>
      </c>
      <c r="D26" s="6" t="s">
        <v>89</v>
      </c>
      <c r="E26" s="6" t="s">
        <v>56</v>
      </c>
      <c r="F26" s="6" t="s">
        <v>90</v>
      </c>
      <c r="G26" s="4" t="s">
        <v>91</v>
      </c>
      <c r="H26" s="4" t="s">
        <v>59</v>
      </c>
      <c r="I26" s="7">
        <f t="shared" si="0"/>
        <v>412</v>
      </c>
      <c r="J26" s="10">
        <v>410</v>
      </c>
      <c r="K26" s="7">
        <f t="shared" si="1"/>
        <v>2</v>
      </c>
      <c r="L26" s="9">
        <f t="shared" si="2"/>
        <v>4.8543689320388345E-3</v>
      </c>
      <c r="M26" s="10">
        <v>2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20200914</v>
      </c>
      <c r="Y26" s="11">
        <v>8</v>
      </c>
      <c r="Z26" s="5" t="s">
        <v>70</v>
      </c>
      <c r="AA26" s="11" t="str">
        <f t="shared" si="5"/>
        <v>하선동</v>
      </c>
      <c r="AB26" s="4" t="s">
        <v>103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14</v>
      </c>
      <c r="D27" s="6" t="s">
        <v>89</v>
      </c>
      <c r="E27" s="6" t="s">
        <v>56</v>
      </c>
      <c r="F27" s="6" t="s">
        <v>90</v>
      </c>
      <c r="G27" s="4" t="s">
        <v>91</v>
      </c>
      <c r="H27" s="4" t="s">
        <v>59</v>
      </c>
      <c r="I27" s="7">
        <f t="shared" si="0"/>
        <v>1916</v>
      </c>
      <c r="J27" s="10">
        <v>1825</v>
      </c>
      <c r="K27" s="7">
        <f t="shared" si="1"/>
        <v>91</v>
      </c>
      <c r="L27" s="9">
        <f t="shared" si="2"/>
        <v>4.7494780793319417E-2</v>
      </c>
      <c r="M27" s="10">
        <v>56</v>
      </c>
      <c r="N27" s="10"/>
      <c r="O27" s="10"/>
      <c r="P27" s="10">
        <v>31</v>
      </c>
      <c r="Q27" s="10"/>
      <c r="R27" s="10"/>
      <c r="S27" s="10"/>
      <c r="T27" s="10">
        <v>4</v>
      </c>
      <c r="U27" s="10"/>
      <c r="V27" s="10"/>
      <c r="W27" s="10"/>
      <c r="X27" s="11">
        <v>20200914</v>
      </c>
      <c r="Y27" s="11">
        <v>8</v>
      </c>
      <c r="Z27" s="5" t="s">
        <v>70</v>
      </c>
      <c r="AA27" s="11" t="str">
        <f t="shared" si="5"/>
        <v>하선동</v>
      </c>
      <c r="AB27" s="4" t="s">
        <v>103</v>
      </c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14</v>
      </c>
      <c r="D28" s="6" t="s">
        <v>93</v>
      </c>
      <c r="E28" s="6" t="s">
        <v>56</v>
      </c>
      <c r="F28" s="6" t="s">
        <v>94</v>
      </c>
      <c r="G28" s="4" t="s">
        <v>95</v>
      </c>
      <c r="H28" s="4" t="s">
        <v>59</v>
      </c>
      <c r="I28" s="7">
        <f t="shared" si="0"/>
        <v>1640</v>
      </c>
      <c r="J28" s="15">
        <v>1635</v>
      </c>
      <c r="K28" s="7">
        <f t="shared" si="1"/>
        <v>5</v>
      </c>
      <c r="L28" s="9">
        <f t="shared" si="2"/>
        <v>3.0487804878048782E-3</v>
      </c>
      <c r="M28" s="10"/>
      <c r="N28" s="10"/>
      <c r="O28" s="10"/>
      <c r="P28" s="10">
        <v>1</v>
      </c>
      <c r="Q28" s="10">
        <v>4</v>
      </c>
      <c r="R28" s="10"/>
      <c r="S28" s="10"/>
      <c r="T28" s="10"/>
      <c r="U28" s="10"/>
      <c r="V28" s="10"/>
      <c r="W28" s="10"/>
      <c r="X28" s="11">
        <v>20200914</v>
      </c>
      <c r="Y28" s="11">
        <v>15</v>
      </c>
      <c r="Z28" s="5" t="s">
        <v>70</v>
      </c>
      <c r="AA28" s="11" t="str">
        <f t="shared" si="5"/>
        <v>하선동</v>
      </c>
      <c r="AB28" s="4" t="s">
        <v>103</v>
      </c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14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5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14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7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5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14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7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14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14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14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>
        <v>1058435885</v>
      </c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14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14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14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14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14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14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14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14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14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14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8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14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8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14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8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9">SUM(I7:I46)</f>
        <v>57702</v>
      </c>
      <c r="J47" s="50">
        <f t="shared" si="9"/>
        <v>56456</v>
      </c>
      <c r="K47" s="50">
        <f t="shared" si="9"/>
        <v>1246</v>
      </c>
      <c r="L47" s="50" t="e">
        <f t="shared" si="9"/>
        <v>#DIV/0!</v>
      </c>
      <c r="M47" s="50">
        <f t="shared" si="9"/>
        <v>693</v>
      </c>
      <c r="N47" s="50">
        <f t="shared" si="9"/>
        <v>74</v>
      </c>
      <c r="O47" s="50">
        <f t="shared" si="9"/>
        <v>2</v>
      </c>
      <c r="P47" s="50">
        <f t="shared" si="9"/>
        <v>115</v>
      </c>
      <c r="Q47" s="50">
        <f t="shared" si="9"/>
        <v>50</v>
      </c>
      <c r="R47" s="50">
        <f t="shared" si="9"/>
        <v>0</v>
      </c>
      <c r="S47" s="50">
        <f t="shared" si="9"/>
        <v>0</v>
      </c>
      <c r="T47" s="50">
        <f t="shared" si="9"/>
        <v>67</v>
      </c>
      <c r="U47" s="50">
        <f t="shared" si="9"/>
        <v>189</v>
      </c>
      <c r="V47" s="50">
        <f t="shared" si="9"/>
        <v>56</v>
      </c>
      <c r="W47" s="50">
        <f t="shared" si="9"/>
        <v>0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14</v>
      </c>
      <c r="D49" s="6" t="s">
        <v>85</v>
      </c>
      <c r="E49" s="6" t="s">
        <v>86</v>
      </c>
      <c r="F49" s="6" t="s">
        <v>87</v>
      </c>
      <c r="G49" s="4" t="s">
        <v>88</v>
      </c>
      <c r="H49" s="4" t="s">
        <v>63</v>
      </c>
      <c r="I49" s="7">
        <f t="shared" ref="I49:I63" si="10">J49+K49</f>
        <v>200</v>
      </c>
      <c r="J49" s="8">
        <v>200</v>
      </c>
      <c r="K49" s="7">
        <f t="shared" ref="K49:K63" si="11">SUM(M49:W49)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20200914</v>
      </c>
      <c r="Y49" s="11">
        <v>12</v>
      </c>
      <c r="Z49" s="5" t="s">
        <v>70</v>
      </c>
      <c r="AA49" s="11" t="str">
        <f>IF($Z49="A","하선동",IF($Z49="B","이형준",""))</f>
        <v>하선동</v>
      </c>
      <c r="AB49" s="4" t="s">
        <v>79</v>
      </c>
      <c r="AC49" s="12"/>
    </row>
    <row r="50" spans="1:29" ht="20.100000000000001" customHeight="1" x14ac:dyDescent="0.3">
      <c r="A50" s="4">
        <v>2</v>
      </c>
      <c r="B50" s="5" t="str">
        <f t="shared" ref="B50:B63" si="13">LEFT($A$1,1)</f>
        <v>9</v>
      </c>
      <c r="C50" s="5" t="str">
        <f t="shared" ref="C50:C63" si="14">MID($A$1,4,2)</f>
        <v>14</v>
      </c>
      <c r="D50" s="6"/>
      <c r="E50" s="6"/>
      <c r="F50" s="6"/>
      <c r="G50" s="4"/>
      <c r="H50" s="4"/>
      <c r="I50" s="7">
        <f t="shared" si="10"/>
        <v>0</v>
      </c>
      <c r="J50" s="8"/>
      <c r="K50" s="7">
        <f t="shared" si="11"/>
        <v>0</v>
      </c>
      <c r="L50" s="9" t="e">
        <f t="shared" si="1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5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3"/>
        <v>9</v>
      </c>
      <c r="C51" s="5" t="str">
        <f t="shared" si="14"/>
        <v>14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5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3"/>
        <v>9</v>
      </c>
      <c r="C52" s="5" t="str">
        <f t="shared" si="14"/>
        <v>14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5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3"/>
        <v>9</v>
      </c>
      <c r="C53" s="5" t="str">
        <f t="shared" si="14"/>
        <v>14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9</v>
      </c>
      <c r="C54" s="5" t="str">
        <f t="shared" si="14"/>
        <v>14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9</v>
      </c>
      <c r="C55" s="5" t="str">
        <f t="shared" si="14"/>
        <v>14</v>
      </c>
      <c r="D55" s="6"/>
      <c r="E55" s="6"/>
      <c r="F55" s="6"/>
      <c r="G55" s="4"/>
      <c r="H55" s="4"/>
      <c r="I55" s="7">
        <f t="shared" si="10"/>
        <v>0</v>
      </c>
      <c r="J55" s="14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9</v>
      </c>
      <c r="C56" s="5" t="str">
        <f t="shared" si="14"/>
        <v>14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9</v>
      </c>
      <c r="C57" s="5" t="str">
        <f t="shared" si="14"/>
        <v>14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9</v>
      </c>
      <c r="C58" s="5" t="str">
        <f t="shared" si="14"/>
        <v>14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9</v>
      </c>
      <c r="C59" s="5" t="str">
        <f t="shared" si="14"/>
        <v>14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9</v>
      </c>
      <c r="C60" s="5" t="str">
        <f t="shared" si="14"/>
        <v>14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9</v>
      </c>
      <c r="C61" s="5" t="str">
        <f t="shared" si="14"/>
        <v>14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9</v>
      </c>
      <c r="C62" s="5" t="str">
        <f t="shared" si="14"/>
        <v>14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9</v>
      </c>
      <c r="C63" s="5" t="str">
        <f t="shared" si="14"/>
        <v>14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C7 I7:AC7 A8:AC8 A9:C11 A12:AC12 I9:AC11 I13:AC17 A13:C18 A19:AC20 A29:AC46 A21:C28 I21:AC28">
    <cfRule type="expression" dxfId="363" priority="97">
      <formula>$L7&gt;0.15</formula>
    </cfRule>
    <cfRule type="expression" dxfId="362" priority="98">
      <formula>AND($L7&gt;0.08,$L7&lt;0.15)</formula>
    </cfRule>
  </conditionalFormatting>
  <conditionalFormatting sqref="A49:AC63">
    <cfRule type="expression" dxfId="361" priority="95">
      <formula>$L49&gt;0.15</formula>
    </cfRule>
    <cfRule type="expression" dxfId="360" priority="96">
      <formula>AND($L49&gt;0.08,$L49&lt;0.15)</formula>
    </cfRule>
  </conditionalFormatting>
  <conditionalFormatting sqref="D7">
    <cfRule type="expression" dxfId="359" priority="93">
      <formula>$L7&gt;0.15</formula>
    </cfRule>
    <cfRule type="expression" dxfId="358" priority="94">
      <formula>AND($L7&gt;0.08,$L7&lt;0.15)</formula>
    </cfRule>
  </conditionalFormatting>
  <conditionalFormatting sqref="E7:F7">
    <cfRule type="expression" dxfId="357" priority="91">
      <formula>$L7&gt;0.15</formula>
    </cfRule>
    <cfRule type="expression" dxfId="356" priority="92">
      <formula>AND($L7&gt;0.08,$L7&lt;0.15)</formula>
    </cfRule>
  </conditionalFormatting>
  <conditionalFormatting sqref="G7:H7">
    <cfRule type="expression" dxfId="355" priority="89">
      <formula>$L7&gt;0.15</formula>
    </cfRule>
    <cfRule type="expression" dxfId="354" priority="90">
      <formula>AND($L7&gt;0.08,$L7&lt;0.15)</formula>
    </cfRule>
  </conditionalFormatting>
  <conditionalFormatting sqref="D9:H9">
    <cfRule type="expression" dxfId="353" priority="87">
      <formula>$L9&gt;0.15</formula>
    </cfRule>
    <cfRule type="expression" dxfId="352" priority="88">
      <formula>AND($L9&gt;0.08,$L9&lt;0.15)</formula>
    </cfRule>
  </conditionalFormatting>
  <conditionalFormatting sqref="D10:H10">
    <cfRule type="expression" dxfId="351" priority="85">
      <formula>$L10&gt;0.15</formula>
    </cfRule>
    <cfRule type="expression" dxfId="350" priority="86">
      <formula>AND($L10&gt;0.08,$L10&lt;0.15)</formula>
    </cfRule>
  </conditionalFormatting>
  <conditionalFormatting sqref="D11:H11">
    <cfRule type="expression" dxfId="349" priority="83">
      <formula>$L11&gt;0.15</formula>
    </cfRule>
    <cfRule type="expression" dxfId="348" priority="84">
      <formula>AND($L11&gt;0.08,$L11&lt;0.15)</formula>
    </cfRule>
  </conditionalFormatting>
  <conditionalFormatting sqref="D13">
    <cfRule type="expression" dxfId="347" priority="81">
      <formula>$L13&gt;0.15</formula>
    </cfRule>
    <cfRule type="expression" dxfId="346" priority="82">
      <formula>AND($L13&gt;0.08,$L13&lt;0.15)</formula>
    </cfRule>
  </conditionalFormatting>
  <conditionalFormatting sqref="E13:F13">
    <cfRule type="expression" dxfId="345" priority="79">
      <formula>$L13&gt;0.15</formula>
    </cfRule>
    <cfRule type="expression" dxfId="344" priority="80">
      <formula>AND($L13&gt;0.08,$L13&lt;0.15)</formula>
    </cfRule>
  </conditionalFormatting>
  <conditionalFormatting sqref="G13:H13">
    <cfRule type="expression" dxfId="343" priority="77">
      <formula>$L13&gt;0.15</formula>
    </cfRule>
    <cfRule type="expression" dxfId="342" priority="78">
      <formula>AND($L13&gt;0.08,$L13&lt;0.15)</formula>
    </cfRule>
  </conditionalFormatting>
  <conditionalFormatting sqref="D14:H14">
    <cfRule type="expression" dxfId="341" priority="75">
      <formula>$L14&gt;0.15</formula>
    </cfRule>
    <cfRule type="expression" dxfId="340" priority="76">
      <formula>AND($L14&gt;0.08,$L14&lt;0.15)</formula>
    </cfRule>
  </conditionalFormatting>
  <conditionalFormatting sqref="D15">
    <cfRule type="expression" dxfId="339" priority="73">
      <formula>$L15&gt;0.15</formula>
    </cfRule>
    <cfRule type="expression" dxfId="338" priority="74">
      <formula>AND($L15&gt;0.08,$L15&lt;0.15)</formula>
    </cfRule>
  </conditionalFormatting>
  <conditionalFormatting sqref="F15:H15">
    <cfRule type="expression" dxfId="337" priority="71">
      <formula>$L15&gt;0.15</formula>
    </cfRule>
    <cfRule type="expression" dxfId="336" priority="72">
      <formula>AND($L15&gt;0.08,$L15&lt;0.15)</formula>
    </cfRule>
  </conditionalFormatting>
  <conditionalFormatting sqref="E15">
    <cfRule type="expression" dxfId="335" priority="69">
      <formula>$L15&gt;0.15</formula>
    </cfRule>
    <cfRule type="expression" dxfId="334" priority="70">
      <formula>AND($L15&gt;0.08,$L15&lt;0.15)</formula>
    </cfRule>
  </conditionalFormatting>
  <conditionalFormatting sqref="D16">
    <cfRule type="expression" dxfId="333" priority="67">
      <formula>$L16&gt;0.15</formula>
    </cfRule>
    <cfRule type="expression" dxfId="332" priority="68">
      <formula>AND($L16&gt;0.08,$L16&lt;0.15)</formula>
    </cfRule>
  </conditionalFormatting>
  <conditionalFormatting sqref="F16:H16">
    <cfRule type="expression" dxfId="331" priority="65">
      <formula>$L16&gt;0.15</formula>
    </cfRule>
    <cfRule type="expression" dxfId="330" priority="66">
      <formula>AND($L16&gt;0.08,$L16&lt;0.15)</formula>
    </cfRule>
  </conditionalFormatting>
  <conditionalFormatting sqref="E16">
    <cfRule type="expression" dxfId="329" priority="63">
      <formula>$L16&gt;0.15</formula>
    </cfRule>
    <cfRule type="expression" dxfId="328" priority="64">
      <formula>AND($L16&gt;0.08,$L16&lt;0.15)</formula>
    </cfRule>
  </conditionalFormatting>
  <conditionalFormatting sqref="D17">
    <cfRule type="expression" dxfId="327" priority="61">
      <formula>$L17&gt;0.15</formula>
    </cfRule>
    <cfRule type="expression" dxfId="326" priority="62">
      <formula>AND($L17&gt;0.08,$L17&lt;0.15)</formula>
    </cfRule>
  </conditionalFormatting>
  <conditionalFormatting sqref="F17:H17">
    <cfRule type="expression" dxfId="325" priority="59">
      <formula>$L17&gt;0.15</formula>
    </cfRule>
    <cfRule type="expression" dxfId="324" priority="60">
      <formula>AND($L17&gt;0.08,$L17&lt;0.15)</formula>
    </cfRule>
  </conditionalFormatting>
  <conditionalFormatting sqref="E17">
    <cfRule type="expression" dxfId="323" priority="57">
      <formula>$L17&gt;0.15</formula>
    </cfRule>
    <cfRule type="expression" dxfId="322" priority="58">
      <formula>AND($L17&gt;0.08,$L17&lt;0.15)</formula>
    </cfRule>
  </conditionalFormatting>
  <conditionalFormatting sqref="J18:Z18 AB18:AC18">
    <cfRule type="expression" dxfId="321" priority="55">
      <formula>$L18&gt;0.15</formula>
    </cfRule>
    <cfRule type="expression" dxfId="320" priority="56">
      <formula>AND($L18&gt;0.08,$L18&lt;0.15)</formula>
    </cfRule>
  </conditionalFormatting>
  <conditionalFormatting sqref="D18">
    <cfRule type="expression" dxfId="319" priority="53">
      <formula>$L18&gt;0.15</formula>
    </cfRule>
    <cfRule type="expression" dxfId="318" priority="54">
      <formula>AND($L18&gt;0.08,$L18&lt;0.15)</formula>
    </cfRule>
  </conditionalFormatting>
  <conditionalFormatting sqref="F18:H18">
    <cfRule type="expression" dxfId="317" priority="51">
      <formula>$L18&gt;0.15</formula>
    </cfRule>
    <cfRule type="expression" dxfId="316" priority="52">
      <formula>AND($L18&gt;0.08,$L18&lt;0.15)</formula>
    </cfRule>
  </conditionalFormatting>
  <conditionalFormatting sqref="E18">
    <cfRule type="expression" dxfId="315" priority="49">
      <formula>$L18&gt;0.15</formula>
    </cfRule>
    <cfRule type="expression" dxfId="314" priority="50">
      <formula>AND($L18&gt;0.08,$L18&lt;0.15)</formula>
    </cfRule>
  </conditionalFormatting>
  <conditionalFormatting sqref="AA18">
    <cfRule type="expression" dxfId="313" priority="47">
      <formula>$L18&gt;0.15</formula>
    </cfRule>
    <cfRule type="expression" dxfId="312" priority="48">
      <formula>AND($L18&gt;0.08,$L18&lt;0.15)</formula>
    </cfRule>
  </conditionalFormatting>
  <conditionalFormatting sqref="I18">
    <cfRule type="expression" dxfId="311" priority="45">
      <formula>$L18&gt;0.15</formula>
    </cfRule>
    <cfRule type="expression" dxfId="310" priority="46">
      <formula>AND($L18&gt;0.08,$L18&lt;0.15)</formula>
    </cfRule>
  </conditionalFormatting>
  <conditionalFormatting sqref="D21:H21">
    <cfRule type="expression" dxfId="309" priority="43">
      <formula>$L21&gt;0.15</formula>
    </cfRule>
    <cfRule type="expression" dxfId="308" priority="44">
      <formula>AND($L21&gt;0.08,$L21&lt;0.15)</formula>
    </cfRule>
  </conditionalFormatting>
  <conditionalFormatting sqref="D22">
    <cfRule type="expression" dxfId="307" priority="41">
      <formula>$L22&gt;0.15</formula>
    </cfRule>
    <cfRule type="expression" dxfId="306" priority="42">
      <formula>AND($L22&gt;0.08,$L22&lt;0.15)</formula>
    </cfRule>
  </conditionalFormatting>
  <conditionalFormatting sqref="F22:H22">
    <cfRule type="expression" dxfId="305" priority="39">
      <formula>$L22&gt;0.15</formula>
    </cfRule>
    <cfRule type="expression" dxfId="304" priority="40">
      <formula>AND($L22&gt;0.08,$L22&lt;0.15)</formula>
    </cfRule>
  </conditionalFormatting>
  <conditionalFormatting sqref="E22">
    <cfRule type="expression" dxfId="303" priority="37">
      <formula>$L22&gt;0.15</formula>
    </cfRule>
    <cfRule type="expression" dxfId="302" priority="38">
      <formula>AND($L22&gt;0.08,$L22&lt;0.15)</formula>
    </cfRule>
  </conditionalFormatting>
  <conditionalFormatting sqref="D23">
    <cfRule type="expression" dxfId="301" priority="35">
      <formula>$L23&gt;0.15</formula>
    </cfRule>
    <cfRule type="expression" dxfId="300" priority="36">
      <formula>AND($L23&gt;0.08,$L23&lt;0.15)</formula>
    </cfRule>
  </conditionalFormatting>
  <conditionalFormatting sqref="F23:H23">
    <cfRule type="expression" dxfId="299" priority="33">
      <formula>$L23&gt;0.15</formula>
    </cfRule>
    <cfRule type="expression" dxfId="298" priority="34">
      <formula>AND($L23&gt;0.08,$L23&lt;0.15)</formula>
    </cfRule>
  </conditionalFormatting>
  <conditionalFormatting sqref="E23">
    <cfRule type="expression" dxfId="297" priority="31">
      <formula>$L23&gt;0.15</formula>
    </cfRule>
    <cfRule type="expression" dxfId="296" priority="32">
      <formula>AND($L23&gt;0.08,$L23&lt;0.15)</formula>
    </cfRule>
  </conditionalFormatting>
  <conditionalFormatting sqref="D24">
    <cfRule type="expression" dxfId="295" priority="29">
      <formula>$L24&gt;0.15</formula>
    </cfRule>
    <cfRule type="expression" dxfId="294" priority="30">
      <formula>AND($L24&gt;0.08,$L24&lt;0.15)</formula>
    </cfRule>
  </conditionalFormatting>
  <conditionalFormatting sqref="F24:H24">
    <cfRule type="expression" dxfId="293" priority="27">
      <formula>$L24&gt;0.15</formula>
    </cfRule>
    <cfRule type="expression" dxfId="292" priority="28">
      <formula>AND($L24&gt;0.08,$L24&lt;0.15)</formula>
    </cfRule>
  </conditionalFormatting>
  <conditionalFormatting sqref="E24">
    <cfRule type="expression" dxfId="291" priority="25">
      <formula>$L24&gt;0.15</formula>
    </cfRule>
    <cfRule type="expression" dxfId="290" priority="26">
      <formula>AND($L24&gt;0.08,$L24&lt;0.15)</formula>
    </cfRule>
  </conditionalFormatting>
  <conditionalFormatting sqref="D25">
    <cfRule type="expression" dxfId="289" priority="23">
      <formula>$L25&gt;0.15</formula>
    </cfRule>
    <cfRule type="expression" dxfId="288" priority="24">
      <formula>AND($L25&gt;0.08,$L25&lt;0.15)</formula>
    </cfRule>
  </conditionalFormatting>
  <conditionalFormatting sqref="F25:H25">
    <cfRule type="expression" dxfId="287" priority="21">
      <formula>$L25&gt;0.15</formula>
    </cfRule>
    <cfRule type="expression" dxfId="286" priority="22">
      <formula>AND($L25&gt;0.08,$L25&lt;0.15)</formula>
    </cfRule>
  </conditionalFormatting>
  <conditionalFormatting sqref="E25">
    <cfRule type="expression" dxfId="285" priority="19">
      <formula>$L25&gt;0.15</formula>
    </cfRule>
    <cfRule type="expression" dxfId="284" priority="20">
      <formula>AND($L25&gt;0.08,$L25&lt;0.15)</formula>
    </cfRule>
  </conditionalFormatting>
  <conditionalFormatting sqref="D26">
    <cfRule type="expression" dxfId="283" priority="17">
      <formula>$L26&gt;0.15</formula>
    </cfRule>
    <cfRule type="expression" dxfId="282" priority="18">
      <formula>AND($L26&gt;0.08,$L26&lt;0.15)</formula>
    </cfRule>
  </conditionalFormatting>
  <conditionalFormatting sqref="F26:H26">
    <cfRule type="expression" dxfId="281" priority="15">
      <formula>$L26&gt;0.15</formula>
    </cfRule>
    <cfRule type="expression" dxfId="280" priority="16">
      <formula>AND($L26&gt;0.08,$L26&lt;0.15)</formula>
    </cfRule>
  </conditionalFormatting>
  <conditionalFormatting sqref="E26">
    <cfRule type="expression" dxfId="279" priority="13">
      <formula>$L26&gt;0.15</formula>
    </cfRule>
    <cfRule type="expression" dxfId="278" priority="14">
      <formula>AND($L26&gt;0.08,$L26&lt;0.15)</formula>
    </cfRule>
  </conditionalFormatting>
  <conditionalFormatting sqref="D27">
    <cfRule type="expression" dxfId="277" priority="11">
      <formula>$L27&gt;0.15</formula>
    </cfRule>
    <cfRule type="expression" dxfId="276" priority="12">
      <formula>AND($L27&gt;0.08,$L27&lt;0.15)</formula>
    </cfRule>
  </conditionalFormatting>
  <conditionalFormatting sqref="F27:H27">
    <cfRule type="expression" dxfId="275" priority="9">
      <formula>$L27&gt;0.15</formula>
    </cfRule>
    <cfRule type="expression" dxfId="274" priority="10">
      <formula>AND($L27&gt;0.08,$L27&lt;0.15)</formula>
    </cfRule>
  </conditionalFormatting>
  <conditionalFormatting sqref="E27">
    <cfRule type="expression" dxfId="273" priority="7">
      <formula>$L27&gt;0.15</formula>
    </cfRule>
    <cfRule type="expression" dxfId="272" priority="8">
      <formula>AND($L27&gt;0.08,$L27&lt;0.15)</formula>
    </cfRule>
  </conditionalFormatting>
  <conditionalFormatting sqref="D28">
    <cfRule type="expression" dxfId="271" priority="5">
      <formula>$L28&gt;0.15</formula>
    </cfRule>
    <cfRule type="expression" dxfId="270" priority="6">
      <formula>AND($L28&gt;0.08,$L28&lt;0.15)</formula>
    </cfRule>
  </conditionalFormatting>
  <conditionalFormatting sqref="F28:H28">
    <cfRule type="expression" dxfId="269" priority="3">
      <formula>$L28&gt;0.15</formula>
    </cfRule>
    <cfRule type="expression" dxfId="268" priority="4">
      <formula>AND($L28&gt;0.08,$L28&lt;0.15)</formula>
    </cfRule>
  </conditionalFormatting>
  <conditionalFormatting sqref="E28">
    <cfRule type="expression" dxfId="267" priority="1">
      <formula>$L28&gt;0.15</formula>
    </cfRule>
    <cfRule type="expression" dxfId="266" priority="2">
      <formula>AND($L28&gt;0.08,$L28&lt;0.15)</formula>
    </cfRule>
  </conditionalFormatting>
  <dataValidations count="3">
    <dataValidation allowBlank="1" showInputMessage="1" showErrorMessage="1" prompt="수식 계산_x000a_수치 입력 금지" sqref="K49:K63 K7:K46" xr:uid="{9E77E008-2A7A-45FB-ADEF-98983BFEA47D}"/>
    <dataValidation type="whole" allowBlank="1" showInputMessage="1" showErrorMessage="1" errorTitle="입력값이 올바르지 않습니다." error="숫자만 쓰세요!" sqref="J29:J30 J25:J27 M49:W63 M7:W46" xr:uid="{72C833E4-D115-4FC1-B822-8519CBC8E9AA}">
      <formula1>0</formula1>
      <formula2>20000</formula2>
    </dataValidation>
    <dataValidation type="list" allowBlank="1" showInputMessage="1" showErrorMessage="1" sqref="Z49:Z63 Z7:Z46" xr:uid="{916CE6D8-7393-4A5F-B1AE-44A542D15A67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02CF90-8051-4F0D-9C74-61F6235B2D7C}">
          <x14:formula1>
            <xm:f>데이터!$B$4:$B$17</xm:f>
          </x14:formula1>
          <xm:sqref>D49:D63 D8 D12 D19:D20 D29:D46</xm:sqref>
        </x14:dataValidation>
        <x14:dataValidation type="list" allowBlank="1" showInputMessage="1" showErrorMessage="1" xr:uid="{02874FE9-C3A0-4DC2-B4A8-498244E75412}">
          <x14:formula1>
            <xm:f>데이터!$C$4:$C$11</xm:f>
          </x14:formula1>
          <xm:sqref>AB49:AB63 AB7:AB17 AB19:AB46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34BB-D228-4134-ACF3-37FAF2D2658C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13" sqref="D13:H13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53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15</v>
      </c>
      <c r="D7" s="6" t="s">
        <v>72</v>
      </c>
      <c r="E7" s="6" t="s">
        <v>78</v>
      </c>
      <c r="F7" s="6" t="s">
        <v>76</v>
      </c>
      <c r="G7" s="4" t="s">
        <v>77</v>
      </c>
      <c r="H7" s="4" t="s">
        <v>102</v>
      </c>
      <c r="I7" s="7">
        <f t="shared" ref="I7:I46" si="0">J7+K7</f>
        <v>17743</v>
      </c>
      <c r="J7" s="8">
        <v>17690</v>
      </c>
      <c r="K7" s="7">
        <f t="shared" ref="K7:K29" si="1">SUM(M7:W7)</f>
        <v>53</v>
      </c>
      <c r="L7" s="9">
        <f t="shared" ref="L7:L46" si="2">K7/I7</f>
        <v>2.9870935016626274E-3</v>
      </c>
      <c r="M7" s="10">
        <v>53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20200914</v>
      </c>
      <c r="Y7" s="11">
        <v>1</v>
      </c>
      <c r="Z7" s="5" t="s">
        <v>104</v>
      </c>
      <c r="AA7" s="11" t="str">
        <f>IF($Z7="A","하선동",IF($Z7="B","이형준",""))</f>
        <v>이형준</v>
      </c>
      <c r="AB7" s="4" t="s">
        <v>67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15</v>
      </c>
      <c r="D8" s="6" t="s">
        <v>72</v>
      </c>
      <c r="E8" s="6" t="s">
        <v>78</v>
      </c>
      <c r="F8" s="6" t="s">
        <v>76</v>
      </c>
      <c r="G8" s="4" t="s">
        <v>77</v>
      </c>
      <c r="H8" s="4" t="s">
        <v>102</v>
      </c>
      <c r="I8" s="7">
        <f t="shared" si="0"/>
        <v>15059</v>
      </c>
      <c r="J8" s="8">
        <v>15000</v>
      </c>
      <c r="K8" s="7">
        <f t="shared" si="1"/>
        <v>59</v>
      </c>
      <c r="L8" s="9">
        <f t="shared" si="2"/>
        <v>3.9179228368417555E-3</v>
      </c>
      <c r="M8" s="10">
        <v>59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20200915</v>
      </c>
      <c r="Y8" s="11">
        <v>1</v>
      </c>
      <c r="Z8" s="5" t="s">
        <v>105</v>
      </c>
      <c r="AA8" s="11" t="str">
        <f t="shared" ref="AA8:AA46" si="5">IF($Z8="A","하선동",IF($Z8="B","이형준",""))</f>
        <v>하선동</v>
      </c>
      <c r="AB8" s="4" t="s">
        <v>67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15</v>
      </c>
      <c r="D9" s="6" t="s">
        <v>55</v>
      </c>
      <c r="E9" s="6" t="s">
        <v>56</v>
      </c>
      <c r="F9" s="6" t="s">
        <v>57</v>
      </c>
      <c r="G9" s="4" t="s">
        <v>58</v>
      </c>
      <c r="H9" s="4" t="s">
        <v>59</v>
      </c>
      <c r="I9" s="7">
        <f t="shared" si="0"/>
        <v>836</v>
      </c>
      <c r="J9" s="8">
        <v>740</v>
      </c>
      <c r="K9" s="7">
        <f t="shared" si="1"/>
        <v>96</v>
      </c>
      <c r="L9" s="9">
        <f t="shared" si="2"/>
        <v>0.11483253588516747</v>
      </c>
      <c r="M9" s="10"/>
      <c r="N9" s="10"/>
      <c r="O9" s="10"/>
      <c r="P9" s="10"/>
      <c r="Q9" s="10"/>
      <c r="R9" s="10"/>
      <c r="S9" s="10"/>
      <c r="T9" s="10">
        <v>2</v>
      </c>
      <c r="U9" s="10">
        <v>94</v>
      </c>
      <c r="V9" s="10"/>
      <c r="W9" s="10"/>
      <c r="X9" s="11">
        <v>20200912</v>
      </c>
      <c r="Y9" s="5">
        <v>15</v>
      </c>
      <c r="Z9" s="5" t="s">
        <v>104</v>
      </c>
      <c r="AA9" s="11" t="str">
        <f t="shared" si="5"/>
        <v>이형준</v>
      </c>
      <c r="AB9" s="4" t="s">
        <v>67</v>
      </c>
      <c r="AC9" s="12" t="s">
        <v>106</v>
      </c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15</v>
      </c>
      <c r="D10" s="6" t="s">
        <v>72</v>
      </c>
      <c r="E10" s="6" t="s">
        <v>56</v>
      </c>
      <c r="F10" s="6" t="s">
        <v>94</v>
      </c>
      <c r="G10" s="4" t="s">
        <v>75</v>
      </c>
      <c r="H10" s="4" t="s">
        <v>59</v>
      </c>
      <c r="I10" s="7">
        <f t="shared" si="0"/>
        <v>10413</v>
      </c>
      <c r="J10" s="8">
        <v>10300</v>
      </c>
      <c r="K10" s="7">
        <f t="shared" si="1"/>
        <v>113</v>
      </c>
      <c r="L10" s="9">
        <f t="shared" si="2"/>
        <v>1.0851819840583886E-2</v>
      </c>
      <c r="M10" s="10">
        <v>82</v>
      </c>
      <c r="N10" s="10">
        <v>9</v>
      </c>
      <c r="O10" s="10"/>
      <c r="P10" s="10">
        <v>22</v>
      </c>
      <c r="Q10" s="10"/>
      <c r="R10" s="10"/>
      <c r="S10" s="10"/>
      <c r="T10" s="10"/>
      <c r="U10" s="10"/>
      <c r="V10" s="10"/>
      <c r="W10" s="10"/>
      <c r="X10" s="11">
        <v>20200914</v>
      </c>
      <c r="Y10" s="11">
        <v>15</v>
      </c>
      <c r="Z10" s="5" t="s">
        <v>104</v>
      </c>
      <c r="AA10" s="11" t="str">
        <f t="shared" si="5"/>
        <v>이형준</v>
      </c>
      <c r="AB10" s="4" t="s">
        <v>79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15</v>
      </c>
      <c r="D11" s="6" t="s">
        <v>72</v>
      </c>
      <c r="E11" s="6" t="s">
        <v>56</v>
      </c>
      <c r="F11" s="6" t="s">
        <v>94</v>
      </c>
      <c r="G11" s="4" t="s">
        <v>75</v>
      </c>
      <c r="H11" s="4" t="s">
        <v>59</v>
      </c>
      <c r="I11" s="7">
        <f t="shared" si="0"/>
        <v>13155</v>
      </c>
      <c r="J11" s="8">
        <v>13112</v>
      </c>
      <c r="K11" s="7">
        <f t="shared" si="1"/>
        <v>43</v>
      </c>
      <c r="L11" s="9">
        <f t="shared" si="2"/>
        <v>3.2687191182060051E-3</v>
      </c>
      <c r="M11" s="10"/>
      <c r="N11" s="10">
        <v>24</v>
      </c>
      <c r="O11" s="10"/>
      <c r="P11" s="10">
        <v>19</v>
      </c>
      <c r="Q11" s="10"/>
      <c r="R11" s="10"/>
      <c r="S11" s="10"/>
      <c r="T11" s="10"/>
      <c r="U11" s="10"/>
      <c r="V11" s="10"/>
      <c r="W11" s="10"/>
      <c r="X11" s="11">
        <v>20200915</v>
      </c>
      <c r="Y11" s="11">
        <v>15</v>
      </c>
      <c r="Z11" s="5" t="s">
        <v>105</v>
      </c>
      <c r="AA11" s="11" t="str">
        <f t="shared" si="5"/>
        <v>하선동</v>
      </c>
      <c r="AB11" s="4" t="s">
        <v>79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15</v>
      </c>
      <c r="D12" s="6" t="s">
        <v>118</v>
      </c>
      <c r="E12" s="6" t="s">
        <v>117</v>
      </c>
      <c r="F12" s="6" t="s">
        <v>115</v>
      </c>
      <c r="G12" s="4" t="s">
        <v>116</v>
      </c>
      <c r="H12" s="4" t="s">
        <v>59</v>
      </c>
      <c r="I12" s="7">
        <f t="shared" si="0"/>
        <v>600</v>
      </c>
      <c r="J12" s="8">
        <v>600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20200915</v>
      </c>
      <c r="Y12" s="11">
        <v>7</v>
      </c>
      <c r="Z12" s="5" t="s">
        <v>105</v>
      </c>
      <c r="AA12" s="11" t="str">
        <f t="shared" si="5"/>
        <v>하선동</v>
      </c>
      <c r="AB12" s="4" t="s">
        <v>92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15</v>
      </c>
      <c r="D13" s="6" t="s">
        <v>119</v>
      </c>
      <c r="E13" s="6" t="s">
        <v>56</v>
      </c>
      <c r="F13" s="6" t="s">
        <v>90</v>
      </c>
      <c r="G13" s="4" t="s">
        <v>91</v>
      </c>
      <c r="H13" s="4" t="s">
        <v>59</v>
      </c>
      <c r="I13" s="7">
        <f t="shared" si="0"/>
        <v>1411</v>
      </c>
      <c r="J13" s="14">
        <v>1351</v>
      </c>
      <c r="K13" s="7">
        <f t="shared" si="1"/>
        <v>60</v>
      </c>
      <c r="L13" s="9">
        <f t="shared" si="2"/>
        <v>4.2523033309709427E-2</v>
      </c>
      <c r="M13" s="10">
        <v>33</v>
      </c>
      <c r="N13" s="10">
        <v>1</v>
      </c>
      <c r="O13" s="10"/>
      <c r="P13" s="10">
        <v>25</v>
      </c>
      <c r="Q13" s="10"/>
      <c r="R13" s="10"/>
      <c r="S13" s="10"/>
      <c r="T13" s="10">
        <v>1</v>
      </c>
      <c r="U13" s="10"/>
      <c r="V13" s="10"/>
      <c r="W13" s="10"/>
      <c r="X13" s="11">
        <v>20200915</v>
      </c>
      <c r="Y13" s="11">
        <v>8</v>
      </c>
      <c r="Z13" s="5" t="s">
        <v>104</v>
      </c>
      <c r="AA13" s="11" t="str">
        <f t="shared" si="5"/>
        <v>이형준</v>
      </c>
      <c r="AB13" s="4" t="s">
        <v>92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15</v>
      </c>
      <c r="D14" s="6" t="s">
        <v>55</v>
      </c>
      <c r="E14" s="6" t="s">
        <v>81</v>
      </c>
      <c r="F14" s="6" t="s">
        <v>82</v>
      </c>
      <c r="G14" s="4" t="s">
        <v>83</v>
      </c>
      <c r="H14" s="4" t="s">
        <v>59</v>
      </c>
      <c r="I14" s="7">
        <f t="shared" si="0"/>
        <v>1450</v>
      </c>
      <c r="J14" s="8">
        <v>1441</v>
      </c>
      <c r="K14" s="7">
        <f t="shared" si="1"/>
        <v>9</v>
      </c>
      <c r="L14" s="9">
        <f t="shared" si="2"/>
        <v>6.2068965517241377E-3</v>
      </c>
      <c r="M14" s="10"/>
      <c r="N14" s="10"/>
      <c r="O14" s="10"/>
      <c r="P14" s="10">
        <v>1</v>
      </c>
      <c r="Q14" s="10">
        <v>2</v>
      </c>
      <c r="R14" s="10"/>
      <c r="S14" s="10"/>
      <c r="T14" s="10"/>
      <c r="U14" s="10"/>
      <c r="V14" s="10">
        <v>6</v>
      </c>
      <c r="W14" s="10"/>
      <c r="X14" s="11">
        <v>20200915</v>
      </c>
      <c r="Y14" s="11">
        <v>14</v>
      </c>
      <c r="Z14" s="5" t="s">
        <v>104</v>
      </c>
      <c r="AA14" s="11" t="str">
        <f t="shared" si="5"/>
        <v>이형준</v>
      </c>
      <c r="AB14" s="4" t="s">
        <v>92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15</v>
      </c>
      <c r="D15" s="6" t="s">
        <v>119</v>
      </c>
      <c r="E15" s="6" t="s">
        <v>108</v>
      </c>
      <c r="F15" s="6" t="s">
        <v>120</v>
      </c>
      <c r="G15" s="4" t="s">
        <v>121</v>
      </c>
      <c r="H15" s="4" t="s">
        <v>122</v>
      </c>
      <c r="I15" s="7">
        <f t="shared" si="0"/>
        <v>2544</v>
      </c>
      <c r="J15" s="8">
        <v>2413</v>
      </c>
      <c r="K15" s="7">
        <f t="shared" si="1"/>
        <v>131</v>
      </c>
      <c r="L15" s="9">
        <f t="shared" si="2"/>
        <v>5.1493710691823902E-2</v>
      </c>
      <c r="M15" s="10"/>
      <c r="N15" s="10">
        <v>6</v>
      </c>
      <c r="O15" s="10"/>
      <c r="P15" s="10">
        <v>33</v>
      </c>
      <c r="Q15" s="10">
        <v>13</v>
      </c>
      <c r="R15" s="10"/>
      <c r="S15" s="10">
        <v>79</v>
      </c>
      <c r="T15" s="10"/>
      <c r="U15" s="10"/>
      <c r="V15" s="10"/>
      <c r="W15" s="10"/>
      <c r="X15" s="11">
        <v>20200915</v>
      </c>
      <c r="Y15" s="11">
        <v>10</v>
      </c>
      <c r="Z15" s="5" t="s">
        <v>104</v>
      </c>
      <c r="AA15" s="11" t="str">
        <f t="shared" si="5"/>
        <v>이형준</v>
      </c>
      <c r="AB15" s="4" t="s">
        <v>97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15</v>
      </c>
      <c r="D16" s="6" t="s">
        <v>72</v>
      </c>
      <c r="E16" s="6" t="s">
        <v>86</v>
      </c>
      <c r="F16" s="6" t="s">
        <v>124</v>
      </c>
      <c r="G16" s="4" t="s">
        <v>75</v>
      </c>
      <c r="H16" s="4" t="s">
        <v>63</v>
      </c>
      <c r="I16" s="7">
        <f t="shared" si="0"/>
        <v>1603</v>
      </c>
      <c r="J16" s="8">
        <v>1520</v>
      </c>
      <c r="K16" s="7">
        <f t="shared" si="1"/>
        <v>83</v>
      </c>
      <c r="L16" s="9">
        <f t="shared" si="2"/>
        <v>5.1777916406737366E-2</v>
      </c>
      <c r="M16" s="10"/>
      <c r="N16" s="10"/>
      <c r="O16" s="10"/>
      <c r="P16" s="10">
        <v>3</v>
      </c>
      <c r="Q16" s="10">
        <v>13</v>
      </c>
      <c r="R16" s="10"/>
      <c r="S16" s="10">
        <v>63</v>
      </c>
      <c r="T16" s="10">
        <v>4</v>
      </c>
      <c r="U16" s="10"/>
      <c r="V16" s="10"/>
      <c r="W16" s="10"/>
      <c r="X16" s="11">
        <v>20200915</v>
      </c>
      <c r="Y16" s="11">
        <v>2</v>
      </c>
      <c r="Z16" s="5" t="s">
        <v>105</v>
      </c>
      <c r="AA16" s="11" t="str">
        <f t="shared" si="5"/>
        <v>하선동</v>
      </c>
      <c r="AB16" s="4" t="s">
        <v>97</v>
      </c>
      <c r="AC16" s="12" t="s">
        <v>123</v>
      </c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15</v>
      </c>
      <c r="D17" s="6" t="s">
        <v>72</v>
      </c>
      <c r="E17" s="6" t="s">
        <v>86</v>
      </c>
      <c r="F17" s="6" t="s">
        <v>124</v>
      </c>
      <c r="G17" s="4" t="s">
        <v>75</v>
      </c>
      <c r="H17" s="4" t="s">
        <v>63</v>
      </c>
      <c r="I17" s="7">
        <f t="shared" si="0"/>
        <v>1929</v>
      </c>
      <c r="J17" s="8">
        <v>1850</v>
      </c>
      <c r="K17" s="7">
        <f t="shared" si="1"/>
        <v>79</v>
      </c>
      <c r="L17" s="9">
        <f t="shared" si="2"/>
        <v>4.0953862104717471E-2</v>
      </c>
      <c r="M17" s="10"/>
      <c r="N17" s="10"/>
      <c r="O17" s="10"/>
      <c r="P17" s="10">
        <v>1</v>
      </c>
      <c r="Q17" s="10">
        <v>21</v>
      </c>
      <c r="R17" s="10"/>
      <c r="S17" s="10">
        <v>54</v>
      </c>
      <c r="T17" s="10">
        <v>3</v>
      </c>
      <c r="U17" s="10"/>
      <c r="V17" s="10"/>
      <c r="W17" s="10"/>
      <c r="X17" s="11">
        <v>20200915</v>
      </c>
      <c r="Y17" s="11">
        <v>2</v>
      </c>
      <c r="Z17" s="5" t="s">
        <v>104</v>
      </c>
      <c r="AA17" s="11" t="str">
        <f t="shared" si="5"/>
        <v>이형준</v>
      </c>
      <c r="AB17" s="4" t="s">
        <v>97</v>
      </c>
      <c r="AC17" s="12" t="s">
        <v>123</v>
      </c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15</v>
      </c>
      <c r="D18" s="6" t="s">
        <v>119</v>
      </c>
      <c r="E18" s="6" t="s">
        <v>56</v>
      </c>
      <c r="F18" s="6" t="s">
        <v>90</v>
      </c>
      <c r="G18" s="4" t="s">
        <v>91</v>
      </c>
      <c r="H18" s="4" t="s">
        <v>59</v>
      </c>
      <c r="I18" s="7">
        <f t="shared" si="0"/>
        <v>2573</v>
      </c>
      <c r="J18" s="8">
        <v>2445</v>
      </c>
      <c r="K18" s="7">
        <f t="shared" si="1"/>
        <v>128</v>
      </c>
      <c r="L18" s="9">
        <f t="shared" si="2"/>
        <v>4.9747376603186941E-2</v>
      </c>
      <c r="M18" s="10">
        <v>94</v>
      </c>
      <c r="N18" s="10"/>
      <c r="O18" s="10"/>
      <c r="P18" s="10">
        <v>20</v>
      </c>
      <c r="Q18" s="10"/>
      <c r="R18" s="10"/>
      <c r="S18" s="10"/>
      <c r="T18" s="10">
        <v>14</v>
      </c>
      <c r="U18" s="10"/>
      <c r="V18" s="10"/>
      <c r="W18" s="10"/>
      <c r="X18" s="11">
        <v>20200915</v>
      </c>
      <c r="Y18" s="11">
        <v>8</v>
      </c>
      <c r="Z18" s="5" t="s">
        <v>105</v>
      </c>
      <c r="AA18" s="11" t="str">
        <f t="shared" si="5"/>
        <v>하선동</v>
      </c>
      <c r="AB18" s="4" t="s">
        <v>103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15</v>
      </c>
      <c r="D19" s="6" t="s">
        <v>55</v>
      </c>
      <c r="E19" s="6" t="s">
        <v>56</v>
      </c>
      <c r="F19" s="6" t="s">
        <v>57</v>
      </c>
      <c r="G19" s="4" t="s">
        <v>58</v>
      </c>
      <c r="H19" s="4" t="s">
        <v>59</v>
      </c>
      <c r="I19" s="7">
        <f t="shared" si="0"/>
        <v>664</v>
      </c>
      <c r="J19" s="8">
        <v>605</v>
      </c>
      <c r="K19" s="7">
        <f t="shared" si="1"/>
        <v>59</v>
      </c>
      <c r="L19" s="9">
        <f t="shared" si="2"/>
        <v>8.8855421686746983E-2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59</v>
      </c>
      <c r="X19" s="11">
        <v>20200912</v>
      </c>
      <c r="Y19" s="11">
        <v>15</v>
      </c>
      <c r="Z19" s="5" t="s">
        <v>104</v>
      </c>
      <c r="AA19" s="11" t="str">
        <f t="shared" si="5"/>
        <v>이형준</v>
      </c>
      <c r="AB19" s="4" t="s">
        <v>103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15</v>
      </c>
      <c r="D20" s="6"/>
      <c r="E20" s="6"/>
      <c r="F20" s="6"/>
      <c r="G20" s="4"/>
      <c r="H20" s="4"/>
      <c r="I20" s="7">
        <f t="shared" si="0"/>
        <v>0</v>
      </c>
      <c r="J20" s="8"/>
      <c r="K20" s="7">
        <f t="shared" si="1"/>
        <v>0</v>
      </c>
      <c r="L20" s="9" t="e">
        <f t="shared" si="2"/>
        <v>#DIV/0!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5"/>
      <c r="AA20" s="11" t="str">
        <f t="shared" si="5"/>
        <v/>
      </c>
      <c r="AB20" s="4"/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15</v>
      </c>
      <c r="D21" s="6"/>
      <c r="E21" s="6"/>
      <c r="F21" s="6"/>
      <c r="G21" s="4"/>
      <c r="H21" s="4"/>
      <c r="I21" s="7">
        <f t="shared" si="0"/>
        <v>0</v>
      </c>
      <c r="J21" s="8"/>
      <c r="K21" s="7">
        <f t="shared" si="1"/>
        <v>0</v>
      </c>
      <c r="L21" s="9" t="e">
        <f t="shared" si="2"/>
        <v>#DIV/0!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5"/>
      <c r="AA21" s="11" t="str">
        <f t="shared" si="5"/>
        <v/>
      </c>
      <c r="AB21" s="4"/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15</v>
      </c>
      <c r="D22" s="6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5"/>
      <c r="AA22" s="11" t="str">
        <f t="shared" si="5"/>
        <v/>
      </c>
      <c r="AB22" s="4"/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15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5"/>
      <c r="AA23" s="11" t="str">
        <f t="shared" si="5"/>
        <v/>
      </c>
      <c r="AB23" s="4"/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15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5"/>
      <c r="AA24" s="11" t="str">
        <f t="shared" si="5"/>
        <v/>
      </c>
      <c r="AB24" s="4"/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15</v>
      </c>
      <c r="D25" s="6"/>
      <c r="E25" s="6"/>
      <c r="F25" s="6"/>
      <c r="G25" s="4"/>
      <c r="H25" s="4"/>
      <c r="I25" s="7">
        <f t="shared" si="0"/>
        <v>0</v>
      </c>
      <c r="J25" s="10"/>
      <c r="K25" s="7">
        <f t="shared" si="1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5"/>
        <v/>
      </c>
      <c r="AB25" s="4"/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15</v>
      </c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5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15</v>
      </c>
      <c r="D27" s="6"/>
      <c r="E27" s="4"/>
      <c r="F27" s="6"/>
      <c r="G27" s="4"/>
      <c r="H27" s="4"/>
      <c r="I27" s="7">
        <f t="shared" si="0"/>
        <v>0</v>
      </c>
      <c r="J27" s="10"/>
      <c r="K27" s="7">
        <f t="shared" si="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5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15</v>
      </c>
      <c r="D28" s="6"/>
      <c r="E28" s="6"/>
      <c r="F28" s="6"/>
      <c r="G28" s="4"/>
      <c r="H28" s="4"/>
      <c r="I28" s="7">
        <f t="shared" si="0"/>
        <v>0</v>
      </c>
      <c r="J28" s="1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5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15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5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15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5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15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15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15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15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15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15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15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15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15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15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15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15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15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15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15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15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8">SUM(I7:I46)</f>
        <v>69980</v>
      </c>
      <c r="J47" s="50">
        <f t="shared" si="8"/>
        <v>69067</v>
      </c>
      <c r="K47" s="50">
        <f t="shared" si="8"/>
        <v>913</v>
      </c>
      <c r="L47" s="50" t="e">
        <f t="shared" si="8"/>
        <v>#DIV/0!</v>
      </c>
      <c r="M47" s="50">
        <f t="shared" si="8"/>
        <v>321</v>
      </c>
      <c r="N47" s="50">
        <f t="shared" si="8"/>
        <v>40</v>
      </c>
      <c r="O47" s="50">
        <f t="shared" si="8"/>
        <v>0</v>
      </c>
      <c r="P47" s="50">
        <f t="shared" si="8"/>
        <v>124</v>
      </c>
      <c r="Q47" s="50">
        <f t="shared" si="8"/>
        <v>49</v>
      </c>
      <c r="R47" s="50">
        <f t="shared" si="8"/>
        <v>0</v>
      </c>
      <c r="S47" s="50">
        <f t="shared" si="8"/>
        <v>196</v>
      </c>
      <c r="T47" s="50">
        <f t="shared" si="8"/>
        <v>24</v>
      </c>
      <c r="U47" s="50">
        <f t="shared" si="8"/>
        <v>94</v>
      </c>
      <c r="V47" s="50">
        <f t="shared" si="8"/>
        <v>6</v>
      </c>
      <c r="W47" s="50">
        <f t="shared" si="8"/>
        <v>59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15</v>
      </c>
      <c r="D49" s="6" t="s">
        <v>107</v>
      </c>
      <c r="E49" s="6" t="s">
        <v>108</v>
      </c>
      <c r="F49" s="6" t="s">
        <v>109</v>
      </c>
      <c r="G49" s="4"/>
      <c r="H49" s="4"/>
      <c r="I49" s="7">
        <f t="shared" ref="I49:I63" si="9">J49+K49</f>
        <v>50</v>
      </c>
      <c r="J49" s="8">
        <v>50</v>
      </c>
      <c r="K49" s="7">
        <f t="shared" ref="K49:K63" si="10">SUM(M49:W49)</f>
        <v>0</v>
      </c>
      <c r="L49" s="9">
        <f t="shared" ref="L49:L63" si="11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20200915</v>
      </c>
      <c r="Y49" s="11">
        <v>12</v>
      </c>
      <c r="Z49" s="5" t="s">
        <v>105</v>
      </c>
      <c r="AA49" s="11" t="str">
        <f>IF($Z49="A","하선동",IF($Z49="B","이형준",""))</f>
        <v>하선동</v>
      </c>
      <c r="AB49" s="4" t="s">
        <v>67</v>
      </c>
      <c r="AC49" s="12" t="s">
        <v>112</v>
      </c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15</v>
      </c>
      <c r="D50" s="6" t="s">
        <v>107</v>
      </c>
      <c r="E50" s="6" t="s">
        <v>110</v>
      </c>
      <c r="F50" s="6" t="s">
        <v>111</v>
      </c>
      <c r="G50" s="4"/>
      <c r="H50" s="4"/>
      <c r="I50" s="7">
        <f t="shared" si="9"/>
        <v>200</v>
      </c>
      <c r="J50" s="8">
        <v>200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20200915</v>
      </c>
      <c r="Y50" s="11">
        <v>5</v>
      </c>
      <c r="Z50" s="5" t="s">
        <v>105</v>
      </c>
      <c r="AA50" s="11" t="str">
        <f t="shared" ref="AA50:AA63" si="14">IF($Z50="A","하선동",IF($Z50="B","이형준",""))</f>
        <v>하선동</v>
      </c>
      <c r="AB50" s="4" t="s">
        <v>67</v>
      </c>
      <c r="AC50" s="12" t="s">
        <v>112</v>
      </c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15</v>
      </c>
      <c r="D51" s="6" t="s">
        <v>107</v>
      </c>
      <c r="E51" s="6" t="s">
        <v>113</v>
      </c>
      <c r="F51" s="6" t="s">
        <v>114</v>
      </c>
      <c r="G51" s="4"/>
      <c r="H51" s="4"/>
      <c r="I51" s="7">
        <f t="shared" si="9"/>
        <v>50</v>
      </c>
      <c r="J51" s="8">
        <v>50</v>
      </c>
      <c r="K51" s="7">
        <f t="shared" si="10"/>
        <v>0</v>
      </c>
      <c r="L51" s="9">
        <f t="shared" si="11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20200915</v>
      </c>
      <c r="Y51" s="5">
        <v>13</v>
      </c>
      <c r="Z51" s="5" t="s">
        <v>105</v>
      </c>
      <c r="AA51" s="11" t="str">
        <f t="shared" si="14"/>
        <v>하선동</v>
      </c>
      <c r="AB51" s="4" t="s">
        <v>79</v>
      </c>
      <c r="AC51" s="12" t="s">
        <v>112</v>
      </c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15</v>
      </c>
      <c r="D52" s="6" t="s">
        <v>118</v>
      </c>
      <c r="E52" s="6" t="s">
        <v>117</v>
      </c>
      <c r="F52" s="6" t="s">
        <v>115</v>
      </c>
      <c r="G52" s="4" t="s">
        <v>116</v>
      </c>
      <c r="H52" s="4" t="s">
        <v>59</v>
      </c>
      <c r="I52" s="7">
        <f t="shared" si="9"/>
        <v>30</v>
      </c>
      <c r="J52" s="8">
        <v>30</v>
      </c>
      <c r="K52" s="7">
        <f t="shared" si="10"/>
        <v>0</v>
      </c>
      <c r="L52" s="9">
        <f t="shared" si="11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20200915</v>
      </c>
      <c r="Y52" s="11">
        <v>14</v>
      </c>
      <c r="Z52" s="5" t="s">
        <v>105</v>
      </c>
      <c r="AA52" s="11" t="str">
        <f t="shared" si="14"/>
        <v>하선동</v>
      </c>
      <c r="AB52" s="4" t="s">
        <v>92</v>
      </c>
      <c r="AC52" s="12" t="s">
        <v>112</v>
      </c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15</v>
      </c>
      <c r="D53" s="6" t="s">
        <v>72</v>
      </c>
      <c r="E53" s="6" t="s">
        <v>86</v>
      </c>
      <c r="F53" s="6" t="s">
        <v>124</v>
      </c>
      <c r="G53" s="4" t="s">
        <v>75</v>
      </c>
      <c r="H53" s="4" t="s">
        <v>63</v>
      </c>
      <c r="I53" s="7">
        <f t="shared" si="9"/>
        <v>100</v>
      </c>
      <c r="J53" s="8">
        <v>100</v>
      </c>
      <c r="K53" s="7">
        <f t="shared" si="10"/>
        <v>0</v>
      </c>
      <c r="L53" s="9">
        <f t="shared" si="11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>
        <v>20200914</v>
      </c>
      <c r="Y53" s="11">
        <v>2</v>
      </c>
      <c r="Z53" s="5" t="s">
        <v>105</v>
      </c>
      <c r="AA53" s="11" t="str">
        <f t="shared" si="14"/>
        <v>하선동</v>
      </c>
      <c r="AB53" s="4" t="s">
        <v>103</v>
      </c>
      <c r="AC53" s="12" t="s">
        <v>125</v>
      </c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15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15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15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15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15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15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15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15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15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15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12:AC12 A7:C11 I7:AC11 A15:AC15 A13:E13 A14:C14 I13:AC14 A20:AC46 A16:C19 I16:AC19">
    <cfRule type="expression" dxfId="265" priority="57">
      <formula>$L7&gt;0.15</formula>
    </cfRule>
    <cfRule type="expression" dxfId="264" priority="58">
      <formula>AND($L7&gt;0.08,$L7&lt;0.15)</formula>
    </cfRule>
  </conditionalFormatting>
  <conditionalFormatting sqref="A49:AC51 A54:AC63 A52:C53 I52:AC53">
    <cfRule type="expression" dxfId="263" priority="55">
      <formula>$L49&gt;0.15</formula>
    </cfRule>
    <cfRule type="expression" dxfId="262" priority="56">
      <formula>AND($L49&gt;0.08,$L49&lt;0.15)</formula>
    </cfRule>
  </conditionalFormatting>
  <conditionalFormatting sqref="D7:H7">
    <cfRule type="expression" dxfId="261" priority="53">
      <formula>$L7&gt;0.15</formula>
    </cfRule>
    <cfRule type="expression" dxfId="260" priority="54">
      <formula>AND($L7&gt;0.08,$L7&lt;0.15)</formula>
    </cfRule>
  </conditionalFormatting>
  <conditionalFormatting sqref="D8:H8">
    <cfRule type="expression" dxfId="259" priority="51">
      <formula>$L8&gt;0.15</formula>
    </cfRule>
    <cfRule type="expression" dxfId="258" priority="52">
      <formula>AND($L8&gt;0.08,$L8&lt;0.15)</formula>
    </cfRule>
  </conditionalFormatting>
  <conditionalFormatting sqref="D9">
    <cfRule type="expression" dxfId="257" priority="49">
      <formula>$L9&gt;0.15</formula>
    </cfRule>
    <cfRule type="expression" dxfId="256" priority="50">
      <formula>AND($L9&gt;0.08,$L9&lt;0.15)</formula>
    </cfRule>
  </conditionalFormatting>
  <conditionalFormatting sqref="E9:F9">
    <cfRule type="expression" dxfId="255" priority="47">
      <formula>$L9&gt;0.15</formula>
    </cfRule>
    <cfRule type="expression" dxfId="254" priority="48">
      <formula>AND($L9&gt;0.08,$L9&lt;0.15)</formula>
    </cfRule>
  </conditionalFormatting>
  <conditionalFormatting sqref="G9:H9">
    <cfRule type="expression" dxfId="253" priority="45">
      <formula>$L9&gt;0.15</formula>
    </cfRule>
    <cfRule type="expression" dxfId="252" priority="46">
      <formula>AND($L9&gt;0.08,$L9&lt;0.15)</formula>
    </cfRule>
  </conditionalFormatting>
  <conditionalFormatting sqref="D10">
    <cfRule type="expression" dxfId="251" priority="43">
      <formula>$L10&gt;0.15</formula>
    </cfRule>
    <cfRule type="expression" dxfId="250" priority="44">
      <formula>AND($L10&gt;0.08,$L10&lt;0.15)</formula>
    </cfRule>
  </conditionalFormatting>
  <conditionalFormatting sqref="F10:H10">
    <cfRule type="expression" dxfId="249" priority="41">
      <formula>$L10&gt;0.15</formula>
    </cfRule>
    <cfRule type="expression" dxfId="248" priority="42">
      <formula>AND($L10&gt;0.08,$L10&lt;0.15)</formula>
    </cfRule>
  </conditionalFormatting>
  <conditionalFormatting sqref="E10">
    <cfRule type="expression" dxfId="247" priority="39">
      <formula>$L10&gt;0.15</formula>
    </cfRule>
    <cfRule type="expression" dxfId="246" priority="40">
      <formula>AND($L10&gt;0.08,$L10&lt;0.15)</formula>
    </cfRule>
  </conditionalFormatting>
  <conditionalFormatting sqref="D11">
    <cfRule type="expression" dxfId="245" priority="37">
      <formula>$L11&gt;0.15</formula>
    </cfRule>
    <cfRule type="expression" dxfId="244" priority="38">
      <formula>AND($L11&gt;0.08,$L11&lt;0.15)</formula>
    </cfRule>
  </conditionalFormatting>
  <conditionalFormatting sqref="F11:H11">
    <cfRule type="expression" dxfId="243" priority="35">
      <formula>$L11&gt;0.15</formula>
    </cfRule>
    <cfRule type="expression" dxfId="242" priority="36">
      <formula>AND($L11&gt;0.08,$L11&lt;0.15)</formula>
    </cfRule>
  </conditionalFormatting>
  <conditionalFormatting sqref="E11">
    <cfRule type="expression" dxfId="241" priority="33">
      <formula>$L11&gt;0.15</formula>
    </cfRule>
    <cfRule type="expression" dxfId="240" priority="34">
      <formula>AND($L11&gt;0.08,$L11&lt;0.15)</formula>
    </cfRule>
  </conditionalFormatting>
  <conditionalFormatting sqref="F13:H13">
    <cfRule type="expression" dxfId="239" priority="31">
      <formula>$L13&gt;0.15</formula>
    </cfRule>
    <cfRule type="expression" dxfId="238" priority="32">
      <formula>AND($L13&gt;0.08,$L13&lt;0.15)</formula>
    </cfRule>
  </conditionalFormatting>
  <conditionalFormatting sqref="D14">
    <cfRule type="expression" dxfId="237" priority="29">
      <formula>$L14&gt;0.15</formula>
    </cfRule>
    <cfRule type="expression" dxfId="236" priority="30">
      <formula>AND($L14&gt;0.08,$L14&lt;0.15)</formula>
    </cfRule>
  </conditionalFormatting>
  <conditionalFormatting sqref="F14:H14">
    <cfRule type="expression" dxfId="235" priority="27">
      <formula>$L14&gt;0.15</formula>
    </cfRule>
    <cfRule type="expression" dxfId="234" priority="28">
      <formula>AND($L14&gt;0.08,$L14&lt;0.15)</formula>
    </cfRule>
  </conditionalFormatting>
  <conditionalFormatting sqref="E14">
    <cfRule type="expression" dxfId="233" priority="25">
      <formula>$L14&gt;0.15</formula>
    </cfRule>
    <cfRule type="expression" dxfId="232" priority="26">
      <formula>AND($L14&gt;0.08,$L14&lt;0.15)</formula>
    </cfRule>
  </conditionalFormatting>
  <conditionalFormatting sqref="D52:H52">
    <cfRule type="expression" dxfId="231" priority="23">
      <formula>$L52&gt;0.15</formula>
    </cfRule>
    <cfRule type="expression" dxfId="230" priority="24">
      <formula>AND($L52&gt;0.08,$L52&lt;0.15)</formula>
    </cfRule>
  </conditionalFormatting>
  <conditionalFormatting sqref="D16">
    <cfRule type="expression" dxfId="229" priority="21">
      <formula>$L16&gt;0.15</formula>
    </cfRule>
    <cfRule type="expression" dxfId="228" priority="22">
      <formula>AND($L16&gt;0.08,$L16&lt;0.15)</formula>
    </cfRule>
  </conditionalFormatting>
  <conditionalFormatting sqref="E16:H16">
    <cfRule type="expression" dxfId="227" priority="19">
      <formula>$L16&gt;0.15</formula>
    </cfRule>
    <cfRule type="expression" dxfId="226" priority="20">
      <formula>AND($L16&gt;0.08,$L16&lt;0.15)</formula>
    </cfRule>
  </conditionalFormatting>
  <conditionalFormatting sqref="D17">
    <cfRule type="expression" dxfId="225" priority="17">
      <formula>$L17&gt;0.15</formula>
    </cfRule>
    <cfRule type="expression" dxfId="224" priority="18">
      <formula>AND($L17&gt;0.08,$L17&lt;0.15)</formula>
    </cfRule>
  </conditionalFormatting>
  <conditionalFormatting sqref="E17:H17">
    <cfRule type="expression" dxfId="223" priority="15">
      <formula>$L17&gt;0.15</formula>
    </cfRule>
    <cfRule type="expression" dxfId="222" priority="16">
      <formula>AND($L17&gt;0.08,$L17&lt;0.15)</formula>
    </cfRule>
  </conditionalFormatting>
  <conditionalFormatting sqref="D18:E18">
    <cfRule type="expression" dxfId="221" priority="13">
      <formula>$L18&gt;0.15</formula>
    </cfRule>
    <cfRule type="expression" dxfId="220" priority="14">
      <formula>AND($L18&gt;0.08,$L18&lt;0.15)</formula>
    </cfRule>
  </conditionalFormatting>
  <conditionalFormatting sqref="F18:H18">
    <cfRule type="expression" dxfId="219" priority="11">
      <formula>$L18&gt;0.15</formula>
    </cfRule>
    <cfRule type="expression" dxfId="218" priority="12">
      <formula>AND($L18&gt;0.08,$L18&lt;0.15)</formula>
    </cfRule>
  </conditionalFormatting>
  <conditionalFormatting sqref="D19">
    <cfRule type="expression" dxfId="217" priority="9">
      <formula>$L19&gt;0.15</formula>
    </cfRule>
    <cfRule type="expression" dxfId="216" priority="10">
      <formula>AND($L19&gt;0.08,$L19&lt;0.15)</formula>
    </cfRule>
  </conditionalFormatting>
  <conditionalFormatting sqref="E19:F19">
    <cfRule type="expression" dxfId="215" priority="7">
      <formula>$L19&gt;0.15</formula>
    </cfRule>
    <cfRule type="expression" dxfId="214" priority="8">
      <formula>AND($L19&gt;0.08,$L19&lt;0.15)</formula>
    </cfRule>
  </conditionalFormatting>
  <conditionalFormatting sqref="G19:H19">
    <cfRule type="expression" dxfId="213" priority="5">
      <formula>$L19&gt;0.15</formula>
    </cfRule>
    <cfRule type="expression" dxfId="212" priority="6">
      <formula>AND($L19&gt;0.08,$L19&lt;0.15)</formula>
    </cfRule>
  </conditionalFormatting>
  <conditionalFormatting sqref="D53">
    <cfRule type="expression" dxfId="211" priority="3">
      <formula>$L53&gt;0.15</formula>
    </cfRule>
    <cfRule type="expression" dxfId="210" priority="4">
      <formula>AND($L53&gt;0.08,$L53&lt;0.15)</formula>
    </cfRule>
  </conditionalFormatting>
  <conditionalFormatting sqref="E53:H53">
    <cfRule type="expression" dxfId="209" priority="1">
      <formula>$L53&gt;0.15</formula>
    </cfRule>
    <cfRule type="expression" dxfId="208" priority="2">
      <formula>AND($L53&gt;0.08,$L53&lt;0.15)</formula>
    </cfRule>
  </conditionalFormatting>
  <dataValidations count="3">
    <dataValidation type="list" allowBlank="1" showInputMessage="1" showErrorMessage="1" sqref="Z49:Z63 Z7:Z46" xr:uid="{EC5B727A-3F31-482C-8B1C-EE69FBBD9AA4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56192A20-255C-4BF1-9199-E533E69BD111}">
      <formula1>0</formula1>
      <formula2>20000</formula2>
    </dataValidation>
    <dataValidation allowBlank="1" showInputMessage="1" showErrorMessage="1" prompt="수식 계산_x000a_수치 입력 금지" sqref="K49:K63 K7:K46" xr:uid="{18893399-6C00-498C-8ECD-B8EA64079E99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4D3403-E080-47B1-A262-861640D2DE35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6805E90C-01E3-4C97-928E-DE18C7126514}">
          <x14:formula1>
            <xm:f>데이터!$B$4:$B$17</xm:f>
          </x14:formula1>
          <xm:sqref>D20:D46 D7:D8 D12:D13 D15 D18 D49:D52 D54:D63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41D4-2ABE-40DD-B8FC-7C7586A55D5C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24" sqref="F24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52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16</v>
      </c>
      <c r="D7" s="6" t="s">
        <v>72</v>
      </c>
      <c r="E7" s="6" t="s">
        <v>78</v>
      </c>
      <c r="F7" s="6" t="s">
        <v>76</v>
      </c>
      <c r="G7" s="4" t="s">
        <v>77</v>
      </c>
      <c r="H7" s="4" t="s">
        <v>102</v>
      </c>
      <c r="I7" s="7">
        <f t="shared" ref="I7:I46" si="0">J7+K7</f>
        <v>17141</v>
      </c>
      <c r="J7" s="8">
        <v>17080</v>
      </c>
      <c r="K7" s="7">
        <f t="shared" ref="K7:K29" si="1">SUM(M7:W7)</f>
        <v>61</v>
      </c>
      <c r="L7" s="9">
        <f t="shared" ref="L7:L46" si="2">K7/I7</f>
        <v>3.5587188612099642E-3</v>
      </c>
      <c r="M7" s="10">
        <v>61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20200915</v>
      </c>
      <c r="Y7" s="11">
        <v>1</v>
      </c>
      <c r="Z7" s="5" t="s">
        <v>127</v>
      </c>
      <c r="AA7" s="11" t="str">
        <f>IF($Z7="A","하선동",IF($Z7="B","이형준",""))</f>
        <v>이형준</v>
      </c>
      <c r="AB7" s="4" t="s">
        <v>67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16</v>
      </c>
      <c r="D8" s="6" t="s">
        <v>72</v>
      </c>
      <c r="E8" s="6" t="s">
        <v>86</v>
      </c>
      <c r="F8" s="6" t="s">
        <v>124</v>
      </c>
      <c r="G8" s="4" t="s">
        <v>75</v>
      </c>
      <c r="H8" s="4" t="s">
        <v>63</v>
      </c>
      <c r="I8" s="7">
        <f t="shared" si="0"/>
        <v>416</v>
      </c>
      <c r="J8" s="8">
        <v>340</v>
      </c>
      <c r="K8" s="7">
        <f t="shared" si="1"/>
        <v>76</v>
      </c>
      <c r="L8" s="9">
        <f t="shared" si="2"/>
        <v>0.18269230769230768</v>
      </c>
      <c r="M8" s="10"/>
      <c r="N8" s="10"/>
      <c r="O8" s="10"/>
      <c r="P8" s="10">
        <v>2</v>
      </c>
      <c r="Q8" s="10">
        <v>5</v>
      </c>
      <c r="R8" s="10"/>
      <c r="S8" s="10">
        <v>69</v>
      </c>
      <c r="T8" s="10"/>
      <c r="U8" s="10"/>
      <c r="V8" s="10"/>
      <c r="W8" s="10"/>
      <c r="X8" s="11">
        <v>20200915</v>
      </c>
      <c r="Y8" s="11">
        <v>2</v>
      </c>
      <c r="Z8" s="5" t="s">
        <v>127</v>
      </c>
      <c r="AA8" s="11" t="str">
        <f t="shared" ref="AA8:AA46" si="5">IF($Z8="A","하선동",IF($Z8="B","이형준",""))</f>
        <v>이형준</v>
      </c>
      <c r="AB8" s="4" t="s">
        <v>67</v>
      </c>
      <c r="AC8" s="12" t="s">
        <v>128</v>
      </c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16</v>
      </c>
      <c r="D9" s="6" t="s">
        <v>72</v>
      </c>
      <c r="E9" s="6" t="s">
        <v>56</v>
      </c>
      <c r="F9" s="6" t="s">
        <v>94</v>
      </c>
      <c r="G9" s="4" t="s">
        <v>75</v>
      </c>
      <c r="H9" s="4" t="s">
        <v>59</v>
      </c>
      <c r="I9" s="7">
        <f t="shared" si="0"/>
        <v>9802</v>
      </c>
      <c r="J9" s="8">
        <v>9770</v>
      </c>
      <c r="K9" s="7">
        <f t="shared" si="1"/>
        <v>32</v>
      </c>
      <c r="L9" s="9">
        <f t="shared" si="2"/>
        <v>3.2646398694144052E-3</v>
      </c>
      <c r="M9" s="10">
        <v>2</v>
      </c>
      <c r="N9" s="10">
        <v>8</v>
      </c>
      <c r="O9" s="10"/>
      <c r="P9" s="10">
        <v>22</v>
      </c>
      <c r="Q9" s="10"/>
      <c r="R9" s="10"/>
      <c r="S9" s="10"/>
      <c r="T9" s="10"/>
      <c r="U9" s="10"/>
      <c r="V9" s="10"/>
      <c r="W9" s="10"/>
      <c r="X9" s="11">
        <v>20200915</v>
      </c>
      <c r="Y9" s="5">
        <v>15</v>
      </c>
      <c r="Z9" s="5" t="s">
        <v>127</v>
      </c>
      <c r="AA9" s="11" t="str">
        <f t="shared" si="5"/>
        <v>이형준</v>
      </c>
      <c r="AB9" s="4" t="s">
        <v>79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16</v>
      </c>
      <c r="D10" s="6" t="s">
        <v>72</v>
      </c>
      <c r="E10" s="6" t="s">
        <v>56</v>
      </c>
      <c r="F10" s="6" t="s">
        <v>94</v>
      </c>
      <c r="G10" s="4" t="s">
        <v>75</v>
      </c>
      <c r="H10" s="4" t="s">
        <v>59</v>
      </c>
      <c r="I10" s="7">
        <f t="shared" si="0"/>
        <v>13302</v>
      </c>
      <c r="J10" s="8">
        <v>13270</v>
      </c>
      <c r="K10" s="7">
        <f t="shared" si="1"/>
        <v>32</v>
      </c>
      <c r="L10" s="9">
        <f t="shared" si="2"/>
        <v>2.4056532852202678E-3</v>
      </c>
      <c r="M10" s="10">
        <v>9</v>
      </c>
      <c r="N10" s="10">
        <v>5</v>
      </c>
      <c r="O10" s="10"/>
      <c r="P10" s="10">
        <v>18</v>
      </c>
      <c r="Q10" s="10"/>
      <c r="R10" s="10"/>
      <c r="S10" s="10"/>
      <c r="T10" s="10"/>
      <c r="U10" s="10"/>
      <c r="V10" s="10"/>
      <c r="W10" s="10"/>
      <c r="X10" s="11">
        <v>20200916</v>
      </c>
      <c r="Y10" s="11">
        <v>15</v>
      </c>
      <c r="Z10" s="5" t="s">
        <v>131</v>
      </c>
      <c r="AA10" s="11" t="str">
        <f t="shared" si="5"/>
        <v>하선동</v>
      </c>
      <c r="AB10" s="4" t="s">
        <v>79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16</v>
      </c>
      <c r="D11" s="6" t="s">
        <v>36</v>
      </c>
      <c r="E11" s="6" t="s">
        <v>134</v>
      </c>
      <c r="F11" s="6" t="s">
        <v>132</v>
      </c>
      <c r="G11" s="4" t="s">
        <v>133</v>
      </c>
      <c r="H11" s="4" t="s">
        <v>59</v>
      </c>
      <c r="I11" s="7">
        <f t="shared" si="0"/>
        <v>1623</v>
      </c>
      <c r="J11" s="8">
        <v>1623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20200916</v>
      </c>
      <c r="Y11" s="11">
        <v>7</v>
      </c>
      <c r="Z11" s="5" t="s">
        <v>131</v>
      </c>
      <c r="AA11" s="11" t="str">
        <f t="shared" si="5"/>
        <v>하선동</v>
      </c>
      <c r="AB11" s="4" t="s">
        <v>92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16</v>
      </c>
      <c r="D12" s="6" t="s">
        <v>36</v>
      </c>
      <c r="E12" s="6" t="s">
        <v>134</v>
      </c>
      <c r="F12" s="6" t="s">
        <v>132</v>
      </c>
      <c r="G12" s="4" t="s">
        <v>133</v>
      </c>
      <c r="H12" s="4" t="s">
        <v>59</v>
      </c>
      <c r="I12" s="7">
        <f t="shared" si="0"/>
        <v>1970</v>
      </c>
      <c r="J12" s="8">
        <v>1970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20200916</v>
      </c>
      <c r="Y12" s="11">
        <v>7</v>
      </c>
      <c r="Z12" s="5" t="s">
        <v>126</v>
      </c>
      <c r="AA12" s="11" t="str">
        <f t="shared" si="5"/>
        <v>이형준</v>
      </c>
      <c r="AB12" s="4" t="s">
        <v>92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16</v>
      </c>
      <c r="D13" s="6" t="s">
        <v>55</v>
      </c>
      <c r="E13" s="6" t="s">
        <v>56</v>
      </c>
      <c r="F13" s="6" t="s">
        <v>135</v>
      </c>
      <c r="G13" s="4" t="s">
        <v>136</v>
      </c>
      <c r="H13" s="4" t="s">
        <v>59</v>
      </c>
      <c r="I13" s="7">
        <f t="shared" si="0"/>
        <v>772</v>
      </c>
      <c r="J13" s="14">
        <v>767</v>
      </c>
      <c r="K13" s="7">
        <f t="shared" si="1"/>
        <v>5</v>
      </c>
      <c r="L13" s="9">
        <f t="shared" si="2"/>
        <v>6.4766839378238338E-3</v>
      </c>
      <c r="M13" s="10"/>
      <c r="N13" s="10"/>
      <c r="O13" s="10"/>
      <c r="P13" s="10"/>
      <c r="Q13" s="10">
        <v>1</v>
      </c>
      <c r="R13" s="10"/>
      <c r="S13" s="10"/>
      <c r="T13" s="10"/>
      <c r="U13" s="10">
        <v>4</v>
      </c>
      <c r="V13" s="10"/>
      <c r="W13" s="10"/>
      <c r="X13" s="11">
        <v>20200916</v>
      </c>
      <c r="Y13" s="11">
        <v>13</v>
      </c>
      <c r="Z13" s="5" t="s">
        <v>127</v>
      </c>
      <c r="AA13" s="11" t="str">
        <f t="shared" si="5"/>
        <v>이형준</v>
      </c>
      <c r="AB13" s="4" t="s">
        <v>92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16</v>
      </c>
      <c r="D14" s="6" t="s">
        <v>55</v>
      </c>
      <c r="E14" s="6" t="s">
        <v>81</v>
      </c>
      <c r="F14" s="6" t="s">
        <v>82</v>
      </c>
      <c r="G14" s="4" t="s">
        <v>83</v>
      </c>
      <c r="H14" s="4" t="s">
        <v>59</v>
      </c>
      <c r="I14" s="7">
        <f t="shared" si="0"/>
        <v>282</v>
      </c>
      <c r="J14" s="8">
        <v>282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20200915</v>
      </c>
      <c r="Y14" s="11">
        <v>14</v>
      </c>
      <c r="Z14" s="5" t="s">
        <v>127</v>
      </c>
      <c r="AA14" s="11" t="str">
        <f t="shared" si="5"/>
        <v>이형준</v>
      </c>
      <c r="AB14" s="4" t="s">
        <v>92</v>
      </c>
      <c r="AC14" s="26" t="s">
        <v>138</v>
      </c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16</v>
      </c>
      <c r="D15" s="6" t="s">
        <v>55</v>
      </c>
      <c r="E15" s="6" t="s">
        <v>81</v>
      </c>
      <c r="F15" s="6" t="s">
        <v>82</v>
      </c>
      <c r="G15" s="4" t="s">
        <v>83</v>
      </c>
      <c r="H15" s="4" t="s">
        <v>59</v>
      </c>
      <c r="I15" s="7">
        <f t="shared" si="0"/>
        <v>1132</v>
      </c>
      <c r="J15" s="8">
        <v>1114</v>
      </c>
      <c r="K15" s="7">
        <f t="shared" si="1"/>
        <v>18</v>
      </c>
      <c r="L15" s="9">
        <f t="shared" si="2"/>
        <v>1.5901060070671377E-2</v>
      </c>
      <c r="M15" s="10"/>
      <c r="N15" s="10"/>
      <c r="O15" s="10">
        <v>3</v>
      </c>
      <c r="P15" s="10"/>
      <c r="Q15" s="10">
        <v>10</v>
      </c>
      <c r="R15" s="10"/>
      <c r="S15" s="10"/>
      <c r="T15" s="10"/>
      <c r="U15" s="10"/>
      <c r="V15" s="10"/>
      <c r="W15" s="10">
        <v>5</v>
      </c>
      <c r="X15" s="11">
        <v>20200916</v>
      </c>
      <c r="Y15" s="11">
        <v>14</v>
      </c>
      <c r="Z15" s="5" t="s">
        <v>127</v>
      </c>
      <c r="AA15" s="11" t="str">
        <f t="shared" si="5"/>
        <v>이형준</v>
      </c>
      <c r="AB15" s="4" t="s">
        <v>92</v>
      </c>
      <c r="AC15" s="12" t="s">
        <v>137</v>
      </c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16</v>
      </c>
      <c r="D16" s="6" t="s">
        <v>72</v>
      </c>
      <c r="E16" s="6" t="s">
        <v>86</v>
      </c>
      <c r="F16" s="6" t="s">
        <v>124</v>
      </c>
      <c r="G16" s="4" t="s">
        <v>75</v>
      </c>
      <c r="H16" s="4" t="s">
        <v>63</v>
      </c>
      <c r="I16" s="7">
        <f t="shared" si="0"/>
        <v>1657</v>
      </c>
      <c r="J16" s="8">
        <v>1633</v>
      </c>
      <c r="K16" s="7">
        <f t="shared" si="1"/>
        <v>24</v>
      </c>
      <c r="L16" s="9">
        <f t="shared" si="2"/>
        <v>1.448400724200362E-2</v>
      </c>
      <c r="M16" s="10"/>
      <c r="N16" s="10"/>
      <c r="O16" s="10"/>
      <c r="P16" s="10">
        <v>6</v>
      </c>
      <c r="Q16" s="10">
        <v>3</v>
      </c>
      <c r="R16" s="10"/>
      <c r="S16" s="10">
        <v>15</v>
      </c>
      <c r="T16" s="10"/>
      <c r="U16" s="10"/>
      <c r="V16" s="10"/>
      <c r="W16" s="10"/>
      <c r="X16" s="11">
        <v>20200915</v>
      </c>
      <c r="Y16" s="11">
        <v>2</v>
      </c>
      <c r="Z16" s="5" t="s">
        <v>127</v>
      </c>
      <c r="AA16" s="11" t="str">
        <f t="shared" si="5"/>
        <v>이형준</v>
      </c>
      <c r="AB16" s="4" t="s">
        <v>97</v>
      </c>
      <c r="AC16" s="26" t="s">
        <v>139</v>
      </c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16</v>
      </c>
      <c r="D17" s="6" t="s">
        <v>72</v>
      </c>
      <c r="E17" s="6" t="s">
        <v>86</v>
      </c>
      <c r="F17" s="6" t="s">
        <v>124</v>
      </c>
      <c r="G17" s="4" t="s">
        <v>75</v>
      </c>
      <c r="H17" s="4" t="s">
        <v>63</v>
      </c>
      <c r="I17" s="7">
        <f t="shared" si="0"/>
        <v>472</v>
      </c>
      <c r="J17" s="8">
        <v>450</v>
      </c>
      <c r="K17" s="7">
        <f t="shared" si="1"/>
        <v>22</v>
      </c>
      <c r="L17" s="9">
        <f t="shared" si="2"/>
        <v>4.6610169491525424E-2</v>
      </c>
      <c r="M17" s="10"/>
      <c r="N17" s="10">
        <v>3</v>
      </c>
      <c r="O17" s="10"/>
      <c r="P17" s="10"/>
      <c r="Q17" s="10">
        <v>4</v>
      </c>
      <c r="R17" s="10"/>
      <c r="S17" s="10">
        <v>15</v>
      </c>
      <c r="T17" s="10"/>
      <c r="U17" s="10"/>
      <c r="V17" s="10"/>
      <c r="W17" s="10"/>
      <c r="X17" s="11">
        <v>20200916</v>
      </c>
      <c r="Y17" s="11">
        <v>2</v>
      </c>
      <c r="Z17" s="5" t="s">
        <v>131</v>
      </c>
      <c r="AA17" s="11" t="str">
        <f t="shared" si="5"/>
        <v>하선동</v>
      </c>
      <c r="AB17" s="4" t="s">
        <v>97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16</v>
      </c>
      <c r="D18" s="6" t="s">
        <v>72</v>
      </c>
      <c r="E18" s="6" t="s">
        <v>86</v>
      </c>
      <c r="F18" s="6" t="s">
        <v>124</v>
      </c>
      <c r="G18" s="4" t="s">
        <v>75</v>
      </c>
      <c r="H18" s="4" t="s">
        <v>63</v>
      </c>
      <c r="I18" s="7">
        <f t="shared" si="0"/>
        <v>2793</v>
      </c>
      <c r="J18" s="8">
        <v>2713</v>
      </c>
      <c r="K18" s="7">
        <f t="shared" si="1"/>
        <v>80</v>
      </c>
      <c r="L18" s="9">
        <f t="shared" si="2"/>
        <v>2.8643036161833155E-2</v>
      </c>
      <c r="M18" s="10"/>
      <c r="N18" s="10"/>
      <c r="O18" s="10"/>
      <c r="P18" s="10">
        <v>3</v>
      </c>
      <c r="Q18" s="10">
        <v>10</v>
      </c>
      <c r="R18" s="10"/>
      <c r="S18" s="10">
        <v>56</v>
      </c>
      <c r="T18" s="10"/>
      <c r="U18" s="10"/>
      <c r="V18" s="10"/>
      <c r="W18" s="10">
        <v>11</v>
      </c>
      <c r="X18" s="11">
        <v>20200916</v>
      </c>
      <c r="Y18" s="11">
        <v>2</v>
      </c>
      <c r="Z18" s="5" t="s">
        <v>127</v>
      </c>
      <c r="AA18" s="11" t="str">
        <f t="shared" si="5"/>
        <v>이형준</v>
      </c>
      <c r="AB18" s="4" t="s">
        <v>97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16</v>
      </c>
      <c r="D19" s="6" t="s">
        <v>89</v>
      </c>
      <c r="E19" s="6" t="s">
        <v>108</v>
      </c>
      <c r="F19" s="6" t="s">
        <v>120</v>
      </c>
      <c r="G19" s="4" t="s">
        <v>121</v>
      </c>
      <c r="H19" s="4" t="s">
        <v>63</v>
      </c>
      <c r="I19" s="7">
        <f t="shared" si="0"/>
        <v>1811</v>
      </c>
      <c r="J19" s="8">
        <v>1718</v>
      </c>
      <c r="K19" s="7">
        <f t="shared" si="1"/>
        <v>93</v>
      </c>
      <c r="L19" s="9">
        <f t="shared" si="2"/>
        <v>5.135284373274434E-2</v>
      </c>
      <c r="M19" s="10"/>
      <c r="N19" s="10">
        <v>4</v>
      </c>
      <c r="O19" s="10"/>
      <c r="P19" s="10">
        <v>10</v>
      </c>
      <c r="Q19" s="10">
        <v>1</v>
      </c>
      <c r="R19" s="10"/>
      <c r="S19" s="10">
        <v>78</v>
      </c>
      <c r="T19" s="10"/>
      <c r="U19" s="10"/>
      <c r="V19" s="10"/>
      <c r="W19" s="10"/>
      <c r="X19" s="11">
        <v>20200916</v>
      </c>
      <c r="Y19" s="11">
        <v>10</v>
      </c>
      <c r="Z19" s="5" t="s">
        <v>127</v>
      </c>
      <c r="AA19" s="11" t="str">
        <f t="shared" si="5"/>
        <v>이형준</v>
      </c>
      <c r="AB19" s="4" t="s">
        <v>97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16</v>
      </c>
      <c r="D20" s="6" t="s">
        <v>55</v>
      </c>
      <c r="E20" s="6" t="s">
        <v>81</v>
      </c>
      <c r="F20" s="6" t="s">
        <v>82</v>
      </c>
      <c r="G20" s="4" t="s">
        <v>83</v>
      </c>
      <c r="H20" s="4" t="s">
        <v>59</v>
      </c>
      <c r="I20" s="7">
        <f t="shared" si="0"/>
        <v>610</v>
      </c>
      <c r="J20" s="8">
        <v>600</v>
      </c>
      <c r="K20" s="7">
        <f t="shared" si="1"/>
        <v>10</v>
      </c>
      <c r="L20" s="9">
        <f t="shared" si="2"/>
        <v>1.6393442622950821E-2</v>
      </c>
      <c r="M20" s="10"/>
      <c r="N20" s="10"/>
      <c r="O20" s="10"/>
      <c r="P20" s="10"/>
      <c r="Q20" s="10">
        <v>8</v>
      </c>
      <c r="R20" s="10"/>
      <c r="S20" s="10"/>
      <c r="T20" s="10"/>
      <c r="U20" s="10"/>
      <c r="V20" s="10">
        <v>2</v>
      </c>
      <c r="W20" s="10"/>
      <c r="X20" s="11">
        <v>20200916</v>
      </c>
      <c r="Y20" s="11">
        <v>14</v>
      </c>
      <c r="Z20" s="5" t="s">
        <v>127</v>
      </c>
      <c r="AA20" s="11" t="str">
        <f t="shared" si="5"/>
        <v>이형준</v>
      </c>
      <c r="AB20" s="4" t="s">
        <v>97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16</v>
      </c>
      <c r="D21" s="6" t="s">
        <v>89</v>
      </c>
      <c r="E21" s="6" t="s">
        <v>56</v>
      </c>
      <c r="F21" s="6" t="s">
        <v>90</v>
      </c>
      <c r="G21" s="4" t="s">
        <v>91</v>
      </c>
      <c r="H21" s="4" t="s">
        <v>59</v>
      </c>
      <c r="I21" s="7">
        <f t="shared" si="0"/>
        <v>1388</v>
      </c>
      <c r="J21" s="8">
        <v>1355</v>
      </c>
      <c r="K21" s="7">
        <f t="shared" si="1"/>
        <v>33</v>
      </c>
      <c r="L21" s="9">
        <f t="shared" si="2"/>
        <v>2.3775216138328531E-2</v>
      </c>
      <c r="M21" s="10">
        <v>9</v>
      </c>
      <c r="N21" s="10"/>
      <c r="O21" s="10"/>
      <c r="P21" s="10">
        <v>13</v>
      </c>
      <c r="Q21" s="10"/>
      <c r="R21" s="10"/>
      <c r="S21" s="10"/>
      <c r="T21" s="10">
        <v>11</v>
      </c>
      <c r="U21" s="10"/>
      <c r="V21" s="10"/>
      <c r="W21" s="10"/>
      <c r="X21" s="11">
        <v>20200915</v>
      </c>
      <c r="Y21" s="11">
        <v>8</v>
      </c>
      <c r="Z21" s="5" t="s">
        <v>127</v>
      </c>
      <c r="AA21" s="11" t="str">
        <f t="shared" si="5"/>
        <v>이형준</v>
      </c>
      <c r="AB21" s="4" t="s">
        <v>103</v>
      </c>
      <c r="AC21" s="12" t="s">
        <v>140</v>
      </c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16</v>
      </c>
      <c r="D22" s="6" t="s">
        <v>72</v>
      </c>
      <c r="E22" s="6" t="s">
        <v>86</v>
      </c>
      <c r="F22" s="6" t="s">
        <v>124</v>
      </c>
      <c r="G22" s="4" t="s">
        <v>75</v>
      </c>
      <c r="H22" s="4" t="s">
        <v>63</v>
      </c>
      <c r="I22" s="7">
        <f t="shared" si="0"/>
        <v>197</v>
      </c>
      <c r="J22" s="8">
        <v>185</v>
      </c>
      <c r="K22" s="7">
        <f t="shared" si="1"/>
        <v>12</v>
      </c>
      <c r="L22" s="9">
        <f t="shared" si="2"/>
        <v>6.0913705583756347E-2</v>
      </c>
      <c r="M22" s="10"/>
      <c r="N22" s="10"/>
      <c r="O22" s="10"/>
      <c r="P22" s="10">
        <v>3</v>
      </c>
      <c r="Q22" s="10">
        <v>4</v>
      </c>
      <c r="R22" s="10"/>
      <c r="S22" s="10">
        <v>5</v>
      </c>
      <c r="T22" s="10"/>
      <c r="U22" s="10"/>
      <c r="V22" s="10"/>
      <c r="W22" s="10"/>
      <c r="X22" s="11">
        <v>20200916</v>
      </c>
      <c r="Y22" s="11">
        <v>2</v>
      </c>
      <c r="Z22" s="5" t="s">
        <v>131</v>
      </c>
      <c r="AA22" s="11" t="str">
        <f t="shared" si="5"/>
        <v>하선동</v>
      </c>
      <c r="AB22" s="4" t="s">
        <v>103</v>
      </c>
      <c r="AC22" s="26" t="s">
        <v>144</v>
      </c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16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5"/>
      <c r="AA23" s="11" t="str">
        <f t="shared" si="5"/>
        <v/>
      </c>
      <c r="AB23" s="4"/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16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5"/>
      <c r="AA24" s="11" t="str">
        <f t="shared" si="5"/>
        <v/>
      </c>
      <c r="AB24" s="4"/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16</v>
      </c>
      <c r="D25" s="6"/>
      <c r="E25" s="6"/>
      <c r="F25" s="6"/>
      <c r="G25" s="4"/>
      <c r="H25" s="4"/>
      <c r="I25" s="7">
        <f t="shared" si="0"/>
        <v>0</v>
      </c>
      <c r="J25" s="10"/>
      <c r="K25" s="7">
        <f t="shared" si="1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5"/>
        <v/>
      </c>
      <c r="AB25" s="4"/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16</v>
      </c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5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16</v>
      </c>
      <c r="D27" s="6"/>
      <c r="E27" s="4"/>
      <c r="F27" s="6"/>
      <c r="G27" s="4"/>
      <c r="H27" s="4"/>
      <c r="I27" s="7">
        <f t="shared" si="0"/>
        <v>0</v>
      </c>
      <c r="J27" s="10"/>
      <c r="K27" s="7">
        <f t="shared" si="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5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16</v>
      </c>
      <c r="D28" s="6"/>
      <c r="E28" s="6"/>
      <c r="F28" s="6"/>
      <c r="G28" s="4"/>
      <c r="H28" s="4"/>
      <c r="I28" s="7">
        <f t="shared" si="0"/>
        <v>0</v>
      </c>
      <c r="J28" s="1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5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16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5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16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5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16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16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16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16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16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16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16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16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16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16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16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16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16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16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16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16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8">SUM(I7:I46)</f>
        <v>55368</v>
      </c>
      <c r="J47" s="50">
        <f t="shared" si="8"/>
        <v>54870</v>
      </c>
      <c r="K47" s="50">
        <f t="shared" si="8"/>
        <v>498</v>
      </c>
      <c r="L47" s="50" t="e">
        <f t="shared" si="8"/>
        <v>#DIV/0!</v>
      </c>
      <c r="M47" s="50">
        <f t="shared" si="8"/>
        <v>81</v>
      </c>
      <c r="N47" s="50">
        <f t="shared" si="8"/>
        <v>20</v>
      </c>
      <c r="O47" s="50">
        <f t="shared" si="8"/>
        <v>3</v>
      </c>
      <c r="P47" s="50">
        <f t="shared" si="8"/>
        <v>77</v>
      </c>
      <c r="Q47" s="50">
        <f t="shared" si="8"/>
        <v>46</v>
      </c>
      <c r="R47" s="50">
        <f t="shared" si="8"/>
        <v>0</v>
      </c>
      <c r="S47" s="50">
        <f t="shared" si="8"/>
        <v>238</v>
      </c>
      <c r="T47" s="50">
        <f t="shared" si="8"/>
        <v>11</v>
      </c>
      <c r="U47" s="50">
        <f t="shared" si="8"/>
        <v>4</v>
      </c>
      <c r="V47" s="50">
        <f t="shared" si="8"/>
        <v>2</v>
      </c>
      <c r="W47" s="50">
        <f t="shared" si="8"/>
        <v>16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16</v>
      </c>
      <c r="D49" s="6" t="s">
        <v>141</v>
      </c>
      <c r="E49" s="6" t="s">
        <v>129</v>
      </c>
      <c r="F49" s="6" t="s">
        <v>130</v>
      </c>
      <c r="G49" s="4"/>
      <c r="H49" s="4"/>
      <c r="I49" s="7">
        <f t="shared" ref="I49:I63" si="9">J49+K49</f>
        <v>51</v>
      </c>
      <c r="J49" s="8">
        <v>50</v>
      </c>
      <c r="K49" s="7">
        <f t="shared" ref="K49:K63" si="10">SUM(M49:W49)</f>
        <v>1</v>
      </c>
      <c r="L49" s="9">
        <f t="shared" ref="L49:L63" si="11">K49/I49</f>
        <v>1.9607843137254902E-2</v>
      </c>
      <c r="M49" s="10">
        <v>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20200916</v>
      </c>
      <c r="Y49" s="11">
        <v>4</v>
      </c>
      <c r="Z49" s="5" t="s">
        <v>131</v>
      </c>
      <c r="AA49" s="11" t="str">
        <f>IF($Z49="A","하선동",IF($Z49="B","이형준",""))</f>
        <v>하선동</v>
      </c>
      <c r="AB49" s="4" t="s">
        <v>67</v>
      </c>
      <c r="AC49" s="12"/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16</v>
      </c>
      <c r="D50" s="6" t="s">
        <v>34</v>
      </c>
      <c r="E50" s="6" t="s">
        <v>142</v>
      </c>
      <c r="F50" s="6" t="s">
        <v>143</v>
      </c>
      <c r="G50" s="4"/>
      <c r="H50" s="4"/>
      <c r="I50" s="7">
        <f t="shared" si="9"/>
        <v>1867</v>
      </c>
      <c r="J50" s="8">
        <v>1867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16</v>
      </c>
      <c r="D51" s="6"/>
      <c r="E51" s="6"/>
      <c r="F51" s="6"/>
      <c r="G51" s="4"/>
      <c r="H51" s="4"/>
      <c r="I51" s="7">
        <f t="shared" si="9"/>
        <v>0</v>
      </c>
      <c r="J51" s="8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16</v>
      </c>
      <c r="D52" s="6"/>
      <c r="E52" s="6"/>
      <c r="F52" s="6"/>
      <c r="G52" s="4"/>
      <c r="H52" s="4"/>
      <c r="I52" s="7">
        <f t="shared" si="9"/>
        <v>0</v>
      </c>
      <c r="J52" s="8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16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16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16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16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16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16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16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16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16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16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16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C10 I7:AC10 A11:AC13 A23:AC46 A14:C22 I14:AC22">
    <cfRule type="expression" dxfId="207" priority="61">
      <formula>$L7&gt;0.15</formula>
    </cfRule>
    <cfRule type="expression" dxfId="206" priority="62">
      <formula>AND($L7&gt;0.08,$L7&lt;0.15)</formula>
    </cfRule>
  </conditionalFormatting>
  <conditionalFormatting sqref="A49:AC63">
    <cfRule type="expression" dxfId="205" priority="59">
      <formula>$L49&gt;0.15</formula>
    </cfRule>
    <cfRule type="expression" dxfId="204" priority="60">
      <formula>AND($L49&gt;0.08,$L49&lt;0.15)</formula>
    </cfRule>
  </conditionalFormatting>
  <conditionalFormatting sqref="D7:H7">
    <cfRule type="expression" dxfId="203" priority="57">
      <formula>$L7&gt;0.15</formula>
    </cfRule>
    <cfRule type="expression" dxfId="202" priority="58">
      <formula>AND($L7&gt;0.08,$L7&lt;0.15)</formula>
    </cfRule>
  </conditionalFormatting>
  <conditionalFormatting sqref="D8">
    <cfRule type="expression" dxfId="201" priority="55">
      <formula>$L8&gt;0.15</formula>
    </cfRule>
    <cfRule type="expression" dxfId="200" priority="56">
      <formula>AND($L8&gt;0.08,$L8&lt;0.15)</formula>
    </cfRule>
  </conditionalFormatting>
  <conditionalFormatting sqref="E8:H8">
    <cfRule type="expression" dxfId="199" priority="53">
      <formula>$L8&gt;0.15</formula>
    </cfRule>
    <cfRule type="expression" dxfId="198" priority="54">
      <formula>AND($L8&gt;0.08,$L8&lt;0.15)</formula>
    </cfRule>
  </conditionalFormatting>
  <conditionalFormatting sqref="D9">
    <cfRule type="expression" dxfId="197" priority="51">
      <formula>$L9&gt;0.15</formula>
    </cfRule>
    <cfRule type="expression" dxfId="196" priority="52">
      <formula>AND($L9&gt;0.08,$L9&lt;0.15)</formula>
    </cfRule>
  </conditionalFormatting>
  <conditionalFormatting sqref="F9:H9">
    <cfRule type="expression" dxfId="195" priority="49">
      <formula>$L9&gt;0.15</formula>
    </cfRule>
    <cfRule type="expression" dxfId="194" priority="50">
      <formula>AND($L9&gt;0.08,$L9&lt;0.15)</formula>
    </cfRule>
  </conditionalFormatting>
  <conditionalFormatting sqref="E9">
    <cfRule type="expression" dxfId="193" priority="47">
      <formula>$L9&gt;0.15</formula>
    </cfRule>
    <cfRule type="expression" dxfId="192" priority="48">
      <formula>AND($L9&gt;0.08,$L9&lt;0.15)</formula>
    </cfRule>
  </conditionalFormatting>
  <conditionalFormatting sqref="D10">
    <cfRule type="expression" dxfId="191" priority="45">
      <formula>$L10&gt;0.15</formula>
    </cfRule>
    <cfRule type="expression" dxfId="190" priority="46">
      <formula>AND($L10&gt;0.08,$L10&lt;0.15)</formula>
    </cfRule>
  </conditionalFormatting>
  <conditionalFormatting sqref="F10:H10">
    <cfRule type="expression" dxfId="189" priority="43">
      <formula>$L10&gt;0.15</formula>
    </cfRule>
    <cfRule type="expression" dxfId="188" priority="44">
      <formula>AND($L10&gt;0.08,$L10&lt;0.15)</formula>
    </cfRule>
  </conditionalFormatting>
  <conditionalFormatting sqref="E10">
    <cfRule type="expression" dxfId="187" priority="41">
      <formula>$L10&gt;0.15</formula>
    </cfRule>
    <cfRule type="expression" dxfId="186" priority="42">
      <formula>AND($L10&gt;0.08,$L10&lt;0.15)</formula>
    </cfRule>
  </conditionalFormatting>
  <conditionalFormatting sqref="D14">
    <cfRule type="expression" dxfId="185" priority="39">
      <formula>$L14&gt;0.15</formula>
    </cfRule>
    <cfRule type="expression" dxfId="184" priority="40">
      <formula>AND($L14&gt;0.08,$L14&lt;0.15)</formula>
    </cfRule>
  </conditionalFormatting>
  <conditionalFormatting sqref="F14:H14">
    <cfRule type="expression" dxfId="183" priority="37">
      <formula>$L14&gt;0.15</formula>
    </cfRule>
    <cfRule type="expression" dxfId="182" priority="38">
      <formula>AND($L14&gt;0.08,$L14&lt;0.15)</formula>
    </cfRule>
  </conditionalFormatting>
  <conditionalFormatting sqref="E14">
    <cfRule type="expression" dxfId="181" priority="35">
      <formula>$L14&gt;0.15</formula>
    </cfRule>
    <cfRule type="expression" dxfId="180" priority="36">
      <formula>AND($L14&gt;0.08,$L14&lt;0.15)</formula>
    </cfRule>
  </conditionalFormatting>
  <conditionalFormatting sqref="D15">
    <cfRule type="expression" dxfId="179" priority="33">
      <formula>$L15&gt;0.15</formula>
    </cfRule>
    <cfRule type="expression" dxfId="178" priority="34">
      <formula>AND($L15&gt;0.08,$L15&lt;0.15)</formula>
    </cfRule>
  </conditionalFormatting>
  <conditionalFormatting sqref="F15:H15">
    <cfRule type="expression" dxfId="177" priority="31">
      <formula>$L15&gt;0.15</formula>
    </cfRule>
    <cfRule type="expression" dxfId="176" priority="32">
      <formula>AND($L15&gt;0.08,$L15&lt;0.15)</formula>
    </cfRule>
  </conditionalFormatting>
  <conditionalFormatting sqref="E15">
    <cfRule type="expression" dxfId="175" priority="29">
      <formula>$L15&gt;0.15</formula>
    </cfRule>
    <cfRule type="expression" dxfId="174" priority="30">
      <formula>AND($L15&gt;0.08,$L15&lt;0.15)</formula>
    </cfRule>
  </conditionalFormatting>
  <conditionalFormatting sqref="D16">
    <cfRule type="expression" dxfId="173" priority="27">
      <formula>$L16&gt;0.15</formula>
    </cfRule>
    <cfRule type="expression" dxfId="172" priority="28">
      <formula>AND($L16&gt;0.08,$L16&lt;0.15)</formula>
    </cfRule>
  </conditionalFormatting>
  <conditionalFormatting sqref="E16:H16">
    <cfRule type="expression" dxfId="171" priority="25">
      <formula>$L16&gt;0.15</formula>
    </cfRule>
    <cfRule type="expression" dxfId="170" priority="26">
      <formula>AND($L16&gt;0.08,$L16&lt;0.15)</formula>
    </cfRule>
  </conditionalFormatting>
  <conditionalFormatting sqref="D17">
    <cfRule type="expression" dxfId="169" priority="23">
      <formula>$L17&gt;0.15</formula>
    </cfRule>
    <cfRule type="expression" dxfId="168" priority="24">
      <formula>AND($L17&gt;0.08,$L17&lt;0.15)</formula>
    </cfRule>
  </conditionalFormatting>
  <conditionalFormatting sqref="E17:H17">
    <cfRule type="expression" dxfId="167" priority="21">
      <formula>$L17&gt;0.15</formula>
    </cfRule>
    <cfRule type="expression" dxfId="166" priority="22">
      <formula>AND($L17&gt;0.08,$L17&lt;0.15)</formula>
    </cfRule>
  </conditionalFormatting>
  <conditionalFormatting sqref="D18">
    <cfRule type="expression" dxfId="165" priority="19">
      <formula>$L18&gt;0.15</formula>
    </cfRule>
    <cfRule type="expression" dxfId="164" priority="20">
      <formula>AND($L18&gt;0.08,$L18&lt;0.15)</formula>
    </cfRule>
  </conditionalFormatting>
  <conditionalFormatting sqref="E18:H18">
    <cfRule type="expression" dxfId="163" priority="17">
      <formula>$L18&gt;0.15</formula>
    </cfRule>
    <cfRule type="expression" dxfId="162" priority="18">
      <formula>AND($L18&gt;0.08,$L18&lt;0.15)</formula>
    </cfRule>
  </conditionalFormatting>
  <conditionalFormatting sqref="D19:H19">
    <cfRule type="expression" dxfId="161" priority="15">
      <formula>$L19&gt;0.15</formula>
    </cfRule>
    <cfRule type="expression" dxfId="160" priority="16">
      <formula>AND($L19&gt;0.08,$L19&lt;0.15)</formula>
    </cfRule>
  </conditionalFormatting>
  <conditionalFormatting sqref="D20">
    <cfRule type="expression" dxfId="159" priority="13">
      <formula>$L20&gt;0.15</formula>
    </cfRule>
    <cfRule type="expression" dxfId="158" priority="14">
      <formula>AND($L20&gt;0.08,$L20&lt;0.15)</formula>
    </cfRule>
  </conditionalFormatting>
  <conditionalFormatting sqref="F20:H20">
    <cfRule type="expression" dxfId="157" priority="11">
      <formula>$L20&gt;0.15</formula>
    </cfRule>
    <cfRule type="expression" dxfId="156" priority="12">
      <formula>AND($L20&gt;0.08,$L20&lt;0.15)</formula>
    </cfRule>
  </conditionalFormatting>
  <conditionalFormatting sqref="E20">
    <cfRule type="expression" dxfId="155" priority="9">
      <formula>$L20&gt;0.15</formula>
    </cfRule>
    <cfRule type="expression" dxfId="154" priority="10">
      <formula>AND($L20&gt;0.08,$L20&lt;0.15)</formula>
    </cfRule>
  </conditionalFormatting>
  <conditionalFormatting sqref="D21:E21">
    <cfRule type="expression" dxfId="153" priority="7">
      <formula>$L21&gt;0.15</formula>
    </cfRule>
    <cfRule type="expression" dxfId="152" priority="8">
      <formula>AND($L21&gt;0.08,$L21&lt;0.15)</formula>
    </cfRule>
  </conditionalFormatting>
  <conditionalFormatting sqref="F21:H21">
    <cfRule type="expression" dxfId="151" priority="5">
      <formula>$L21&gt;0.15</formula>
    </cfRule>
    <cfRule type="expression" dxfId="150" priority="6">
      <formula>AND($L21&gt;0.08,$L21&lt;0.15)</formula>
    </cfRule>
  </conditionalFormatting>
  <conditionalFormatting sqref="D22">
    <cfRule type="expression" dxfId="149" priority="3">
      <formula>$L22&gt;0.15</formula>
    </cfRule>
    <cfRule type="expression" dxfId="148" priority="4">
      <formula>AND($L22&gt;0.08,$L22&lt;0.15)</formula>
    </cfRule>
  </conditionalFormatting>
  <conditionalFormatting sqref="E22:H22">
    <cfRule type="expression" dxfId="147" priority="1">
      <formula>$L22&gt;0.15</formula>
    </cfRule>
    <cfRule type="expression" dxfId="146" priority="2">
      <formula>AND($L22&gt;0.08,$L22&lt;0.15)</formula>
    </cfRule>
  </conditionalFormatting>
  <dataValidations count="3">
    <dataValidation allowBlank="1" showInputMessage="1" showErrorMessage="1" prompt="수식 계산_x000a_수치 입력 금지" sqref="K49:K63 K7:K46" xr:uid="{2445C420-75AE-4B10-A317-9F1AAA4E4176}"/>
    <dataValidation type="whole" allowBlank="1" showInputMessage="1" showErrorMessage="1" errorTitle="입력값이 올바르지 않습니다." error="숫자만 쓰세요!" sqref="J29:J30 J25:J27 M49:W63 M7:W46" xr:uid="{03FC6605-F17D-4A83-9957-3FCC217CE18C}">
      <formula1>0</formula1>
      <formula2>20000</formula2>
    </dataValidation>
    <dataValidation type="list" allowBlank="1" showInputMessage="1" showErrorMessage="1" sqref="Z49:Z63 Z7:Z46" xr:uid="{0D2BAAA7-1DC7-4DA0-8BA4-D6CF3392EFD5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27F01A-17AC-4560-89AF-3E2C413C5CDB}">
          <x14:formula1>
            <xm:f>데이터!$B$4:$B$17</xm:f>
          </x14:formula1>
          <xm:sqref>D49:D63 D7 D11:D13 D19 D21 D23:D46</xm:sqref>
        </x14:dataValidation>
        <x14:dataValidation type="list" allowBlank="1" showInputMessage="1" showErrorMessage="1" xr:uid="{97502E8F-FB74-408A-8E85-D3C3AFBE8397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D49-7B48-4B12-A13A-299C1F6C43CD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E29" sqref="E29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51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17</v>
      </c>
      <c r="D7" s="6" t="s">
        <v>72</v>
      </c>
      <c r="E7" s="6" t="s">
        <v>86</v>
      </c>
      <c r="F7" s="6" t="s">
        <v>124</v>
      </c>
      <c r="G7" s="4" t="s">
        <v>75</v>
      </c>
      <c r="H7" s="4" t="s">
        <v>63</v>
      </c>
      <c r="I7" s="7">
        <f t="shared" ref="I7:I46" si="0">J7+K7</f>
        <v>732</v>
      </c>
      <c r="J7" s="8">
        <v>710</v>
      </c>
      <c r="K7" s="7">
        <f t="shared" ref="K7:K29" si="1">SUM(M7:W7)</f>
        <v>22</v>
      </c>
      <c r="L7" s="9">
        <f t="shared" ref="L7:L46" si="2">K7/I7</f>
        <v>3.0054644808743168E-2</v>
      </c>
      <c r="M7" s="10"/>
      <c r="N7" s="10"/>
      <c r="O7" s="10"/>
      <c r="P7" s="10"/>
      <c r="Q7" s="10"/>
      <c r="R7" s="10"/>
      <c r="S7" s="10">
        <v>21</v>
      </c>
      <c r="T7" s="10">
        <v>1</v>
      </c>
      <c r="U7" s="10"/>
      <c r="V7" s="10"/>
      <c r="W7" s="10"/>
      <c r="X7" s="11">
        <v>20200910</v>
      </c>
      <c r="Y7" s="11">
        <v>2</v>
      </c>
      <c r="Z7" s="5" t="s">
        <v>145</v>
      </c>
      <c r="AA7" s="11" t="str">
        <f>IF($Z7="A","하선동",IF($Z7="B","이형준",""))</f>
        <v>이형준</v>
      </c>
      <c r="AB7" s="4" t="s">
        <v>67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17</v>
      </c>
      <c r="D8" s="6" t="s">
        <v>72</v>
      </c>
      <c r="E8" s="6" t="s">
        <v>86</v>
      </c>
      <c r="F8" s="6" t="s">
        <v>124</v>
      </c>
      <c r="G8" s="4" t="s">
        <v>75</v>
      </c>
      <c r="H8" s="4" t="s">
        <v>63</v>
      </c>
      <c r="I8" s="7">
        <f t="shared" si="0"/>
        <v>2480</v>
      </c>
      <c r="J8" s="8">
        <v>2360</v>
      </c>
      <c r="K8" s="7">
        <f t="shared" si="1"/>
        <v>120</v>
      </c>
      <c r="L8" s="9">
        <f t="shared" si="2"/>
        <v>4.8387096774193547E-2</v>
      </c>
      <c r="M8" s="10">
        <v>2</v>
      </c>
      <c r="N8" s="10"/>
      <c r="O8" s="10"/>
      <c r="P8" s="10">
        <v>1</v>
      </c>
      <c r="Q8" s="10">
        <v>7</v>
      </c>
      <c r="R8" s="10"/>
      <c r="S8" s="10">
        <v>107</v>
      </c>
      <c r="T8" s="10">
        <v>3</v>
      </c>
      <c r="U8" s="10"/>
      <c r="V8" s="10"/>
      <c r="W8" s="10"/>
      <c r="X8" s="11">
        <v>20200917</v>
      </c>
      <c r="Y8" s="11">
        <v>2</v>
      </c>
      <c r="Z8" s="5" t="s">
        <v>146</v>
      </c>
      <c r="AA8" s="11" t="str">
        <f t="shared" ref="AA8:AA46" si="5">IF($Z8="A","하선동",IF($Z8="B","이형준",""))</f>
        <v>하선동</v>
      </c>
      <c r="AB8" s="4" t="s">
        <v>67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17</v>
      </c>
      <c r="D9" s="6" t="s">
        <v>36</v>
      </c>
      <c r="E9" s="6" t="s">
        <v>134</v>
      </c>
      <c r="F9" s="6" t="s">
        <v>132</v>
      </c>
      <c r="G9" s="4" t="s">
        <v>133</v>
      </c>
      <c r="H9" s="4" t="s">
        <v>59</v>
      </c>
      <c r="I9" s="7">
        <f t="shared" si="0"/>
        <v>1620</v>
      </c>
      <c r="J9" s="8">
        <v>1620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20200917</v>
      </c>
      <c r="Y9" s="5">
        <v>7</v>
      </c>
      <c r="Z9" s="5" t="s">
        <v>146</v>
      </c>
      <c r="AA9" s="11" t="str">
        <f t="shared" si="5"/>
        <v>하선동</v>
      </c>
      <c r="AB9" s="4" t="s">
        <v>67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17</v>
      </c>
      <c r="D10" s="6" t="s">
        <v>55</v>
      </c>
      <c r="E10" s="6" t="s">
        <v>81</v>
      </c>
      <c r="F10" s="6" t="s">
        <v>82</v>
      </c>
      <c r="G10" s="4" t="s">
        <v>83</v>
      </c>
      <c r="H10" s="4" t="s">
        <v>59</v>
      </c>
      <c r="I10" s="7">
        <f t="shared" si="0"/>
        <v>841</v>
      </c>
      <c r="J10" s="8">
        <v>830</v>
      </c>
      <c r="K10" s="7">
        <f t="shared" si="1"/>
        <v>11</v>
      </c>
      <c r="L10" s="9">
        <f t="shared" si="2"/>
        <v>1.3079667063020214E-2</v>
      </c>
      <c r="M10" s="10"/>
      <c r="N10" s="10"/>
      <c r="O10" s="10"/>
      <c r="P10" s="10"/>
      <c r="Q10" s="10">
        <v>11</v>
      </c>
      <c r="R10" s="10"/>
      <c r="S10" s="10"/>
      <c r="T10" s="10"/>
      <c r="U10" s="10"/>
      <c r="V10" s="10"/>
      <c r="W10" s="10"/>
      <c r="X10" s="11">
        <v>20200917</v>
      </c>
      <c r="Y10" s="11">
        <v>14</v>
      </c>
      <c r="Z10" s="5" t="s">
        <v>146</v>
      </c>
      <c r="AA10" s="11" t="str">
        <f t="shared" si="5"/>
        <v>하선동</v>
      </c>
      <c r="AB10" s="4" t="s">
        <v>67</v>
      </c>
      <c r="AC10" s="26" t="s">
        <v>154</v>
      </c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17</v>
      </c>
      <c r="D11" s="6" t="s">
        <v>55</v>
      </c>
      <c r="E11" s="6" t="s">
        <v>81</v>
      </c>
      <c r="F11" s="6" t="s">
        <v>82</v>
      </c>
      <c r="G11" s="4" t="s">
        <v>83</v>
      </c>
      <c r="H11" s="4" t="s">
        <v>59</v>
      </c>
      <c r="I11" s="7">
        <f t="shared" si="0"/>
        <v>456</v>
      </c>
      <c r="J11" s="8">
        <v>450</v>
      </c>
      <c r="K11" s="7">
        <f t="shared" si="1"/>
        <v>6</v>
      </c>
      <c r="L11" s="9">
        <f t="shared" si="2"/>
        <v>1.3157894736842105E-2</v>
      </c>
      <c r="M11" s="10"/>
      <c r="N11" s="10"/>
      <c r="O11" s="10"/>
      <c r="P11" s="10"/>
      <c r="Q11" s="10">
        <v>6</v>
      </c>
      <c r="R11" s="10"/>
      <c r="S11" s="10"/>
      <c r="T11" s="10"/>
      <c r="U11" s="10"/>
      <c r="V11" s="10"/>
      <c r="W11" s="10"/>
      <c r="X11" s="11">
        <v>20200916</v>
      </c>
      <c r="Y11" s="11">
        <v>14</v>
      </c>
      <c r="Z11" s="5" t="s">
        <v>145</v>
      </c>
      <c r="AA11" s="11" t="str">
        <f t="shared" si="5"/>
        <v>이형준</v>
      </c>
      <c r="AB11" s="4" t="s">
        <v>67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17</v>
      </c>
      <c r="D12" s="6" t="s">
        <v>72</v>
      </c>
      <c r="E12" s="6" t="s">
        <v>56</v>
      </c>
      <c r="F12" s="6" t="s">
        <v>94</v>
      </c>
      <c r="G12" s="4" t="s">
        <v>75</v>
      </c>
      <c r="H12" s="4" t="s">
        <v>59</v>
      </c>
      <c r="I12" s="7">
        <f t="shared" si="0"/>
        <v>10465</v>
      </c>
      <c r="J12" s="8">
        <v>10400</v>
      </c>
      <c r="K12" s="7">
        <f t="shared" si="1"/>
        <v>65</v>
      </c>
      <c r="L12" s="9">
        <f t="shared" si="2"/>
        <v>6.2111801242236021E-3</v>
      </c>
      <c r="M12" s="10"/>
      <c r="N12" s="10">
        <v>8</v>
      </c>
      <c r="O12" s="10"/>
      <c r="P12" s="10">
        <v>21</v>
      </c>
      <c r="Q12" s="10"/>
      <c r="R12" s="10"/>
      <c r="S12" s="10"/>
      <c r="T12" s="10"/>
      <c r="U12" s="10"/>
      <c r="V12" s="10"/>
      <c r="W12" s="10">
        <v>36</v>
      </c>
      <c r="X12" s="11">
        <v>20200916</v>
      </c>
      <c r="Y12" s="11">
        <v>15</v>
      </c>
      <c r="Z12" s="5" t="s">
        <v>145</v>
      </c>
      <c r="AA12" s="11" t="str">
        <f t="shared" si="5"/>
        <v>이형준</v>
      </c>
      <c r="AB12" s="4" t="s">
        <v>79</v>
      </c>
      <c r="AC12" s="12" t="s">
        <v>153</v>
      </c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17</v>
      </c>
      <c r="D13" s="6" t="s">
        <v>72</v>
      </c>
      <c r="E13" s="6" t="s">
        <v>56</v>
      </c>
      <c r="F13" s="6" t="s">
        <v>94</v>
      </c>
      <c r="G13" s="4" t="s">
        <v>75</v>
      </c>
      <c r="H13" s="4" t="s">
        <v>59</v>
      </c>
      <c r="I13" s="7">
        <f t="shared" si="0"/>
        <v>4868</v>
      </c>
      <c r="J13" s="14">
        <v>4850</v>
      </c>
      <c r="K13" s="7">
        <f t="shared" si="1"/>
        <v>18</v>
      </c>
      <c r="L13" s="9">
        <f t="shared" si="2"/>
        <v>3.6976170912078883E-3</v>
      </c>
      <c r="M13" s="10"/>
      <c r="N13" s="10">
        <v>5</v>
      </c>
      <c r="O13" s="10"/>
      <c r="P13" s="10">
        <v>13</v>
      </c>
      <c r="Q13" s="10"/>
      <c r="R13" s="10"/>
      <c r="S13" s="10"/>
      <c r="T13" s="10"/>
      <c r="U13" s="10"/>
      <c r="V13" s="10"/>
      <c r="W13" s="10"/>
      <c r="X13" s="11">
        <v>20200917</v>
      </c>
      <c r="Y13" s="11">
        <v>15</v>
      </c>
      <c r="Z13" s="5" t="s">
        <v>146</v>
      </c>
      <c r="AA13" s="11" t="str">
        <f t="shared" si="5"/>
        <v>하선동</v>
      </c>
      <c r="AB13" s="4" t="s">
        <v>79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17</v>
      </c>
      <c r="D14" s="6" t="s">
        <v>55</v>
      </c>
      <c r="E14" s="6" t="s">
        <v>81</v>
      </c>
      <c r="F14" s="6" t="s">
        <v>82</v>
      </c>
      <c r="G14" s="4" t="s">
        <v>83</v>
      </c>
      <c r="H14" s="4" t="s">
        <v>59</v>
      </c>
      <c r="I14" s="7">
        <f t="shared" si="0"/>
        <v>2311</v>
      </c>
      <c r="J14" s="8">
        <v>2300</v>
      </c>
      <c r="K14" s="7">
        <f t="shared" si="1"/>
        <v>11</v>
      </c>
      <c r="L14" s="9">
        <f t="shared" si="2"/>
        <v>4.7598442232799658E-3</v>
      </c>
      <c r="M14" s="10"/>
      <c r="N14" s="10"/>
      <c r="O14" s="10"/>
      <c r="P14" s="10"/>
      <c r="Q14" s="10">
        <v>11</v>
      </c>
      <c r="R14" s="10"/>
      <c r="S14" s="10"/>
      <c r="T14" s="10"/>
      <c r="U14" s="10"/>
      <c r="V14" s="10"/>
      <c r="W14" s="10"/>
      <c r="X14" s="11">
        <v>20200916</v>
      </c>
      <c r="Y14" s="11">
        <v>14</v>
      </c>
      <c r="Z14" s="5" t="s">
        <v>146</v>
      </c>
      <c r="AA14" s="11" t="str">
        <f t="shared" si="5"/>
        <v>하선동</v>
      </c>
      <c r="AB14" s="4" t="s">
        <v>79</v>
      </c>
      <c r="AC14" s="26" t="s">
        <v>154</v>
      </c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17</v>
      </c>
      <c r="D15" s="6" t="s">
        <v>55</v>
      </c>
      <c r="E15" s="6" t="s">
        <v>81</v>
      </c>
      <c r="F15" s="6" t="s">
        <v>82</v>
      </c>
      <c r="G15" s="4" t="s">
        <v>83</v>
      </c>
      <c r="H15" s="4" t="s">
        <v>59</v>
      </c>
      <c r="I15" s="7">
        <f t="shared" si="0"/>
        <v>365</v>
      </c>
      <c r="J15" s="8">
        <v>359</v>
      </c>
      <c r="K15" s="7">
        <f t="shared" si="1"/>
        <v>6</v>
      </c>
      <c r="L15" s="9">
        <f t="shared" si="2"/>
        <v>1.643835616438356E-2</v>
      </c>
      <c r="M15" s="10"/>
      <c r="N15" s="10"/>
      <c r="O15" s="10"/>
      <c r="P15" s="10"/>
      <c r="Q15" s="10">
        <v>6</v>
      </c>
      <c r="R15" s="10"/>
      <c r="S15" s="10"/>
      <c r="T15" s="10"/>
      <c r="U15" s="10"/>
      <c r="V15" s="10"/>
      <c r="W15" s="10"/>
      <c r="X15" s="11">
        <v>20200915</v>
      </c>
      <c r="Y15" s="11">
        <v>14</v>
      </c>
      <c r="Z15" s="5" t="s">
        <v>145</v>
      </c>
      <c r="AA15" s="11" t="str">
        <f t="shared" si="5"/>
        <v>이형준</v>
      </c>
      <c r="AB15" s="4" t="s">
        <v>79</v>
      </c>
      <c r="AC15" s="26" t="s">
        <v>154</v>
      </c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17</v>
      </c>
      <c r="D16" s="6" t="s">
        <v>36</v>
      </c>
      <c r="E16" s="6" t="s">
        <v>134</v>
      </c>
      <c r="F16" s="6" t="s">
        <v>132</v>
      </c>
      <c r="G16" s="4" t="s">
        <v>133</v>
      </c>
      <c r="H16" s="4" t="s">
        <v>59</v>
      </c>
      <c r="I16" s="7">
        <f t="shared" si="0"/>
        <v>1325</v>
      </c>
      <c r="J16" s="8">
        <v>1325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20200917</v>
      </c>
      <c r="Y16" s="11">
        <v>7</v>
      </c>
      <c r="Z16" s="5" t="s">
        <v>146</v>
      </c>
      <c r="AA16" s="11" t="str">
        <f t="shared" si="5"/>
        <v>하선동</v>
      </c>
      <c r="AB16" s="4" t="s">
        <v>92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17</v>
      </c>
      <c r="D17" s="6" t="s">
        <v>36</v>
      </c>
      <c r="E17" s="6" t="s">
        <v>134</v>
      </c>
      <c r="F17" s="6" t="s">
        <v>132</v>
      </c>
      <c r="G17" s="4" t="s">
        <v>133</v>
      </c>
      <c r="H17" s="4" t="s">
        <v>59</v>
      </c>
      <c r="I17" s="7">
        <f t="shared" si="0"/>
        <v>2154</v>
      </c>
      <c r="J17" s="8">
        <v>2154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20200917</v>
      </c>
      <c r="Y17" s="11">
        <v>7</v>
      </c>
      <c r="Z17" s="5" t="s">
        <v>145</v>
      </c>
      <c r="AA17" s="11" t="str">
        <f t="shared" si="5"/>
        <v>이형준</v>
      </c>
      <c r="AB17" s="4" t="s">
        <v>92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17</v>
      </c>
      <c r="D18" s="6" t="s">
        <v>55</v>
      </c>
      <c r="E18" s="6" t="s">
        <v>155</v>
      </c>
      <c r="F18" s="6" t="s">
        <v>156</v>
      </c>
      <c r="G18" s="4" t="s">
        <v>157</v>
      </c>
      <c r="H18" s="4" t="s">
        <v>158</v>
      </c>
      <c r="I18" s="7">
        <f t="shared" si="0"/>
        <v>651</v>
      </c>
      <c r="J18" s="8">
        <v>651</v>
      </c>
      <c r="K18" s="7">
        <f t="shared" si="1"/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20200917</v>
      </c>
      <c r="Y18" s="11">
        <v>12</v>
      </c>
      <c r="Z18" s="5" t="s">
        <v>145</v>
      </c>
      <c r="AA18" s="11" t="str">
        <f t="shared" si="5"/>
        <v>이형준</v>
      </c>
      <c r="AB18" s="4" t="s">
        <v>92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17</v>
      </c>
      <c r="D19" s="6" t="s">
        <v>72</v>
      </c>
      <c r="E19" s="6" t="s">
        <v>86</v>
      </c>
      <c r="F19" s="6" t="s">
        <v>124</v>
      </c>
      <c r="G19" s="4" t="s">
        <v>75</v>
      </c>
      <c r="H19" s="4" t="s">
        <v>63</v>
      </c>
      <c r="I19" s="7">
        <f t="shared" si="0"/>
        <v>3149</v>
      </c>
      <c r="J19" s="8">
        <v>2983</v>
      </c>
      <c r="K19" s="7">
        <f t="shared" si="1"/>
        <v>166</v>
      </c>
      <c r="L19" s="9">
        <f t="shared" si="2"/>
        <v>5.2715147665925693E-2</v>
      </c>
      <c r="M19" s="10"/>
      <c r="N19" s="10"/>
      <c r="O19" s="10"/>
      <c r="P19" s="10"/>
      <c r="Q19" s="10">
        <v>5</v>
      </c>
      <c r="R19" s="10"/>
      <c r="S19" s="10">
        <v>160</v>
      </c>
      <c r="T19" s="10">
        <v>1</v>
      </c>
      <c r="U19" s="10"/>
      <c r="V19" s="10"/>
      <c r="W19" s="10"/>
      <c r="X19" s="11">
        <v>20200917</v>
      </c>
      <c r="Y19" s="11">
        <v>2</v>
      </c>
      <c r="Z19" s="5" t="s">
        <v>145</v>
      </c>
      <c r="AA19" s="11" t="str">
        <f t="shared" si="5"/>
        <v>이형준</v>
      </c>
      <c r="AB19" s="4" t="s">
        <v>92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17</v>
      </c>
      <c r="D20" s="6" t="s">
        <v>89</v>
      </c>
      <c r="E20" s="6" t="s">
        <v>108</v>
      </c>
      <c r="F20" s="6" t="s">
        <v>120</v>
      </c>
      <c r="G20" s="4" t="s">
        <v>121</v>
      </c>
      <c r="H20" s="4" t="s">
        <v>63</v>
      </c>
      <c r="I20" s="7">
        <f t="shared" si="0"/>
        <v>2114</v>
      </c>
      <c r="J20" s="8">
        <v>1908</v>
      </c>
      <c r="K20" s="7">
        <f t="shared" si="1"/>
        <v>206</v>
      </c>
      <c r="L20" s="9">
        <f t="shared" si="2"/>
        <v>9.7445600756859041E-2</v>
      </c>
      <c r="M20" s="10"/>
      <c r="N20" s="10">
        <v>9</v>
      </c>
      <c r="O20" s="10"/>
      <c r="P20" s="10">
        <v>8</v>
      </c>
      <c r="Q20" s="10">
        <v>5</v>
      </c>
      <c r="R20" s="10"/>
      <c r="S20" s="10">
        <v>184</v>
      </c>
      <c r="T20" s="10"/>
      <c r="U20" s="10"/>
      <c r="V20" s="10"/>
      <c r="W20" s="10"/>
      <c r="X20" s="11">
        <v>20200916</v>
      </c>
      <c r="Y20" s="11">
        <v>10</v>
      </c>
      <c r="Z20" s="5" t="s">
        <v>146</v>
      </c>
      <c r="AA20" s="11" t="str">
        <f t="shared" si="5"/>
        <v>하선동</v>
      </c>
      <c r="AB20" s="4" t="s">
        <v>97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17</v>
      </c>
      <c r="D21" s="6" t="s">
        <v>89</v>
      </c>
      <c r="E21" s="6" t="s">
        <v>108</v>
      </c>
      <c r="F21" s="6" t="s">
        <v>120</v>
      </c>
      <c r="G21" s="4" t="s">
        <v>121</v>
      </c>
      <c r="H21" s="4" t="s">
        <v>63</v>
      </c>
      <c r="I21" s="7">
        <f t="shared" si="0"/>
        <v>591</v>
      </c>
      <c r="J21" s="8">
        <v>550</v>
      </c>
      <c r="K21" s="7">
        <f t="shared" si="1"/>
        <v>41</v>
      </c>
      <c r="L21" s="9">
        <f t="shared" si="2"/>
        <v>6.9373942470389166E-2</v>
      </c>
      <c r="M21" s="10"/>
      <c r="N21" s="10">
        <v>4</v>
      </c>
      <c r="O21" s="10"/>
      <c r="P21" s="10">
        <v>5</v>
      </c>
      <c r="Q21" s="10"/>
      <c r="R21" s="10"/>
      <c r="S21" s="10">
        <v>32</v>
      </c>
      <c r="T21" s="10"/>
      <c r="U21" s="10"/>
      <c r="V21" s="10"/>
      <c r="W21" s="10"/>
      <c r="X21" s="11">
        <v>20200916</v>
      </c>
      <c r="Y21" s="11">
        <v>10</v>
      </c>
      <c r="Z21" s="5" t="s">
        <v>145</v>
      </c>
      <c r="AA21" s="11" t="str">
        <f t="shared" si="5"/>
        <v>이형준</v>
      </c>
      <c r="AB21" s="4" t="s">
        <v>97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17</v>
      </c>
      <c r="D22" s="6" t="s">
        <v>89</v>
      </c>
      <c r="E22" s="6" t="s">
        <v>108</v>
      </c>
      <c r="F22" s="6" t="s">
        <v>120</v>
      </c>
      <c r="G22" s="4" t="s">
        <v>121</v>
      </c>
      <c r="H22" s="4" t="s">
        <v>63</v>
      </c>
      <c r="I22" s="7">
        <f t="shared" si="0"/>
        <v>662</v>
      </c>
      <c r="J22" s="8">
        <v>620</v>
      </c>
      <c r="K22" s="7">
        <f t="shared" si="1"/>
        <v>42</v>
      </c>
      <c r="L22" s="9">
        <f t="shared" si="2"/>
        <v>6.3444108761329304E-2</v>
      </c>
      <c r="M22" s="10">
        <v>15</v>
      </c>
      <c r="N22" s="10">
        <v>5</v>
      </c>
      <c r="O22" s="10"/>
      <c r="P22" s="10">
        <v>5</v>
      </c>
      <c r="Q22" s="10"/>
      <c r="R22" s="10"/>
      <c r="S22" s="10">
        <v>17</v>
      </c>
      <c r="T22" s="10"/>
      <c r="U22" s="10"/>
      <c r="V22" s="10"/>
      <c r="W22" s="10"/>
      <c r="X22" s="11">
        <v>20200916</v>
      </c>
      <c r="Y22" s="11">
        <v>10</v>
      </c>
      <c r="Z22" s="5" t="s">
        <v>145</v>
      </c>
      <c r="AA22" s="11" t="str">
        <f t="shared" si="5"/>
        <v>이형준</v>
      </c>
      <c r="AB22" s="4" t="s">
        <v>103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17</v>
      </c>
      <c r="D23" s="6" t="s">
        <v>89</v>
      </c>
      <c r="E23" s="6" t="s">
        <v>108</v>
      </c>
      <c r="F23" s="6" t="s">
        <v>120</v>
      </c>
      <c r="G23" s="4" t="s">
        <v>121</v>
      </c>
      <c r="H23" s="4" t="s">
        <v>63</v>
      </c>
      <c r="I23" s="7">
        <f t="shared" si="0"/>
        <v>1400</v>
      </c>
      <c r="J23" s="8">
        <v>980</v>
      </c>
      <c r="K23" s="7">
        <f t="shared" si="1"/>
        <v>420</v>
      </c>
      <c r="L23" s="9">
        <f t="shared" si="2"/>
        <v>0.3</v>
      </c>
      <c r="M23" s="10">
        <v>185</v>
      </c>
      <c r="N23" s="10"/>
      <c r="O23" s="10"/>
      <c r="P23" s="10">
        <v>15</v>
      </c>
      <c r="Q23" s="10">
        <v>10</v>
      </c>
      <c r="R23" s="10"/>
      <c r="S23" s="10">
        <v>210</v>
      </c>
      <c r="T23" s="10"/>
      <c r="U23" s="10"/>
      <c r="V23" s="10"/>
      <c r="W23" s="10"/>
      <c r="X23" s="11">
        <v>20200917</v>
      </c>
      <c r="Y23" s="11">
        <v>10</v>
      </c>
      <c r="Z23" s="5" t="s">
        <v>146</v>
      </c>
      <c r="AA23" s="11" t="str">
        <f t="shared" si="5"/>
        <v>하선동</v>
      </c>
      <c r="AB23" s="4" t="s">
        <v>103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17</v>
      </c>
      <c r="D24" s="6" t="s">
        <v>55</v>
      </c>
      <c r="E24" s="6" t="s">
        <v>169</v>
      </c>
      <c r="F24" s="6" t="s">
        <v>168</v>
      </c>
      <c r="G24" s="4" t="s">
        <v>170</v>
      </c>
      <c r="H24" s="4" t="s">
        <v>171</v>
      </c>
      <c r="I24" s="7">
        <f t="shared" si="0"/>
        <v>2158</v>
      </c>
      <c r="J24" s="8">
        <v>2110</v>
      </c>
      <c r="K24" s="7">
        <f t="shared" si="1"/>
        <v>48</v>
      </c>
      <c r="L24" s="9">
        <f t="shared" si="2"/>
        <v>2.2242817423540315E-2</v>
      </c>
      <c r="M24" s="10">
        <v>48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20200917</v>
      </c>
      <c r="Y24" s="11">
        <v>4</v>
      </c>
      <c r="Z24" s="5" t="s">
        <v>146</v>
      </c>
      <c r="AA24" s="11" t="str">
        <f t="shared" si="5"/>
        <v>하선동</v>
      </c>
      <c r="AB24" s="4" t="s">
        <v>103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17</v>
      </c>
      <c r="D25" s="6" t="s">
        <v>55</v>
      </c>
      <c r="E25" s="6" t="s">
        <v>86</v>
      </c>
      <c r="F25" s="6" t="s">
        <v>172</v>
      </c>
      <c r="G25" s="4" t="s">
        <v>173</v>
      </c>
      <c r="H25" s="4" t="s">
        <v>59</v>
      </c>
      <c r="I25" s="7">
        <f t="shared" si="0"/>
        <v>457</v>
      </c>
      <c r="J25" s="10">
        <v>415</v>
      </c>
      <c r="K25" s="7">
        <f t="shared" si="1"/>
        <v>42</v>
      </c>
      <c r="L25" s="9">
        <f t="shared" si="2"/>
        <v>9.1903719912472648E-2</v>
      </c>
      <c r="M25" s="10">
        <v>42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20200917</v>
      </c>
      <c r="Y25" s="11">
        <v>11</v>
      </c>
      <c r="Z25" s="5" t="s">
        <v>146</v>
      </c>
      <c r="AA25" s="11" t="str">
        <f t="shared" si="5"/>
        <v>하선동</v>
      </c>
      <c r="AB25" s="4" t="s">
        <v>103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17</v>
      </c>
      <c r="D26" s="6" t="s">
        <v>89</v>
      </c>
      <c r="E26" s="6" t="s">
        <v>108</v>
      </c>
      <c r="F26" s="6" t="s">
        <v>120</v>
      </c>
      <c r="G26" s="4" t="s">
        <v>121</v>
      </c>
      <c r="H26" s="4" t="s">
        <v>63</v>
      </c>
      <c r="I26" s="7">
        <f t="shared" si="0"/>
        <v>298</v>
      </c>
      <c r="J26" s="10">
        <v>275</v>
      </c>
      <c r="K26" s="7">
        <f t="shared" si="1"/>
        <v>23</v>
      </c>
      <c r="L26" s="9">
        <f t="shared" si="2"/>
        <v>7.7181208053691275E-2</v>
      </c>
      <c r="M26" s="10"/>
      <c r="N26" s="10"/>
      <c r="O26" s="10"/>
      <c r="P26" s="10">
        <v>2</v>
      </c>
      <c r="Q26" s="10"/>
      <c r="R26" s="10"/>
      <c r="S26" s="10">
        <v>20</v>
      </c>
      <c r="T26" s="10">
        <v>1</v>
      </c>
      <c r="U26" s="10"/>
      <c r="V26" s="10"/>
      <c r="W26" s="10"/>
      <c r="X26" s="11">
        <v>20200916</v>
      </c>
      <c r="Y26" s="11">
        <v>10</v>
      </c>
      <c r="Z26" s="5" t="s">
        <v>146</v>
      </c>
      <c r="AA26" s="11" t="str">
        <f t="shared" si="5"/>
        <v>하선동</v>
      </c>
      <c r="AB26" s="4" t="s">
        <v>103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17</v>
      </c>
      <c r="D27" s="6"/>
      <c r="E27" s="4"/>
      <c r="F27" s="6"/>
      <c r="G27" s="4"/>
      <c r="H27" s="4"/>
      <c r="I27" s="7">
        <f t="shared" si="0"/>
        <v>0</v>
      </c>
      <c r="J27" s="10"/>
      <c r="K27" s="7">
        <f t="shared" si="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5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17</v>
      </c>
      <c r="D28" s="6"/>
      <c r="E28" s="6"/>
      <c r="F28" s="6"/>
      <c r="G28" s="4"/>
      <c r="H28" s="4"/>
      <c r="I28" s="7">
        <f t="shared" si="0"/>
        <v>0</v>
      </c>
      <c r="J28" s="1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5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17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5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17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5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17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17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17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17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17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17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17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17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17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17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17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17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17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17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17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17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8">SUM(I7:I46)</f>
        <v>39097</v>
      </c>
      <c r="J47" s="50">
        <f t="shared" si="8"/>
        <v>37850</v>
      </c>
      <c r="K47" s="50">
        <f t="shared" si="8"/>
        <v>1247</v>
      </c>
      <c r="L47" s="50" t="e">
        <f t="shared" si="8"/>
        <v>#DIV/0!</v>
      </c>
      <c r="M47" s="50">
        <f t="shared" si="8"/>
        <v>292</v>
      </c>
      <c r="N47" s="50">
        <f t="shared" si="8"/>
        <v>31</v>
      </c>
      <c r="O47" s="50">
        <f t="shared" si="8"/>
        <v>0</v>
      </c>
      <c r="P47" s="50">
        <f t="shared" si="8"/>
        <v>70</v>
      </c>
      <c r="Q47" s="50">
        <f t="shared" si="8"/>
        <v>61</v>
      </c>
      <c r="R47" s="50">
        <f t="shared" si="8"/>
        <v>0</v>
      </c>
      <c r="S47" s="50">
        <f t="shared" si="8"/>
        <v>751</v>
      </c>
      <c r="T47" s="50">
        <f t="shared" si="8"/>
        <v>6</v>
      </c>
      <c r="U47" s="50">
        <f t="shared" si="8"/>
        <v>0</v>
      </c>
      <c r="V47" s="50">
        <f t="shared" si="8"/>
        <v>0</v>
      </c>
      <c r="W47" s="50">
        <f t="shared" si="8"/>
        <v>36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17</v>
      </c>
      <c r="D49" s="6" t="s">
        <v>149</v>
      </c>
      <c r="E49" s="6" t="s">
        <v>147</v>
      </c>
      <c r="F49" s="6" t="s">
        <v>148</v>
      </c>
      <c r="G49" s="4"/>
      <c r="H49" s="4"/>
      <c r="I49" s="7">
        <f t="shared" ref="I49:I63" si="9">J49+K49</f>
        <v>109</v>
      </c>
      <c r="J49" s="8">
        <v>100</v>
      </c>
      <c r="K49" s="7">
        <f t="shared" ref="K49:K63" si="10">SUM(M49:W49)</f>
        <v>9</v>
      </c>
      <c r="L49" s="9">
        <f t="shared" ref="L49:L63" si="11">K49/I49</f>
        <v>8.2568807339449546E-2</v>
      </c>
      <c r="M49" s="10">
        <v>7</v>
      </c>
      <c r="N49" s="10"/>
      <c r="O49" s="10"/>
      <c r="P49" s="10"/>
      <c r="Q49" s="10"/>
      <c r="R49" s="10"/>
      <c r="S49" s="10">
        <v>2</v>
      </c>
      <c r="T49" s="10"/>
      <c r="U49" s="10"/>
      <c r="V49" s="10"/>
      <c r="W49" s="10"/>
      <c r="X49" s="11">
        <v>20200917</v>
      </c>
      <c r="Y49" s="11">
        <v>1</v>
      </c>
      <c r="Z49" s="5" t="s">
        <v>146</v>
      </c>
      <c r="AA49" s="11" t="str">
        <f>IF($Z49="A","하선동",IF($Z49="B","이형준",""))</f>
        <v>하선동</v>
      </c>
      <c r="AB49" s="4" t="s">
        <v>67</v>
      </c>
      <c r="AC49" s="12" t="s">
        <v>176</v>
      </c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17</v>
      </c>
      <c r="D50" s="6" t="s">
        <v>150</v>
      </c>
      <c r="E50" s="6" t="s">
        <v>152</v>
      </c>
      <c r="F50" s="6" t="s">
        <v>151</v>
      </c>
      <c r="G50" s="4"/>
      <c r="H50" s="4"/>
      <c r="I50" s="7">
        <f t="shared" si="9"/>
        <v>102</v>
      </c>
      <c r="J50" s="8">
        <v>100</v>
      </c>
      <c r="K50" s="7">
        <f t="shared" si="10"/>
        <v>2</v>
      </c>
      <c r="L50" s="9">
        <f t="shared" si="11"/>
        <v>1.9607843137254902E-2</v>
      </c>
      <c r="M50" s="10"/>
      <c r="N50" s="10"/>
      <c r="O50" s="10"/>
      <c r="P50" s="10">
        <v>2</v>
      </c>
      <c r="Q50" s="10"/>
      <c r="R50" s="10"/>
      <c r="S50" s="10"/>
      <c r="T50" s="10"/>
      <c r="U50" s="10"/>
      <c r="V50" s="10"/>
      <c r="W50" s="10"/>
      <c r="X50" s="11">
        <v>20200917</v>
      </c>
      <c r="Y50" s="11">
        <v>3</v>
      </c>
      <c r="Z50" s="5" t="s">
        <v>146</v>
      </c>
      <c r="AA50" s="11" t="str">
        <f t="shared" ref="AA50:AA63" si="14">IF($Z50="A","하선동",IF($Z50="B","이형준",""))</f>
        <v>하선동</v>
      </c>
      <c r="AB50" s="4" t="s">
        <v>67</v>
      </c>
      <c r="AC50" s="12" t="s">
        <v>177</v>
      </c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17</v>
      </c>
      <c r="D51" s="6" t="s">
        <v>149</v>
      </c>
      <c r="E51" s="6" t="s">
        <v>174</v>
      </c>
      <c r="F51" s="6" t="s">
        <v>175</v>
      </c>
      <c r="G51" s="4"/>
      <c r="H51" s="4"/>
      <c r="I51" s="7">
        <f t="shared" si="9"/>
        <v>50</v>
      </c>
      <c r="J51" s="8">
        <v>50</v>
      </c>
      <c r="K51" s="7">
        <f t="shared" si="10"/>
        <v>0</v>
      </c>
      <c r="L51" s="9">
        <f t="shared" si="11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20200915</v>
      </c>
      <c r="Y51" s="5">
        <v>13</v>
      </c>
      <c r="Z51" s="5" t="s">
        <v>146</v>
      </c>
      <c r="AA51" s="11" t="str">
        <f t="shared" si="14"/>
        <v>하선동</v>
      </c>
      <c r="AB51" s="4" t="s">
        <v>103</v>
      </c>
      <c r="AC51" s="12" t="s">
        <v>176</v>
      </c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17</v>
      </c>
      <c r="D52" s="6" t="s">
        <v>150</v>
      </c>
      <c r="E52" s="6" t="s">
        <v>159</v>
      </c>
      <c r="F52" s="6" t="s">
        <v>160</v>
      </c>
      <c r="G52" s="4"/>
      <c r="H52" s="27" t="s">
        <v>162</v>
      </c>
      <c r="I52" s="7">
        <f t="shared" si="9"/>
        <v>750</v>
      </c>
      <c r="J52" s="8">
        <v>750</v>
      </c>
      <c r="K52" s="7">
        <f t="shared" si="10"/>
        <v>0</v>
      </c>
      <c r="L52" s="9">
        <f t="shared" si="11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 t="s">
        <v>92</v>
      </c>
      <c r="AC52" s="12" t="s">
        <v>165</v>
      </c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17</v>
      </c>
      <c r="D53" s="6" t="s">
        <v>150</v>
      </c>
      <c r="E53" s="6" t="s">
        <v>159</v>
      </c>
      <c r="F53" s="6" t="s">
        <v>160</v>
      </c>
      <c r="G53" s="4"/>
      <c r="H53" s="27" t="s">
        <v>161</v>
      </c>
      <c r="I53" s="7">
        <f t="shared" si="9"/>
        <v>2228</v>
      </c>
      <c r="J53" s="8">
        <v>2228</v>
      </c>
      <c r="K53" s="7">
        <f t="shared" si="10"/>
        <v>0</v>
      </c>
      <c r="L53" s="9">
        <f t="shared" si="11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 t="s">
        <v>97</v>
      </c>
      <c r="AC53" s="12" t="s">
        <v>166</v>
      </c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17</v>
      </c>
      <c r="D54" s="6" t="s">
        <v>150</v>
      </c>
      <c r="E54" s="6" t="s">
        <v>159</v>
      </c>
      <c r="F54" s="6" t="s">
        <v>160</v>
      </c>
      <c r="G54" s="4"/>
      <c r="H54" s="27" t="s">
        <v>162</v>
      </c>
      <c r="I54" s="7">
        <f t="shared" si="9"/>
        <v>2101</v>
      </c>
      <c r="J54" s="8">
        <v>2101</v>
      </c>
      <c r="K54" s="7">
        <f t="shared" si="10"/>
        <v>0</v>
      </c>
      <c r="L54" s="9">
        <f t="shared" si="11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 t="s">
        <v>97</v>
      </c>
      <c r="AC54" s="12" t="s">
        <v>164</v>
      </c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17</v>
      </c>
      <c r="D55" s="6" t="s">
        <v>150</v>
      </c>
      <c r="E55" s="6" t="s">
        <v>159</v>
      </c>
      <c r="F55" s="6" t="s">
        <v>160</v>
      </c>
      <c r="G55" s="4"/>
      <c r="H55" s="27" t="s">
        <v>163</v>
      </c>
      <c r="I55" s="7">
        <f t="shared" si="9"/>
        <v>5175</v>
      </c>
      <c r="J55" s="14">
        <v>5175</v>
      </c>
      <c r="K55" s="7">
        <f t="shared" si="10"/>
        <v>0</v>
      </c>
      <c r="L55" s="9">
        <f t="shared" si="11"/>
        <v>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 t="s">
        <v>97</v>
      </c>
      <c r="AC55" s="12" t="s">
        <v>167</v>
      </c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17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17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17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17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17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17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17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17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18:AC18 A7:C17 I7:AC17 A24:AC24 A19:C23 I19:AC23 A34:AC46 A25:G25 I25:AC33 A27:G33 A26:C26">
    <cfRule type="expression" dxfId="145" priority="85">
      <formula>$L7&gt;0.15</formula>
    </cfRule>
    <cfRule type="expression" dxfId="144" priority="86">
      <formula>AND($L7&gt;0.08,$L7&lt;0.15)</formula>
    </cfRule>
  </conditionalFormatting>
  <conditionalFormatting sqref="A49:AC63">
    <cfRule type="expression" dxfId="143" priority="83">
      <formula>$L49&gt;0.15</formula>
    </cfRule>
    <cfRule type="expression" dxfId="142" priority="84">
      <formula>AND($L49&gt;0.08,$L49&lt;0.15)</formula>
    </cfRule>
  </conditionalFormatting>
  <conditionalFormatting sqref="D7">
    <cfRule type="expression" dxfId="141" priority="81">
      <formula>$L7&gt;0.15</formula>
    </cfRule>
    <cfRule type="expression" dxfId="140" priority="82">
      <formula>AND($L7&gt;0.08,$L7&lt;0.15)</formula>
    </cfRule>
  </conditionalFormatting>
  <conditionalFormatting sqref="E7:H7">
    <cfRule type="expression" dxfId="139" priority="79">
      <formula>$L7&gt;0.15</formula>
    </cfRule>
    <cfRule type="expression" dxfId="138" priority="80">
      <formula>AND($L7&gt;0.08,$L7&lt;0.15)</formula>
    </cfRule>
  </conditionalFormatting>
  <conditionalFormatting sqref="D8">
    <cfRule type="expression" dxfId="137" priority="77">
      <formula>$L8&gt;0.15</formula>
    </cfRule>
    <cfRule type="expression" dxfId="136" priority="78">
      <formula>AND($L8&gt;0.08,$L8&lt;0.15)</formula>
    </cfRule>
  </conditionalFormatting>
  <conditionalFormatting sqref="E8:H8">
    <cfRule type="expression" dxfId="135" priority="75">
      <formula>$L8&gt;0.15</formula>
    </cfRule>
    <cfRule type="expression" dxfId="134" priority="76">
      <formula>AND($L8&gt;0.08,$L8&lt;0.15)</formula>
    </cfRule>
  </conditionalFormatting>
  <conditionalFormatting sqref="D9:H9">
    <cfRule type="expression" dxfId="133" priority="73">
      <formula>$L9&gt;0.15</formula>
    </cfRule>
    <cfRule type="expression" dxfId="132" priority="74">
      <formula>AND($L9&gt;0.08,$L9&lt;0.15)</formula>
    </cfRule>
  </conditionalFormatting>
  <conditionalFormatting sqref="D10">
    <cfRule type="expression" dxfId="131" priority="71">
      <formula>$L10&gt;0.15</formula>
    </cfRule>
    <cfRule type="expression" dxfId="130" priority="72">
      <formula>AND($L10&gt;0.08,$L10&lt;0.15)</formula>
    </cfRule>
  </conditionalFormatting>
  <conditionalFormatting sqref="F10:H10">
    <cfRule type="expression" dxfId="129" priority="69">
      <formula>$L10&gt;0.15</formula>
    </cfRule>
    <cfRule type="expression" dxfId="128" priority="70">
      <formula>AND($L10&gt;0.08,$L10&lt;0.15)</formula>
    </cfRule>
  </conditionalFormatting>
  <conditionalFormatting sqref="E10">
    <cfRule type="expression" dxfId="127" priority="67">
      <formula>$L10&gt;0.15</formula>
    </cfRule>
    <cfRule type="expression" dxfId="126" priority="68">
      <formula>AND($L10&gt;0.08,$L10&lt;0.15)</formula>
    </cfRule>
  </conditionalFormatting>
  <conditionalFormatting sqref="D11">
    <cfRule type="expression" dxfId="125" priority="65">
      <formula>$L11&gt;0.15</formula>
    </cfRule>
    <cfRule type="expression" dxfId="124" priority="66">
      <formula>AND($L11&gt;0.08,$L11&lt;0.15)</formula>
    </cfRule>
  </conditionalFormatting>
  <conditionalFormatting sqref="F11:H11">
    <cfRule type="expression" dxfId="123" priority="63">
      <formula>$L11&gt;0.15</formula>
    </cfRule>
    <cfRule type="expression" dxfId="122" priority="64">
      <formula>AND($L11&gt;0.08,$L11&lt;0.15)</formula>
    </cfRule>
  </conditionalFormatting>
  <conditionalFormatting sqref="E11">
    <cfRule type="expression" dxfId="121" priority="61">
      <formula>$L11&gt;0.15</formula>
    </cfRule>
    <cfRule type="expression" dxfId="120" priority="62">
      <formula>AND($L11&gt;0.08,$L11&lt;0.15)</formula>
    </cfRule>
  </conditionalFormatting>
  <conditionalFormatting sqref="D12">
    <cfRule type="expression" dxfId="119" priority="59">
      <formula>$L12&gt;0.15</formula>
    </cfRule>
    <cfRule type="expression" dxfId="118" priority="60">
      <formula>AND($L12&gt;0.08,$L12&lt;0.15)</formula>
    </cfRule>
  </conditionalFormatting>
  <conditionalFormatting sqref="F12:H12">
    <cfRule type="expression" dxfId="117" priority="57">
      <formula>$L12&gt;0.15</formula>
    </cfRule>
    <cfRule type="expression" dxfId="116" priority="58">
      <formula>AND($L12&gt;0.08,$L12&lt;0.15)</formula>
    </cfRule>
  </conditionalFormatting>
  <conditionalFormatting sqref="E12">
    <cfRule type="expression" dxfId="115" priority="55">
      <formula>$L12&gt;0.15</formula>
    </cfRule>
    <cfRule type="expression" dxfId="114" priority="56">
      <formula>AND($L12&gt;0.08,$L12&lt;0.15)</formula>
    </cfRule>
  </conditionalFormatting>
  <conditionalFormatting sqref="D13">
    <cfRule type="expression" dxfId="113" priority="53">
      <formula>$L13&gt;0.15</formula>
    </cfRule>
    <cfRule type="expression" dxfId="112" priority="54">
      <formula>AND($L13&gt;0.08,$L13&lt;0.15)</formula>
    </cfRule>
  </conditionalFormatting>
  <conditionalFormatting sqref="F13:H13">
    <cfRule type="expression" dxfId="111" priority="51">
      <formula>$L13&gt;0.15</formula>
    </cfRule>
    <cfRule type="expression" dxfId="110" priority="52">
      <formula>AND($L13&gt;0.08,$L13&lt;0.15)</formula>
    </cfRule>
  </conditionalFormatting>
  <conditionalFormatting sqref="E13">
    <cfRule type="expression" dxfId="109" priority="49">
      <formula>$L13&gt;0.15</formula>
    </cfRule>
    <cfRule type="expression" dxfId="108" priority="50">
      <formula>AND($L13&gt;0.08,$L13&lt;0.15)</formula>
    </cfRule>
  </conditionalFormatting>
  <conditionalFormatting sqref="D14">
    <cfRule type="expression" dxfId="107" priority="47">
      <formula>$L14&gt;0.15</formula>
    </cfRule>
    <cfRule type="expression" dxfId="106" priority="48">
      <formula>AND($L14&gt;0.08,$L14&lt;0.15)</formula>
    </cfRule>
  </conditionalFormatting>
  <conditionalFormatting sqref="F14:H14">
    <cfRule type="expression" dxfId="105" priority="45">
      <formula>$L14&gt;0.15</formula>
    </cfRule>
    <cfRule type="expression" dxfId="104" priority="46">
      <formula>AND($L14&gt;0.08,$L14&lt;0.15)</formula>
    </cfRule>
  </conditionalFormatting>
  <conditionalFormatting sqref="E14">
    <cfRule type="expression" dxfId="103" priority="43">
      <formula>$L14&gt;0.15</formula>
    </cfRule>
    <cfRule type="expression" dxfId="102" priority="44">
      <formula>AND($L14&gt;0.08,$L14&lt;0.15)</formula>
    </cfRule>
  </conditionalFormatting>
  <conditionalFormatting sqref="D15">
    <cfRule type="expression" dxfId="101" priority="41">
      <formula>$L15&gt;0.15</formula>
    </cfRule>
    <cfRule type="expression" dxfId="100" priority="42">
      <formula>AND($L15&gt;0.08,$L15&lt;0.15)</formula>
    </cfRule>
  </conditionalFormatting>
  <conditionalFormatting sqref="F15:H15">
    <cfRule type="expression" dxfId="99" priority="39">
      <formula>$L15&gt;0.15</formula>
    </cfRule>
    <cfRule type="expression" dxfId="98" priority="40">
      <formula>AND($L15&gt;0.08,$L15&lt;0.15)</formula>
    </cfRule>
  </conditionalFormatting>
  <conditionalFormatting sqref="E15">
    <cfRule type="expression" dxfId="97" priority="37">
      <formula>$L15&gt;0.15</formula>
    </cfRule>
    <cfRule type="expression" dxfId="96" priority="38">
      <formula>AND($L15&gt;0.08,$L15&lt;0.15)</formula>
    </cfRule>
  </conditionalFormatting>
  <conditionalFormatting sqref="D16:H16">
    <cfRule type="expression" dxfId="95" priority="35">
      <formula>$L16&gt;0.15</formula>
    </cfRule>
    <cfRule type="expression" dxfId="94" priority="36">
      <formula>AND($L16&gt;0.08,$L16&lt;0.15)</formula>
    </cfRule>
  </conditionalFormatting>
  <conditionalFormatting sqref="D17:H17">
    <cfRule type="expression" dxfId="93" priority="33">
      <formula>$L17&gt;0.15</formula>
    </cfRule>
    <cfRule type="expression" dxfId="92" priority="34">
      <formula>AND($L17&gt;0.08,$L17&lt;0.15)</formula>
    </cfRule>
  </conditionalFormatting>
  <conditionalFormatting sqref="D19">
    <cfRule type="expression" dxfId="91" priority="31">
      <formula>$L19&gt;0.15</formula>
    </cfRule>
    <cfRule type="expression" dxfId="90" priority="32">
      <formula>AND($L19&gt;0.08,$L19&lt;0.15)</formula>
    </cfRule>
  </conditionalFormatting>
  <conditionalFormatting sqref="E19:H19">
    <cfRule type="expression" dxfId="89" priority="29">
      <formula>$L19&gt;0.15</formula>
    </cfRule>
    <cfRule type="expression" dxfId="88" priority="30">
      <formula>AND($L19&gt;0.08,$L19&lt;0.15)</formula>
    </cfRule>
  </conditionalFormatting>
  <conditionalFormatting sqref="D20:H20">
    <cfRule type="expression" dxfId="87" priority="27">
      <formula>$L20&gt;0.15</formula>
    </cfRule>
    <cfRule type="expression" dxfId="86" priority="28">
      <formula>AND($L20&gt;0.08,$L20&lt;0.15)</formula>
    </cfRule>
  </conditionalFormatting>
  <conditionalFormatting sqref="D21:H21">
    <cfRule type="expression" dxfId="85" priority="25">
      <formula>$L21&gt;0.15</formula>
    </cfRule>
    <cfRule type="expression" dxfId="84" priority="26">
      <formula>AND($L21&gt;0.08,$L21&lt;0.15)</formula>
    </cfRule>
  </conditionalFormatting>
  <conditionalFormatting sqref="D22:H22">
    <cfRule type="expression" dxfId="83" priority="23">
      <formula>$L22&gt;0.15</formula>
    </cfRule>
    <cfRule type="expression" dxfId="82" priority="24">
      <formula>AND($L22&gt;0.08,$L22&lt;0.15)</formula>
    </cfRule>
  </conditionalFormatting>
  <conditionalFormatting sqref="D23:H23">
    <cfRule type="expression" dxfId="81" priority="21">
      <formula>$L23&gt;0.15</formula>
    </cfRule>
    <cfRule type="expression" dxfId="80" priority="22">
      <formula>AND($L23&gt;0.08,$L23&lt;0.15)</formula>
    </cfRule>
  </conditionalFormatting>
  <conditionalFormatting sqref="H25">
    <cfRule type="expression" dxfId="79" priority="19">
      <formula>$L25&gt;0.15</formula>
    </cfRule>
    <cfRule type="expression" dxfId="78" priority="20">
      <formula>AND($L25&gt;0.08,$L25&lt;0.15)</formula>
    </cfRule>
  </conditionalFormatting>
  <conditionalFormatting sqref="H27">
    <cfRule type="expression" dxfId="77" priority="15">
      <formula>$L27&gt;0.15</formula>
    </cfRule>
    <cfRule type="expression" dxfId="76" priority="16">
      <formula>AND($L27&gt;0.08,$L27&lt;0.15)</formula>
    </cfRule>
  </conditionalFormatting>
  <conditionalFormatting sqref="H28">
    <cfRule type="expression" dxfId="75" priority="13">
      <formula>$L28&gt;0.15</formula>
    </cfRule>
    <cfRule type="expression" dxfId="74" priority="14">
      <formula>AND($L28&gt;0.08,$L28&lt;0.15)</formula>
    </cfRule>
  </conditionalFormatting>
  <conditionalFormatting sqref="H29">
    <cfRule type="expression" dxfId="73" priority="11">
      <formula>$L29&gt;0.15</formula>
    </cfRule>
    <cfRule type="expression" dxfId="72" priority="12">
      <formula>AND($L29&gt;0.08,$L29&lt;0.15)</formula>
    </cfRule>
  </conditionalFormatting>
  <conditionalFormatting sqref="H30">
    <cfRule type="expression" dxfId="71" priority="9">
      <formula>$L30&gt;0.15</formula>
    </cfRule>
    <cfRule type="expression" dxfId="70" priority="10">
      <formula>AND($L30&gt;0.08,$L30&lt;0.15)</formula>
    </cfRule>
  </conditionalFormatting>
  <conditionalFormatting sqref="H31">
    <cfRule type="expression" dxfId="69" priority="7">
      <formula>$L31&gt;0.15</formula>
    </cfRule>
    <cfRule type="expression" dxfId="68" priority="8">
      <formula>AND($L31&gt;0.08,$L31&lt;0.15)</formula>
    </cfRule>
  </conditionalFormatting>
  <conditionalFormatting sqref="H32">
    <cfRule type="expression" dxfId="67" priority="5">
      <formula>$L32&gt;0.15</formula>
    </cfRule>
    <cfRule type="expression" dxfId="66" priority="6">
      <formula>AND($L32&gt;0.08,$L32&lt;0.15)</formula>
    </cfRule>
  </conditionalFormatting>
  <conditionalFormatting sqref="H33">
    <cfRule type="expression" dxfId="65" priority="3">
      <formula>$L33&gt;0.15</formula>
    </cfRule>
    <cfRule type="expression" dxfId="64" priority="4">
      <formula>AND($L33&gt;0.08,$L33&lt;0.15)</formula>
    </cfRule>
  </conditionalFormatting>
  <conditionalFormatting sqref="D26:H26">
    <cfRule type="expression" dxfId="63" priority="1">
      <formula>$L26&gt;0.15</formula>
    </cfRule>
    <cfRule type="expression" dxfId="62" priority="2">
      <formula>AND($L26&gt;0.08,$L26&lt;0.15)</formula>
    </cfRule>
  </conditionalFormatting>
  <dataValidations count="3">
    <dataValidation type="list" allowBlank="1" showInputMessage="1" showErrorMessage="1" sqref="Z49:Z63 Z7:Z46" xr:uid="{CBC2C972-F8F4-4CAA-9AA6-AFBF167EFF61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BA141EFD-C888-4EEB-805A-9083A83C3910}">
      <formula1>0</formula1>
      <formula2>20000</formula2>
    </dataValidation>
    <dataValidation allowBlank="1" showInputMessage="1" showErrorMessage="1" prompt="수식 계산_x000a_수치 입력 금지" sqref="K49:K63 K7:K46" xr:uid="{E0BB4D3D-53BB-4FF1-B302-75B99C2F5B2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FD39AF-C8C7-4309-ABDF-160B087A657B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7866C0A0-4DBD-4432-8A7C-38F6161F9028}">
          <x14:formula1>
            <xm:f>데이터!$B$4:$B$17</xm:f>
          </x14:formula1>
          <xm:sqref>D49:D63 D9 D16:D18 D20:D46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3E89-F3EF-47E5-B4B5-28D1DFC08288}">
  <dimension ref="A1:AC72"/>
  <sheetViews>
    <sheetView zoomScale="85" zoomScaleNormal="85" workbookViewId="0">
      <pane ySplit="6" topLeftCell="A25" activePane="bottomLeft" state="frozen"/>
      <selection activeCell="A4" sqref="A4:AC4"/>
      <selection pane="bottomLeft" activeCell="F39" sqref="F39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50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18</v>
      </c>
      <c r="D7" s="6" t="s">
        <v>72</v>
      </c>
      <c r="E7" s="6" t="s">
        <v>86</v>
      </c>
      <c r="F7" s="6" t="s">
        <v>124</v>
      </c>
      <c r="G7" s="4" t="s">
        <v>75</v>
      </c>
      <c r="H7" s="4" t="s">
        <v>63</v>
      </c>
      <c r="I7" s="7">
        <f t="shared" ref="I7:I46" si="0">J7+K7</f>
        <v>1362</v>
      </c>
      <c r="J7" s="8">
        <v>1070</v>
      </c>
      <c r="K7" s="7">
        <f t="shared" ref="K7:K29" si="1">SUM(M7:W7)</f>
        <v>292</v>
      </c>
      <c r="L7" s="9">
        <f t="shared" ref="L7:L46" si="2">K7/I7</f>
        <v>0.21439060205580029</v>
      </c>
      <c r="M7" s="10">
        <v>95</v>
      </c>
      <c r="N7" s="10"/>
      <c r="O7" s="10"/>
      <c r="P7" s="10">
        <v>3</v>
      </c>
      <c r="Q7" s="10">
        <v>7</v>
      </c>
      <c r="R7" s="10"/>
      <c r="S7" s="10">
        <v>187</v>
      </c>
      <c r="T7" s="10"/>
      <c r="U7" s="10"/>
      <c r="V7" s="10"/>
      <c r="W7" s="10"/>
      <c r="X7" s="11">
        <v>20200918</v>
      </c>
      <c r="Y7" s="11">
        <v>2</v>
      </c>
      <c r="Z7" s="5" t="s">
        <v>178</v>
      </c>
      <c r="AA7" s="11" t="str">
        <f>IF($Z7="A","하선동",IF($Z7="B","이형준",""))</f>
        <v>하선동</v>
      </c>
      <c r="AB7" s="4" t="s">
        <v>67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18</v>
      </c>
      <c r="D8" s="6" t="s">
        <v>36</v>
      </c>
      <c r="E8" s="6" t="s">
        <v>134</v>
      </c>
      <c r="F8" s="6" t="s">
        <v>132</v>
      </c>
      <c r="G8" s="4" t="s">
        <v>133</v>
      </c>
      <c r="H8" s="4" t="s">
        <v>59</v>
      </c>
      <c r="I8" s="7">
        <f t="shared" si="0"/>
        <v>2421</v>
      </c>
      <c r="J8" s="8">
        <v>2420</v>
      </c>
      <c r="K8" s="7">
        <f t="shared" si="1"/>
        <v>1</v>
      </c>
      <c r="L8" s="9">
        <f t="shared" si="2"/>
        <v>4.1305245766212311E-4</v>
      </c>
      <c r="M8" s="10"/>
      <c r="N8" s="10"/>
      <c r="O8" s="10"/>
      <c r="P8" s="10"/>
      <c r="Q8" s="10"/>
      <c r="R8" s="10"/>
      <c r="S8" s="10"/>
      <c r="T8" s="10">
        <v>1</v>
      </c>
      <c r="U8" s="10"/>
      <c r="V8" s="10"/>
      <c r="W8" s="10"/>
      <c r="X8" s="11">
        <v>20200918</v>
      </c>
      <c r="Y8" s="11">
        <v>7</v>
      </c>
      <c r="Z8" s="5" t="s">
        <v>178</v>
      </c>
      <c r="AA8" s="11" t="str">
        <f t="shared" ref="AA8:AA46" si="5">IF($Z8="A","하선동",IF($Z8="B","이형준",""))</f>
        <v>하선동</v>
      </c>
      <c r="AB8" s="4" t="s">
        <v>67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18</v>
      </c>
      <c r="D9" s="6" t="s">
        <v>55</v>
      </c>
      <c r="E9" s="6" t="s">
        <v>108</v>
      </c>
      <c r="F9" s="6" t="s">
        <v>179</v>
      </c>
      <c r="G9" s="4" t="s">
        <v>180</v>
      </c>
      <c r="H9" s="4" t="s">
        <v>59</v>
      </c>
      <c r="I9" s="7">
        <f t="shared" si="0"/>
        <v>1864</v>
      </c>
      <c r="J9" s="8">
        <v>1860</v>
      </c>
      <c r="K9" s="7">
        <f t="shared" si="1"/>
        <v>4</v>
      </c>
      <c r="L9" s="9">
        <f t="shared" si="2"/>
        <v>2.1459227467811159E-3</v>
      </c>
      <c r="M9" s="10">
        <v>2</v>
      </c>
      <c r="N9" s="10"/>
      <c r="O9" s="10"/>
      <c r="P9" s="10"/>
      <c r="Q9" s="10"/>
      <c r="R9" s="10"/>
      <c r="S9" s="10"/>
      <c r="T9" s="10">
        <v>2</v>
      </c>
      <c r="U9" s="10"/>
      <c r="V9" s="10"/>
      <c r="W9" s="10"/>
      <c r="X9" s="11">
        <v>20200916</v>
      </c>
      <c r="Y9" s="5">
        <v>4</v>
      </c>
      <c r="Z9" s="5" t="s">
        <v>181</v>
      </c>
      <c r="AA9" s="11" t="str">
        <f t="shared" si="5"/>
        <v>하선동</v>
      </c>
      <c r="AB9" s="4" t="s">
        <v>67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18</v>
      </c>
      <c r="D10" s="6" t="s">
        <v>55</v>
      </c>
      <c r="E10" s="6" t="s">
        <v>108</v>
      </c>
      <c r="F10" s="6" t="s">
        <v>179</v>
      </c>
      <c r="G10" s="4" t="s">
        <v>180</v>
      </c>
      <c r="H10" s="4" t="s">
        <v>59</v>
      </c>
      <c r="I10" s="7">
        <f t="shared" si="0"/>
        <v>1276</v>
      </c>
      <c r="J10" s="8">
        <v>1260</v>
      </c>
      <c r="K10" s="7">
        <f t="shared" si="1"/>
        <v>16</v>
      </c>
      <c r="L10" s="9">
        <f t="shared" si="2"/>
        <v>1.2539184952978056E-2</v>
      </c>
      <c r="M10" s="10">
        <v>15</v>
      </c>
      <c r="N10" s="10"/>
      <c r="O10" s="10"/>
      <c r="P10" s="10"/>
      <c r="Q10" s="10"/>
      <c r="R10" s="10"/>
      <c r="S10" s="10"/>
      <c r="T10" s="10">
        <v>1</v>
      </c>
      <c r="U10" s="10"/>
      <c r="V10" s="10"/>
      <c r="W10" s="10"/>
      <c r="X10" s="11">
        <v>20200916</v>
      </c>
      <c r="Y10" s="11">
        <v>4</v>
      </c>
      <c r="Z10" s="5" t="s">
        <v>126</v>
      </c>
      <c r="AA10" s="11" t="str">
        <f t="shared" si="5"/>
        <v>이형준</v>
      </c>
      <c r="AB10" s="4" t="s">
        <v>67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18</v>
      </c>
      <c r="D11" s="6" t="s">
        <v>55</v>
      </c>
      <c r="E11" s="6" t="s">
        <v>108</v>
      </c>
      <c r="F11" s="6" t="s">
        <v>182</v>
      </c>
      <c r="G11" s="4" t="s">
        <v>180</v>
      </c>
      <c r="H11" s="4" t="s">
        <v>183</v>
      </c>
      <c r="I11" s="7">
        <f t="shared" si="0"/>
        <v>1195</v>
      </c>
      <c r="J11" s="8">
        <v>1190</v>
      </c>
      <c r="K11" s="7">
        <f t="shared" si="1"/>
        <v>5</v>
      </c>
      <c r="L11" s="9">
        <f t="shared" si="2"/>
        <v>4.1841004184100415E-3</v>
      </c>
      <c r="M11" s="10"/>
      <c r="N11" s="10"/>
      <c r="O11" s="10"/>
      <c r="P11" s="10"/>
      <c r="Q11" s="10"/>
      <c r="R11" s="10"/>
      <c r="S11" s="10">
        <v>5</v>
      </c>
      <c r="T11" s="10"/>
      <c r="U11" s="10"/>
      <c r="V11" s="10"/>
      <c r="W11" s="10"/>
      <c r="X11" s="11">
        <v>20200918</v>
      </c>
      <c r="Y11" s="11">
        <v>12</v>
      </c>
      <c r="Z11" s="5" t="s">
        <v>181</v>
      </c>
      <c r="AA11" s="11" t="str">
        <f t="shared" si="5"/>
        <v>하선동</v>
      </c>
      <c r="AB11" s="4" t="s">
        <v>67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18</v>
      </c>
      <c r="D12" s="6" t="s">
        <v>186</v>
      </c>
      <c r="E12" s="6" t="s">
        <v>185</v>
      </c>
      <c r="F12" s="6" t="s">
        <v>184</v>
      </c>
      <c r="G12" s="4" t="s">
        <v>180</v>
      </c>
      <c r="H12" s="4" t="s">
        <v>59</v>
      </c>
      <c r="I12" s="7">
        <f t="shared" si="0"/>
        <v>940</v>
      </c>
      <c r="J12" s="8">
        <v>940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20200918</v>
      </c>
      <c r="Y12" s="11">
        <v>14</v>
      </c>
      <c r="Z12" s="5" t="s">
        <v>181</v>
      </c>
      <c r="AA12" s="11" t="str">
        <f t="shared" si="5"/>
        <v>하선동</v>
      </c>
      <c r="AB12" s="4" t="s">
        <v>67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18</v>
      </c>
      <c r="D13" s="6" t="s">
        <v>72</v>
      </c>
      <c r="E13" s="6" t="s">
        <v>187</v>
      </c>
      <c r="F13" s="6" t="s">
        <v>188</v>
      </c>
      <c r="G13" s="4" t="s">
        <v>189</v>
      </c>
      <c r="H13" s="4" t="s">
        <v>59</v>
      </c>
      <c r="I13" s="7">
        <f t="shared" si="0"/>
        <v>6540</v>
      </c>
      <c r="J13" s="14">
        <v>6540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20200918</v>
      </c>
      <c r="Y13" s="11">
        <v>5</v>
      </c>
      <c r="Z13" s="5" t="s">
        <v>181</v>
      </c>
      <c r="AA13" s="11" t="str">
        <f t="shared" si="5"/>
        <v>하선동</v>
      </c>
      <c r="AB13" s="4" t="s">
        <v>67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18</v>
      </c>
      <c r="D14" s="6" t="s">
        <v>72</v>
      </c>
      <c r="E14" s="6" t="s">
        <v>56</v>
      </c>
      <c r="F14" s="6" t="s">
        <v>94</v>
      </c>
      <c r="G14" s="4" t="s">
        <v>75</v>
      </c>
      <c r="H14" s="4" t="s">
        <v>59</v>
      </c>
      <c r="I14" s="7">
        <f t="shared" si="0"/>
        <v>4025</v>
      </c>
      <c r="J14" s="8">
        <v>4000</v>
      </c>
      <c r="K14" s="7">
        <f t="shared" si="1"/>
        <v>25</v>
      </c>
      <c r="L14" s="9">
        <f t="shared" si="2"/>
        <v>6.2111801242236021E-3</v>
      </c>
      <c r="M14" s="10"/>
      <c r="N14" s="10">
        <v>10</v>
      </c>
      <c r="O14" s="10"/>
      <c r="P14" s="10">
        <v>15</v>
      </c>
      <c r="Q14" s="10"/>
      <c r="R14" s="10"/>
      <c r="S14" s="10"/>
      <c r="T14" s="10"/>
      <c r="U14" s="10"/>
      <c r="V14" s="10"/>
      <c r="W14" s="10"/>
      <c r="X14" s="11">
        <v>20200917</v>
      </c>
      <c r="Y14" s="11">
        <v>15</v>
      </c>
      <c r="Z14" s="5" t="s">
        <v>181</v>
      </c>
      <c r="AA14" s="11" t="str">
        <f t="shared" si="5"/>
        <v>하선동</v>
      </c>
      <c r="AB14" s="4" t="s">
        <v>79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18</v>
      </c>
      <c r="D15" s="6" t="s">
        <v>72</v>
      </c>
      <c r="E15" s="6" t="s">
        <v>56</v>
      </c>
      <c r="F15" s="6" t="s">
        <v>94</v>
      </c>
      <c r="G15" s="4" t="s">
        <v>75</v>
      </c>
      <c r="H15" s="4" t="s">
        <v>59</v>
      </c>
      <c r="I15" s="7">
        <f t="shared" si="0"/>
        <v>9907</v>
      </c>
      <c r="J15" s="8">
        <v>9890</v>
      </c>
      <c r="K15" s="7">
        <f t="shared" si="1"/>
        <v>17</v>
      </c>
      <c r="L15" s="9">
        <f t="shared" si="2"/>
        <v>1.7159584132431613E-3</v>
      </c>
      <c r="M15" s="10"/>
      <c r="N15" s="10">
        <v>8</v>
      </c>
      <c r="O15" s="10"/>
      <c r="P15" s="10">
        <v>9</v>
      </c>
      <c r="Q15" s="10"/>
      <c r="R15" s="10"/>
      <c r="S15" s="10"/>
      <c r="T15" s="10"/>
      <c r="U15" s="10"/>
      <c r="V15" s="10"/>
      <c r="W15" s="10"/>
      <c r="X15" s="11">
        <v>20200917</v>
      </c>
      <c r="Y15" s="11">
        <v>15</v>
      </c>
      <c r="Z15" s="5" t="s">
        <v>194</v>
      </c>
      <c r="AA15" s="11" t="str">
        <f t="shared" si="5"/>
        <v>이형준</v>
      </c>
      <c r="AB15" s="4" t="s">
        <v>79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18</v>
      </c>
      <c r="D16" s="6" t="s">
        <v>197</v>
      </c>
      <c r="E16" s="6" t="s">
        <v>56</v>
      </c>
      <c r="F16" s="6" t="s">
        <v>195</v>
      </c>
      <c r="G16" s="4" t="s">
        <v>196</v>
      </c>
      <c r="H16" s="4" t="s">
        <v>59</v>
      </c>
      <c r="I16" s="7">
        <f t="shared" si="0"/>
        <v>1758</v>
      </c>
      <c r="J16" s="8">
        <v>1690</v>
      </c>
      <c r="K16" s="7">
        <f t="shared" si="1"/>
        <v>68</v>
      </c>
      <c r="L16" s="9">
        <f t="shared" si="2"/>
        <v>3.8680318543799774E-2</v>
      </c>
      <c r="M16" s="10">
        <v>2</v>
      </c>
      <c r="N16" s="10"/>
      <c r="O16" s="10"/>
      <c r="P16" s="10">
        <v>56</v>
      </c>
      <c r="Q16" s="10">
        <v>10</v>
      </c>
      <c r="R16" s="10"/>
      <c r="S16" s="10"/>
      <c r="T16" s="10"/>
      <c r="U16" s="10"/>
      <c r="V16" s="10"/>
      <c r="W16" s="10"/>
      <c r="X16" s="11">
        <v>20200918</v>
      </c>
      <c r="Y16" s="11">
        <v>15</v>
      </c>
      <c r="Z16" s="5" t="s">
        <v>181</v>
      </c>
      <c r="AA16" s="11" t="str">
        <f t="shared" si="5"/>
        <v>하선동</v>
      </c>
      <c r="AB16" s="4" t="s">
        <v>79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18</v>
      </c>
      <c r="D17" s="6" t="s">
        <v>55</v>
      </c>
      <c r="E17" s="6" t="s">
        <v>199</v>
      </c>
      <c r="F17" s="6" t="s">
        <v>198</v>
      </c>
      <c r="G17" s="4" t="s">
        <v>180</v>
      </c>
      <c r="H17" s="4" t="s">
        <v>59</v>
      </c>
      <c r="I17" s="7">
        <f t="shared" si="0"/>
        <v>460</v>
      </c>
      <c r="J17" s="8">
        <v>232</v>
      </c>
      <c r="K17" s="7">
        <f t="shared" si="1"/>
        <v>228</v>
      </c>
      <c r="L17" s="9">
        <f t="shared" si="2"/>
        <v>0.4956521739130435</v>
      </c>
      <c r="M17" s="10">
        <v>2</v>
      </c>
      <c r="N17" s="10"/>
      <c r="O17" s="10"/>
      <c r="P17" s="10"/>
      <c r="Q17" s="10"/>
      <c r="R17" s="10"/>
      <c r="S17" s="10"/>
      <c r="T17" s="10">
        <v>226</v>
      </c>
      <c r="U17" s="10"/>
      <c r="V17" s="10"/>
      <c r="W17" s="10"/>
      <c r="X17" s="11">
        <v>20200916</v>
      </c>
      <c r="Y17" s="11">
        <v>13</v>
      </c>
      <c r="Z17" s="5" t="s">
        <v>181</v>
      </c>
      <c r="AA17" s="11" t="str">
        <f t="shared" si="5"/>
        <v>하선동</v>
      </c>
      <c r="AB17" s="4" t="s">
        <v>79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18</v>
      </c>
      <c r="D18" s="6" t="s">
        <v>55</v>
      </c>
      <c r="E18" s="6" t="s">
        <v>86</v>
      </c>
      <c r="F18" s="6" t="s">
        <v>172</v>
      </c>
      <c r="G18" s="4" t="s">
        <v>173</v>
      </c>
      <c r="H18" s="4" t="s">
        <v>59</v>
      </c>
      <c r="I18" s="7">
        <f t="shared" si="0"/>
        <v>1806</v>
      </c>
      <c r="J18" s="8">
        <v>1804</v>
      </c>
      <c r="K18" s="7">
        <f t="shared" si="1"/>
        <v>2</v>
      </c>
      <c r="L18" s="9">
        <f t="shared" si="2"/>
        <v>1.1074197120708748E-3</v>
      </c>
      <c r="M18" s="10"/>
      <c r="N18" s="10"/>
      <c r="O18" s="10"/>
      <c r="P18" s="10"/>
      <c r="Q18" s="10"/>
      <c r="R18" s="10"/>
      <c r="S18" s="10"/>
      <c r="T18" s="10">
        <v>2</v>
      </c>
      <c r="U18" s="10"/>
      <c r="V18" s="10"/>
      <c r="W18" s="10"/>
      <c r="X18" s="11">
        <v>20200918</v>
      </c>
      <c r="Y18" s="11">
        <v>11</v>
      </c>
      <c r="Z18" s="5" t="s">
        <v>194</v>
      </c>
      <c r="AA18" s="11" t="str">
        <f t="shared" si="5"/>
        <v>이형준</v>
      </c>
      <c r="AB18" s="4" t="s">
        <v>92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18</v>
      </c>
      <c r="D19" s="6" t="s">
        <v>201</v>
      </c>
      <c r="E19" s="6" t="s">
        <v>56</v>
      </c>
      <c r="F19" s="6" t="s">
        <v>200</v>
      </c>
      <c r="G19" s="4">
        <v>7301</v>
      </c>
      <c r="H19" s="4" t="s">
        <v>59</v>
      </c>
      <c r="I19" s="7">
        <f t="shared" si="0"/>
        <v>1302</v>
      </c>
      <c r="J19" s="8">
        <v>1302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20200918</v>
      </c>
      <c r="Y19" s="11">
        <v>13</v>
      </c>
      <c r="Z19" s="5" t="s">
        <v>194</v>
      </c>
      <c r="AA19" s="11" t="str">
        <f t="shared" si="5"/>
        <v>이형준</v>
      </c>
      <c r="AB19" s="4" t="s">
        <v>92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18</v>
      </c>
      <c r="D20" s="6" t="s">
        <v>197</v>
      </c>
      <c r="E20" s="6" t="s">
        <v>108</v>
      </c>
      <c r="F20" s="6" t="s">
        <v>202</v>
      </c>
      <c r="G20" s="4" t="s">
        <v>203</v>
      </c>
      <c r="H20" s="4" t="s">
        <v>183</v>
      </c>
      <c r="I20" s="7">
        <f t="shared" si="0"/>
        <v>1652</v>
      </c>
      <c r="J20" s="8">
        <v>1632</v>
      </c>
      <c r="K20" s="7">
        <f t="shared" si="1"/>
        <v>20</v>
      </c>
      <c r="L20" s="9">
        <f t="shared" si="2"/>
        <v>1.2106537530266344E-2</v>
      </c>
      <c r="M20" s="10">
        <v>1</v>
      </c>
      <c r="N20" s="10"/>
      <c r="O20" s="10"/>
      <c r="P20" s="10">
        <v>1</v>
      </c>
      <c r="Q20" s="10">
        <v>4</v>
      </c>
      <c r="R20" s="10"/>
      <c r="S20" s="10">
        <v>14</v>
      </c>
      <c r="T20" s="10"/>
      <c r="U20" s="10"/>
      <c r="V20" s="10"/>
      <c r="W20" s="10"/>
      <c r="X20" s="11">
        <v>20200918</v>
      </c>
      <c r="Y20" s="11">
        <v>1</v>
      </c>
      <c r="Z20" s="5" t="s">
        <v>181</v>
      </c>
      <c r="AA20" s="11" t="str">
        <f t="shared" si="5"/>
        <v>하선동</v>
      </c>
      <c r="AB20" s="4" t="s">
        <v>92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18</v>
      </c>
      <c r="D21" s="6" t="s">
        <v>197</v>
      </c>
      <c r="E21" s="6" t="s">
        <v>108</v>
      </c>
      <c r="F21" s="6" t="s">
        <v>202</v>
      </c>
      <c r="G21" s="4" t="s">
        <v>203</v>
      </c>
      <c r="H21" s="4" t="s">
        <v>183</v>
      </c>
      <c r="I21" s="7">
        <f t="shared" si="0"/>
        <v>3343</v>
      </c>
      <c r="J21" s="8">
        <v>3229</v>
      </c>
      <c r="K21" s="7">
        <f t="shared" si="1"/>
        <v>114</v>
      </c>
      <c r="L21" s="9">
        <f t="shared" si="2"/>
        <v>3.410110679030811E-2</v>
      </c>
      <c r="M21" s="10"/>
      <c r="N21" s="10"/>
      <c r="O21" s="10"/>
      <c r="P21" s="10">
        <v>17</v>
      </c>
      <c r="Q21" s="10"/>
      <c r="R21" s="10"/>
      <c r="S21" s="10">
        <v>19</v>
      </c>
      <c r="T21" s="10">
        <v>78</v>
      </c>
      <c r="U21" s="10"/>
      <c r="V21" s="10"/>
      <c r="W21" s="10"/>
      <c r="X21" s="11">
        <v>20200918</v>
      </c>
      <c r="Y21" s="11">
        <v>1</v>
      </c>
      <c r="Z21" s="5" t="s">
        <v>194</v>
      </c>
      <c r="AA21" s="11" t="str">
        <f t="shared" si="5"/>
        <v>이형준</v>
      </c>
      <c r="AB21" s="4" t="s">
        <v>92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18</v>
      </c>
      <c r="D22" s="6" t="s">
        <v>197</v>
      </c>
      <c r="E22" s="6" t="s">
        <v>108</v>
      </c>
      <c r="F22" s="6" t="s">
        <v>202</v>
      </c>
      <c r="G22" s="4" t="s">
        <v>203</v>
      </c>
      <c r="H22" s="4" t="s">
        <v>183</v>
      </c>
      <c r="I22" s="7">
        <f t="shared" si="0"/>
        <v>1549</v>
      </c>
      <c r="J22" s="8">
        <v>1492</v>
      </c>
      <c r="K22" s="7">
        <f t="shared" si="1"/>
        <v>57</v>
      </c>
      <c r="L22" s="9">
        <f t="shared" si="2"/>
        <v>3.6797934151065206E-2</v>
      </c>
      <c r="M22" s="10"/>
      <c r="N22" s="10"/>
      <c r="O22" s="10"/>
      <c r="P22" s="10">
        <v>6</v>
      </c>
      <c r="Q22" s="10">
        <v>2</v>
      </c>
      <c r="R22" s="10"/>
      <c r="S22" s="10">
        <v>49</v>
      </c>
      <c r="T22" s="10"/>
      <c r="U22" s="10"/>
      <c r="V22" s="10"/>
      <c r="W22" s="10"/>
      <c r="X22" s="11">
        <v>20200918</v>
      </c>
      <c r="Y22" s="11">
        <v>1</v>
      </c>
      <c r="Z22" s="5" t="s">
        <v>181</v>
      </c>
      <c r="AA22" s="11" t="str">
        <f t="shared" si="5"/>
        <v>하선동</v>
      </c>
      <c r="AB22" s="4" t="s">
        <v>97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18</v>
      </c>
      <c r="D23" s="6" t="s">
        <v>197</v>
      </c>
      <c r="E23" s="6" t="s">
        <v>108</v>
      </c>
      <c r="F23" s="6" t="s">
        <v>202</v>
      </c>
      <c r="G23" s="4" t="s">
        <v>203</v>
      </c>
      <c r="H23" s="4" t="s">
        <v>183</v>
      </c>
      <c r="I23" s="7">
        <f t="shared" si="0"/>
        <v>838</v>
      </c>
      <c r="J23" s="8">
        <v>800</v>
      </c>
      <c r="K23" s="7">
        <f t="shared" si="1"/>
        <v>38</v>
      </c>
      <c r="L23" s="9">
        <f t="shared" si="2"/>
        <v>4.5346062052505964E-2</v>
      </c>
      <c r="M23" s="10">
        <v>18</v>
      </c>
      <c r="N23" s="10"/>
      <c r="O23" s="10"/>
      <c r="P23" s="10">
        <v>4</v>
      </c>
      <c r="Q23" s="10"/>
      <c r="R23" s="10"/>
      <c r="S23" s="10">
        <v>16</v>
      </c>
      <c r="T23" s="10"/>
      <c r="U23" s="10"/>
      <c r="V23" s="10"/>
      <c r="W23" s="10"/>
      <c r="X23" s="11">
        <v>20200918</v>
      </c>
      <c r="Y23" s="11">
        <v>1</v>
      </c>
      <c r="Z23" s="5" t="s">
        <v>194</v>
      </c>
      <c r="AA23" s="11" t="str">
        <f t="shared" si="5"/>
        <v>이형준</v>
      </c>
      <c r="AB23" s="4" t="s">
        <v>97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18</v>
      </c>
      <c r="D24" s="6" t="s">
        <v>72</v>
      </c>
      <c r="E24" s="6" t="s">
        <v>86</v>
      </c>
      <c r="F24" s="6" t="s">
        <v>124</v>
      </c>
      <c r="G24" s="4" t="s">
        <v>75</v>
      </c>
      <c r="H24" s="4" t="s">
        <v>63</v>
      </c>
      <c r="I24" s="7">
        <f t="shared" si="0"/>
        <v>2147</v>
      </c>
      <c r="J24" s="8">
        <v>2040</v>
      </c>
      <c r="K24" s="7">
        <f t="shared" si="1"/>
        <v>107</v>
      </c>
      <c r="L24" s="9">
        <f t="shared" si="2"/>
        <v>4.9836981835118768E-2</v>
      </c>
      <c r="M24" s="10"/>
      <c r="N24" s="10"/>
      <c r="O24" s="10"/>
      <c r="P24" s="10">
        <v>3</v>
      </c>
      <c r="Q24" s="10">
        <v>8</v>
      </c>
      <c r="R24" s="10"/>
      <c r="S24" s="10">
        <v>92</v>
      </c>
      <c r="T24" s="10">
        <v>4</v>
      </c>
      <c r="U24" s="10"/>
      <c r="V24" s="10"/>
      <c r="W24" s="10"/>
      <c r="X24" s="11">
        <v>20200918</v>
      </c>
      <c r="Y24" s="11">
        <v>2</v>
      </c>
      <c r="Z24" s="5" t="s">
        <v>194</v>
      </c>
      <c r="AA24" s="11" t="str">
        <f t="shared" si="5"/>
        <v>이형준</v>
      </c>
      <c r="AB24" s="4" t="s">
        <v>97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18</v>
      </c>
      <c r="D25" s="6" t="s">
        <v>72</v>
      </c>
      <c r="E25" s="6" t="s">
        <v>191</v>
      </c>
      <c r="F25" s="6" t="s">
        <v>204</v>
      </c>
      <c r="G25" s="4" t="s">
        <v>205</v>
      </c>
      <c r="H25" s="4" t="s">
        <v>59</v>
      </c>
      <c r="I25" s="7">
        <f t="shared" si="0"/>
        <v>725</v>
      </c>
      <c r="J25" s="10">
        <v>698</v>
      </c>
      <c r="K25" s="7">
        <f t="shared" si="1"/>
        <v>27</v>
      </c>
      <c r="L25" s="9">
        <f t="shared" si="2"/>
        <v>3.7241379310344824E-2</v>
      </c>
      <c r="M25" s="10"/>
      <c r="N25" s="10"/>
      <c r="O25" s="10"/>
      <c r="P25" s="10">
        <v>22</v>
      </c>
      <c r="Q25" s="10">
        <v>5</v>
      </c>
      <c r="R25" s="10"/>
      <c r="S25" s="10"/>
      <c r="T25" s="10"/>
      <c r="U25" s="10"/>
      <c r="V25" s="10"/>
      <c r="W25" s="10"/>
      <c r="X25" s="11">
        <v>20200918</v>
      </c>
      <c r="Y25" s="11">
        <v>3</v>
      </c>
      <c r="Z25" s="5" t="s">
        <v>181</v>
      </c>
      <c r="AA25" s="11" t="str">
        <f t="shared" si="5"/>
        <v>하선동</v>
      </c>
      <c r="AB25" s="4" t="s">
        <v>97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18</v>
      </c>
      <c r="D26" s="6" t="s">
        <v>72</v>
      </c>
      <c r="E26" s="6" t="s">
        <v>191</v>
      </c>
      <c r="F26" s="6" t="s">
        <v>204</v>
      </c>
      <c r="G26" s="4" t="s">
        <v>205</v>
      </c>
      <c r="H26" s="4" t="s">
        <v>59</v>
      </c>
      <c r="I26" s="7">
        <f t="shared" si="0"/>
        <v>1820</v>
      </c>
      <c r="J26" s="10">
        <v>1806</v>
      </c>
      <c r="K26" s="7">
        <f t="shared" si="1"/>
        <v>14</v>
      </c>
      <c r="L26" s="9">
        <f t="shared" si="2"/>
        <v>7.6923076923076927E-3</v>
      </c>
      <c r="M26" s="10"/>
      <c r="N26" s="10"/>
      <c r="O26" s="10"/>
      <c r="P26" s="10">
        <v>7</v>
      </c>
      <c r="Q26" s="10">
        <v>7</v>
      </c>
      <c r="R26" s="10"/>
      <c r="S26" s="10"/>
      <c r="T26" s="10"/>
      <c r="U26" s="10"/>
      <c r="V26" s="10"/>
      <c r="W26" s="10"/>
      <c r="X26" s="11">
        <v>20200918</v>
      </c>
      <c r="Y26" s="11">
        <v>3</v>
      </c>
      <c r="Z26" s="5" t="s">
        <v>126</v>
      </c>
      <c r="AA26" s="11" t="str">
        <f t="shared" si="5"/>
        <v>이형준</v>
      </c>
      <c r="AB26" s="4" t="s">
        <v>97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18</v>
      </c>
      <c r="D27" s="6" t="s">
        <v>55</v>
      </c>
      <c r="E27" s="6" t="s">
        <v>169</v>
      </c>
      <c r="F27" s="6" t="s">
        <v>168</v>
      </c>
      <c r="G27" s="4" t="s">
        <v>88</v>
      </c>
      <c r="H27" s="4" t="s">
        <v>59</v>
      </c>
      <c r="I27" s="7">
        <f t="shared" si="0"/>
        <v>1980</v>
      </c>
      <c r="J27" s="10">
        <v>1980</v>
      </c>
      <c r="K27" s="7">
        <f t="shared" si="1"/>
        <v>0</v>
      </c>
      <c r="L27" s="9">
        <f t="shared" si="2"/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>
        <v>20200917</v>
      </c>
      <c r="Y27" s="11">
        <v>4</v>
      </c>
      <c r="Z27" s="5" t="s">
        <v>194</v>
      </c>
      <c r="AA27" s="11" t="str">
        <f t="shared" si="5"/>
        <v>이형준</v>
      </c>
      <c r="AB27" s="4" t="s">
        <v>208</v>
      </c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18</v>
      </c>
      <c r="D28" s="6" t="s">
        <v>201</v>
      </c>
      <c r="E28" s="6" t="s">
        <v>56</v>
      </c>
      <c r="F28" s="6" t="s">
        <v>200</v>
      </c>
      <c r="G28" s="4">
        <v>7301</v>
      </c>
      <c r="H28" s="4" t="s">
        <v>59</v>
      </c>
      <c r="I28" s="7">
        <f t="shared" si="0"/>
        <v>2152</v>
      </c>
      <c r="J28" s="15">
        <v>1925</v>
      </c>
      <c r="K28" s="7">
        <f t="shared" si="1"/>
        <v>227</v>
      </c>
      <c r="L28" s="9">
        <f t="shared" si="2"/>
        <v>0.10548327137546469</v>
      </c>
      <c r="M28" s="10">
        <v>226</v>
      </c>
      <c r="N28" s="10"/>
      <c r="O28" s="10"/>
      <c r="P28" s="10"/>
      <c r="Q28" s="10"/>
      <c r="R28" s="10"/>
      <c r="S28" s="10"/>
      <c r="T28" s="10">
        <v>1</v>
      </c>
      <c r="U28" s="10"/>
      <c r="V28" s="10"/>
      <c r="W28" s="10"/>
      <c r="X28" s="11">
        <v>20200918</v>
      </c>
      <c r="Y28" s="11">
        <v>13</v>
      </c>
      <c r="Z28" s="5" t="s">
        <v>181</v>
      </c>
      <c r="AA28" s="11" t="str">
        <f t="shared" si="5"/>
        <v>하선동</v>
      </c>
      <c r="AB28" s="4" t="s">
        <v>208</v>
      </c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18</v>
      </c>
      <c r="D29" s="6" t="s">
        <v>55</v>
      </c>
      <c r="E29" s="6" t="s">
        <v>86</v>
      </c>
      <c r="F29" s="6" t="s">
        <v>172</v>
      </c>
      <c r="G29" s="4" t="s">
        <v>173</v>
      </c>
      <c r="H29" s="4" t="s">
        <v>59</v>
      </c>
      <c r="I29" s="7">
        <f t="shared" si="0"/>
        <v>751</v>
      </c>
      <c r="J29" s="10">
        <v>735</v>
      </c>
      <c r="K29" s="7">
        <f t="shared" si="1"/>
        <v>16</v>
      </c>
      <c r="L29" s="9">
        <f t="shared" si="2"/>
        <v>2.1304926764314249E-2</v>
      </c>
      <c r="M29" s="10">
        <v>14</v>
      </c>
      <c r="N29" s="10"/>
      <c r="O29" s="10"/>
      <c r="P29" s="10"/>
      <c r="Q29" s="10"/>
      <c r="R29" s="10"/>
      <c r="S29" s="10"/>
      <c r="T29" s="10">
        <v>2</v>
      </c>
      <c r="U29" s="10"/>
      <c r="V29" s="10"/>
      <c r="W29" s="10"/>
      <c r="X29" s="11">
        <v>20200918</v>
      </c>
      <c r="Y29" s="11">
        <v>11</v>
      </c>
      <c r="Z29" s="5" t="s">
        <v>194</v>
      </c>
      <c r="AA29" s="11" t="str">
        <f t="shared" si="5"/>
        <v>이형준</v>
      </c>
      <c r="AB29" s="4" t="s">
        <v>208</v>
      </c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18</v>
      </c>
      <c r="D30" s="6" t="s">
        <v>55</v>
      </c>
      <c r="E30" s="6" t="s">
        <v>56</v>
      </c>
      <c r="F30" s="6" t="s">
        <v>206</v>
      </c>
      <c r="G30" s="4" t="s">
        <v>207</v>
      </c>
      <c r="H30" s="4" t="s">
        <v>59</v>
      </c>
      <c r="I30" s="7">
        <f t="shared" si="0"/>
        <v>2729</v>
      </c>
      <c r="J30" s="10">
        <v>2710</v>
      </c>
      <c r="K30" s="7">
        <f t="shared" ref="K30:K43" si="6">SUM(M30:W30)</f>
        <v>19</v>
      </c>
      <c r="L30" s="9">
        <f t="shared" si="2"/>
        <v>6.9622572370831807E-3</v>
      </c>
      <c r="M30" s="10">
        <v>2</v>
      </c>
      <c r="N30" s="10"/>
      <c r="O30" s="10"/>
      <c r="P30" s="10">
        <v>17</v>
      </c>
      <c r="Q30" s="10"/>
      <c r="R30" s="10"/>
      <c r="S30" s="10"/>
      <c r="T30" s="10"/>
      <c r="U30" s="10"/>
      <c r="V30" s="10"/>
      <c r="W30" s="10"/>
      <c r="X30" s="11">
        <v>20200917</v>
      </c>
      <c r="Y30" s="11">
        <v>13</v>
      </c>
      <c r="Z30" s="5" t="s">
        <v>181</v>
      </c>
      <c r="AA30" s="11" t="str">
        <f t="shared" si="5"/>
        <v>하선동</v>
      </c>
      <c r="AB30" s="4" t="s">
        <v>208</v>
      </c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18</v>
      </c>
      <c r="D31" s="6" t="s">
        <v>55</v>
      </c>
      <c r="E31" s="6" t="s">
        <v>56</v>
      </c>
      <c r="F31" s="6" t="s">
        <v>206</v>
      </c>
      <c r="G31" s="4" t="s">
        <v>207</v>
      </c>
      <c r="H31" s="4" t="s">
        <v>59</v>
      </c>
      <c r="I31" s="7">
        <f t="shared" si="0"/>
        <v>1441</v>
      </c>
      <c r="J31" s="8">
        <v>1435</v>
      </c>
      <c r="K31" s="7">
        <f t="shared" si="6"/>
        <v>6</v>
      </c>
      <c r="L31" s="9">
        <f t="shared" si="2"/>
        <v>4.1637751561415682E-3</v>
      </c>
      <c r="M31" s="10"/>
      <c r="N31" s="10"/>
      <c r="O31" s="10"/>
      <c r="P31" s="10">
        <v>5</v>
      </c>
      <c r="Q31" s="10">
        <v>1</v>
      </c>
      <c r="R31" s="10"/>
      <c r="S31" s="10"/>
      <c r="T31" s="10"/>
      <c r="U31" s="10"/>
      <c r="V31" s="10"/>
      <c r="W31" s="10"/>
      <c r="X31" s="11">
        <v>20200917</v>
      </c>
      <c r="Y31" s="11">
        <v>13</v>
      </c>
      <c r="Z31" s="5" t="s">
        <v>181</v>
      </c>
      <c r="AA31" s="11" t="str">
        <f t="shared" si="5"/>
        <v>하선동</v>
      </c>
      <c r="AB31" s="4" t="s">
        <v>208</v>
      </c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18</v>
      </c>
      <c r="D32" s="6" t="s">
        <v>55</v>
      </c>
      <c r="E32" s="6" t="s">
        <v>86</v>
      </c>
      <c r="F32" s="6" t="s">
        <v>172</v>
      </c>
      <c r="G32" s="4" t="s">
        <v>173</v>
      </c>
      <c r="H32" s="4" t="s">
        <v>59</v>
      </c>
      <c r="I32" s="7">
        <f t="shared" si="0"/>
        <v>3077</v>
      </c>
      <c r="J32" s="8">
        <v>3075</v>
      </c>
      <c r="K32" s="7">
        <f t="shared" si="6"/>
        <v>2</v>
      </c>
      <c r="L32" s="9">
        <f t="shared" si="2"/>
        <v>6.4998375040623989E-4</v>
      </c>
      <c r="M32" s="10">
        <v>2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>
        <v>20200917</v>
      </c>
      <c r="Y32" s="11">
        <v>11</v>
      </c>
      <c r="Z32" s="5" t="s">
        <v>194</v>
      </c>
      <c r="AA32" s="11" t="str">
        <f t="shared" si="5"/>
        <v>이형준</v>
      </c>
      <c r="AB32" s="4" t="s">
        <v>103</v>
      </c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18</v>
      </c>
      <c r="D33" s="6"/>
      <c r="E33" s="6"/>
      <c r="F33" s="6"/>
      <c r="G33" s="4"/>
      <c r="H33" s="4"/>
      <c r="I33" s="7"/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18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18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18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18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18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18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18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18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18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18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18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18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18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8">SUM(I7:I46)</f>
        <v>59060</v>
      </c>
      <c r="J47" s="50">
        <f t="shared" si="8"/>
        <v>57755</v>
      </c>
      <c r="K47" s="50">
        <f t="shared" si="8"/>
        <v>1305</v>
      </c>
      <c r="L47" s="50" t="e">
        <f t="shared" si="8"/>
        <v>#DIV/0!</v>
      </c>
      <c r="M47" s="50">
        <f t="shared" si="8"/>
        <v>379</v>
      </c>
      <c r="N47" s="50">
        <f t="shared" si="8"/>
        <v>18</v>
      </c>
      <c r="O47" s="50">
        <f t="shared" si="8"/>
        <v>0</v>
      </c>
      <c r="P47" s="50">
        <f t="shared" si="8"/>
        <v>165</v>
      </c>
      <c r="Q47" s="50">
        <f t="shared" si="8"/>
        <v>44</v>
      </c>
      <c r="R47" s="50">
        <f t="shared" si="8"/>
        <v>0</v>
      </c>
      <c r="S47" s="50">
        <f t="shared" si="8"/>
        <v>382</v>
      </c>
      <c r="T47" s="50">
        <f t="shared" si="8"/>
        <v>317</v>
      </c>
      <c r="U47" s="50">
        <f t="shared" si="8"/>
        <v>0</v>
      </c>
      <c r="V47" s="50">
        <f t="shared" si="8"/>
        <v>0</v>
      </c>
      <c r="W47" s="50">
        <f t="shared" si="8"/>
        <v>0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18</v>
      </c>
      <c r="D49" s="6" t="s">
        <v>190</v>
      </c>
      <c r="E49" s="6" t="s">
        <v>191</v>
      </c>
      <c r="F49" s="6" t="s">
        <v>192</v>
      </c>
      <c r="G49" s="4"/>
      <c r="H49" s="4"/>
      <c r="I49" s="7">
        <f t="shared" ref="I49:I63" si="9">J49+K49</f>
        <v>100</v>
      </c>
      <c r="J49" s="8">
        <v>100</v>
      </c>
      <c r="K49" s="7">
        <f t="shared" ref="K49:K63" si="10">SUM(M49:W49)</f>
        <v>0</v>
      </c>
      <c r="L49" s="9">
        <f t="shared" ref="L49:L63" si="11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20200918</v>
      </c>
      <c r="Y49" s="11">
        <v>3</v>
      </c>
      <c r="Z49" s="5" t="s">
        <v>181</v>
      </c>
      <c r="AA49" s="11" t="str">
        <f>IF($Z49="A","하선동",IF($Z49="B","이형준",""))</f>
        <v>하선동</v>
      </c>
      <c r="AB49" s="4" t="s">
        <v>67</v>
      </c>
      <c r="AC49" s="12" t="s">
        <v>193</v>
      </c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18</v>
      </c>
      <c r="D50" s="6"/>
      <c r="E50" s="6"/>
      <c r="F50" s="6"/>
      <c r="G50" s="4"/>
      <c r="H50" s="4"/>
      <c r="I50" s="7">
        <f t="shared" si="9"/>
        <v>0</v>
      </c>
      <c r="J50" s="8"/>
      <c r="K50" s="7">
        <f t="shared" si="10"/>
        <v>0</v>
      </c>
      <c r="L50" s="9" t="e">
        <f t="shared" si="11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18</v>
      </c>
      <c r="D51" s="6"/>
      <c r="E51" s="6"/>
      <c r="F51" s="6"/>
      <c r="G51" s="4"/>
      <c r="H51" s="4"/>
      <c r="I51" s="7">
        <f t="shared" si="9"/>
        <v>0</v>
      </c>
      <c r="J51" s="8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18</v>
      </c>
      <c r="D52" s="6"/>
      <c r="E52" s="6"/>
      <c r="F52" s="6"/>
      <c r="G52" s="4"/>
      <c r="H52" s="4"/>
      <c r="I52" s="7">
        <f t="shared" si="9"/>
        <v>0</v>
      </c>
      <c r="J52" s="8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18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18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18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18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18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18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18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18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18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18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18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13:AC13 I7:AC10 A7:C11 F11:AC11 A12:F12 I12:AC12 A14:C16 A17:F17 A18:C18 I14:AC18 A19:AC23 A24:C24 I24:AC24 A25:AC26 A27:C27 I27:AC27 A29:C29 I29:AA29 A34:AC46 A28:AC28 A31:AC31 A30:AA30 AC29:AC30 A32:C33 I32:AC33">
    <cfRule type="expression" dxfId="61" priority="61">
      <formula>$L7&gt;0.15</formula>
    </cfRule>
    <cfRule type="expression" dxfId="60" priority="62">
      <formula>AND($L7&gt;0.08,$L7&lt;0.15)</formula>
    </cfRule>
  </conditionalFormatting>
  <conditionalFormatting sqref="A49:AC63">
    <cfRule type="expression" dxfId="59" priority="59">
      <formula>$L49&gt;0.15</formula>
    </cfRule>
    <cfRule type="expression" dxfId="58" priority="60">
      <formula>AND($L49&gt;0.08,$L49&lt;0.15)</formula>
    </cfRule>
  </conditionalFormatting>
  <conditionalFormatting sqref="D7">
    <cfRule type="expression" dxfId="57" priority="57">
      <formula>$L7&gt;0.15</formula>
    </cfRule>
    <cfRule type="expression" dxfId="56" priority="58">
      <formula>AND($L7&gt;0.08,$L7&lt;0.15)</formula>
    </cfRule>
  </conditionalFormatting>
  <conditionalFormatting sqref="E7:H7">
    <cfRule type="expression" dxfId="55" priority="55">
      <formula>$L7&gt;0.15</formula>
    </cfRule>
    <cfRule type="expression" dxfId="54" priority="56">
      <formula>AND($L7&gt;0.08,$L7&lt;0.15)</formula>
    </cfRule>
  </conditionalFormatting>
  <conditionalFormatting sqref="D8:H8">
    <cfRule type="expression" dxfId="53" priority="53">
      <formula>$L8&gt;0.15</formula>
    </cfRule>
    <cfRule type="expression" dxfId="52" priority="54">
      <formula>AND($L8&gt;0.08,$L8&lt;0.15)</formula>
    </cfRule>
  </conditionalFormatting>
  <conditionalFormatting sqref="D9:H9">
    <cfRule type="expression" dxfId="51" priority="51">
      <formula>$L9&gt;0.15</formula>
    </cfRule>
    <cfRule type="expression" dxfId="50" priority="52">
      <formula>AND($L9&gt;0.08,$L9&lt;0.15)</formula>
    </cfRule>
  </conditionalFormatting>
  <conditionalFormatting sqref="D10:H10">
    <cfRule type="expression" dxfId="49" priority="49">
      <formula>$L10&gt;0.15</formula>
    </cfRule>
    <cfRule type="expression" dxfId="48" priority="50">
      <formula>AND($L10&gt;0.08,$L10&lt;0.15)</formula>
    </cfRule>
  </conditionalFormatting>
  <conditionalFormatting sqref="D11:E11">
    <cfRule type="expression" dxfId="47" priority="47">
      <formula>$L11&gt;0.15</formula>
    </cfRule>
    <cfRule type="expression" dxfId="46" priority="48">
      <formula>AND($L11&gt;0.08,$L11&lt;0.15)</formula>
    </cfRule>
  </conditionalFormatting>
  <conditionalFormatting sqref="G12:H12">
    <cfRule type="expression" dxfId="45" priority="45">
      <formula>$L12&gt;0.15</formula>
    </cfRule>
    <cfRule type="expression" dxfId="44" priority="46">
      <formula>AND($L12&gt;0.08,$L12&lt;0.15)</formula>
    </cfRule>
  </conditionalFormatting>
  <conditionalFormatting sqref="D14">
    <cfRule type="expression" dxfId="43" priority="43">
      <formula>$L14&gt;0.15</formula>
    </cfRule>
    <cfRule type="expression" dxfId="42" priority="44">
      <formula>AND($L14&gt;0.08,$L14&lt;0.15)</formula>
    </cfRule>
  </conditionalFormatting>
  <conditionalFormatting sqref="F14:H14">
    <cfRule type="expression" dxfId="41" priority="41">
      <formula>$L14&gt;0.15</formula>
    </cfRule>
    <cfRule type="expression" dxfId="40" priority="42">
      <formula>AND($L14&gt;0.08,$L14&lt;0.15)</formula>
    </cfRule>
  </conditionalFormatting>
  <conditionalFormatting sqref="E14">
    <cfRule type="expression" dxfId="39" priority="39">
      <formula>$L14&gt;0.15</formula>
    </cfRule>
    <cfRule type="expression" dxfId="38" priority="40">
      <formula>AND($L14&gt;0.08,$L14&lt;0.15)</formula>
    </cfRule>
  </conditionalFormatting>
  <conditionalFormatting sqref="D15">
    <cfRule type="expression" dxfId="37" priority="37">
      <formula>$L15&gt;0.15</formula>
    </cfRule>
    <cfRule type="expression" dxfId="36" priority="38">
      <formula>AND($L15&gt;0.08,$L15&lt;0.15)</formula>
    </cfRule>
  </conditionalFormatting>
  <conditionalFormatting sqref="F15:H15">
    <cfRule type="expression" dxfId="35" priority="35">
      <formula>$L15&gt;0.15</formula>
    </cfRule>
    <cfRule type="expression" dxfId="34" priority="36">
      <formula>AND($L15&gt;0.08,$L15&lt;0.15)</formula>
    </cfRule>
  </conditionalFormatting>
  <conditionalFormatting sqref="E15">
    <cfRule type="expression" dxfId="33" priority="33">
      <formula>$L15&gt;0.15</formula>
    </cfRule>
    <cfRule type="expression" dxfId="32" priority="34">
      <formula>AND($L15&gt;0.08,$L15&lt;0.15)</formula>
    </cfRule>
  </conditionalFormatting>
  <conditionalFormatting sqref="D16">
    <cfRule type="expression" dxfId="31" priority="31">
      <formula>$L16&gt;0.15</formula>
    </cfRule>
    <cfRule type="expression" dxfId="30" priority="32">
      <formula>AND($L16&gt;0.08,$L16&lt;0.15)</formula>
    </cfRule>
  </conditionalFormatting>
  <conditionalFormatting sqref="F16:H16">
    <cfRule type="expression" dxfId="29" priority="29">
      <formula>$L16&gt;0.15</formula>
    </cfRule>
    <cfRule type="expression" dxfId="28" priority="30">
      <formula>AND($L16&gt;0.08,$L16&lt;0.15)</formula>
    </cfRule>
  </conditionalFormatting>
  <conditionalFormatting sqref="E16">
    <cfRule type="expression" dxfId="27" priority="27">
      <formula>$L16&gt;0.15</formula>
    </cfRule>
    <cfRule type="expression" dxfId="26" priority="28">
      <formula>AND($L16&gt;0.08,$L16&lt;0.15)</formula>
    </cfRule>
  </conditionalFormatting>
  <conditionalFormatting sqref="G17:H17">
    <cfRule type="expression" dxfId="25" priority="25">
      <formula>$L17&gt;0.15</formula>
    </cfRule>
    <cfRule type="expression" dxfId="24" priority="26">
      <formula>AND($L17&gt;0.08,$L17&lt;0.15)</formula>
    </cfRule>
  </conditionalFormatting>
  <conditionalFormatting sqref="D18:G18">
    <cfRule type="expression" dxfId="23" priority="23">
      <formula>$L18&gt;0.15</formula>
    </cfRule>
    <cfRule type="expression" dxfId="22" priority="24">
      <formula>AND($L18&gt;0.08,$L18&lt;0.15)</formula>
    </cfRule>
  </conditionalFormatting>
  <conditionalFormatting sqref="H18">
    <cfRule type="expression" dxfId="21" priority="21">
      <formula>$L18&gt;0.15</formula>
    </cfRule>
    <cfRule type="expression" dxfId="20" priority="22">
      <formula>AND($L18&gt;0.08,$L18&lt;0.15)</formula>
    </cfRule>
  </conditionalFormatting>
  <conditionalFormatting sqref="D24">
    <cfRule type="expression" dxfId="19" priority="19">
      <formula>$L24&gt;0.15</formula>
    </cfRule>
    <cfRule type="expression" dxfId="18" priority="20">
      <formula>AND($L24&gt;0.08,$L24&lt;0.15)</formula>
    </cfRule>
  </conditionalFormatting>
  <conditionalFormatting sqref="E24:H24">
    <cfRule type="expression" dxfId="17" priority="17">
      <formula>$L24&gt;0.15</formula>
    </cfRule>
    <cfRule type="expression" dxfId="16" priority="18">
      <formula>AND($L24&gt;0.08,$L24&lt;0.15)</formula>
    </cfRule>
  </conditionalFormatting>
  <conditionalFormatting sqref="D27:H27">
    <cfRule type="expression" dxfId="15" priority="15">
      <formula>$L27&gt;0.15</formula>
    </cfRule>
    <cfRule type="expression" dxfId="14" priority="16">
      <formula>AND($L27&gt;0.08,$L27&lt;0.15)</formula>
    </cfRule>
  </conditionalFormatting>
  <conditionalFormatting sqref="D29:G29">
    <cfRule type="expression" dxfId="13" priority="13">
      <formula>$L29&gt;0.15</formula>
    </cfRule>
    <cfRule type="expression" dxfId="12" priority="14">
      <formula>AND($L29&gt;0.08,$L29&lt;0.15)</formula>
    </cfRule>
  </conditionalFormatting>
  <conditionalFormatting sqref="H29">
    <cfRule type="expression" dxfId="11" priority="11">
      <formula>$L29&gt;0.15</formula>
    </cfRule>
    <cfRule type="expression" dxfId="10" priority="12">
      <formula>AND($L29&gt;0.08,$L29&lt;0.15)</formula>
    </cfRule>
  </conditionalFormatting>
  <conditionalFormatting sqref="D32:G32">
    <cfRule type="expression" dxfId="9" priority="9">
      <formula>$L32&gt;0.15</formula>
    </cfRule>
    <cfRule type="expression" dxfId="8" priority="10">
      <formula>AND($L32&gt;0.08,$L32&lt;0.15)</formula>
    </cfRule>
  </conditionalFormatting>
  <conditionalFormatting sqref="H32">
    <cfRule type="expression" dxfId="7" priority="7">
      <formula>$L32&gt;0.15</formula>
    </cfRule>
    <cfRule type="expression" dxfId="6" priority="8">
      <formula>AND($L32&gt;0.08,$L32&lt;0.15)</formula>
    </cfRule>
  </conditionalFormatting>
  <conditionalFormatting sqref="AB29:AB30">
    <cfRule type="expression" dxfId="5" priority="5">
      <formula>$L29&gt;0.15</formula>
    </cfRule>
    <cfRule type="expression" dxfId="4" priority="6">
      <formula>AND($L29&gt;0.08,$L29&lt;0.15)</formula>
    </cfRule>
  </conditionalFormatting>
  <conditionalFormatting sqref="D33:G33">
    <cfRule type="expression" dxfId="3" priority="3">
      <formula>$L33&gt;0.15</formula>
    </cfRule>
    <cfRule type="expression" dxfId="2" priority="4">
      <formula>AND($L33&gt;0.08,$L33&lt;0.15)</formula>
    </cfRule>
  </conditionalFormatting>
  <conditionalFormatting sqref="H33">
    <cfRule type="expression" dxfId="1" priority="1">
      <formula>$L33&gt;0.15</formula>
    </cfRule>
    <cfRule type="expression" dxfId="0" priority="2">
      <formula>AND($L33&gt;0.08,$L33&lt;0.15)</formula>
    </cfRule>
  </conditionalFormatting>
  <dataValidations count="3">
    <dataValidation allowBlank="1" showInputMessage="1" showErrorMessage="1" prompt="수식 계산_x000a_수치 입력 금지" sqref="K49:K63 K7:K46" xr:uid="{380EE939-5708-4686-9569-551384A358BC}"/>
    <dataValidation type="whole" allowBlank="1" showInputMessage="1" showErrorMessage="1" errorTitle="입력값이 올바르지 않습니다." error="숫자만 쓰세요!" sqref="J29:J30 J25:J27 M49:W63 M7:W46" xr:uid="{A88B59D8-47CD-4B84-902A-2413DF7388D2}">
      <formula1>0</formula1>
      <formula2>20000</formula2>
    </dataValidation>
    <dataValidation type="list" allowBlank="1" showInputMessage="1" showErrorMessage="1" sqref="Z49:Z63 Z7:Z46" xr:uid="{700D2FA7-9153-4FDD-837B-FF7BEEE3612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F573EC-829F-4B99-8C98-54F6AA8D9C5D}">
          <x14:formula1>
            <xm:f>데이터!$B$4:$B$17</xm:f>
          </x14:formula1>
          <xm:sqref>D49:D63 D8:D13 D17:D23 D25:D46</xm:sqref>
        </x14:dataValidation>
        <x14:dataValidation type="list" allowBlank="1" showInputMessage="1" showErrorMessage="1" xr:uid="{09E16AFE-5D4B-4C42-AA54-E8438A2D1FF7}">
          <x14:formula1>
            <xm:f>데이터!$C$4:$C$11</xm:f>
          </x14:formula1>
          <xm:sqref>AB49:AB63 AB7:AB46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9월14일 (10)</vt:lpstr>
      <vt:lpstr>9월 15일 (11)</vt:lpstr>
      <vt:lpstr>9월 16일 (12)</vt:lpstr>
      <vt:lpstr>9월 17일 (13)</vt:lpstr>
      <vt:lpstr>9월 18일 (14)</vt:lpstr>
      <vt:lpstr>'9월 15일 (11)'!Print_Area</vt:lpstr>
      <vt:lpstr>'9월 16일 (12)'!Print_Area</vt:lpstr>
      <vt:lpstr>'9월 17일 (13)'!Print_Area</vt:lpstr>
      <vt:lpstr>'9월 18일 (14)'!Print_Area</vt:lpstr>
      <vt:lpstr>'9월14일 (10)'!Print_Area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임설아</cp:lastModifiedBy>
  <dcterms:created xsi:type="dcterms:W3CDTF">2020-05-22T07:35:31Z</dcterms:created>
  <dcterms:modified xsi:type="dcterms:W3CDTF">2020-09-23T08:33:21Z</dcterms:modified>
</cp:coreProperties>
</file>