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2\2021년 검사일보\검사일보 1월\"/>
    </mc:Choice>
  </mc:AlternateContent>
  <bookViews>
    <workbookView xWindow="-120" yWindow="-120" windowWidth="29040" windowHeight="17640" firstSheet="1" activeTab="7"/>
  </bookViews>
  <sheets>
    <sheet name="데이터" sheetId="4" state="hidden" r:id="rId1"/>
    <sheet name="1월 1일" sheetId="46" r:id="rId2"/>
    <sheet name="1월 2일" sheetId="47" r:id="rId3"/>
    <sheet name="1월 4일" sheetId="48" r:id="rId4"/>
    <sheet name="1월 5일" sheetId="49" r:id="rId5"/>
    <sheet name="1월 6일" sheetId="50" r:id="rId6"/>
    <sheet name="1월 7일" sheetId="51" r:id="rId7"/>
    <sheet name="1월 8일" sheetId="52" r:id="rId8"/>
    <sheet name="1월 9일" sheetId="53" r:id="rId9"/>
  </sheets>
  <externalReferences>
    <externalReference r:id="rId10"/>
    <externalReference r:id="rId11"/>
  </externalReferences>
  <definedNames>
    <definedName name="_xlnm.Print_Area" localSheetId="1">'1월 1일'!$A$1:$AF$48</definedName>
    <definedName name="_xlnm.Print_Area" localSheetId="2">'1월 2일'!$A$1:$AF$48</definedName>
    <definedName name="_xlnm.Print_Area" localSheetId="3">'1월 4일'!$A$1:$AF$67</definedName>
    <definedName name="_xlnm.Print_Area" localSheetId="4">'1월 5일'!$A$1:$AF$59</definedName>
    <definedName name="_xlnm.Print_Area" localSheetId="5">'1월 6일'!$A$1:$AF$56</definedName>
    <definedName name="_xlnm.Print_Area" localSheetId="6">'1월 7일'!$A$1:$AF$56</definedName>
    <definedName name="_xlnm.Print_Area" localSheetId="7">'1월 8일'!$A$1:$AF$56</definedName>
    <definedName name="_xlnm.Print_Area" localSheetId="8">'1월 9일'!$A$1:$AF$56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3" i="53" l="1"/>
  <c r="K73" i="53"/>
  <c r="I73" i="53" s="1"/>
  <c r="L73" i="53" s="1"/>
  <c r="AD72" i="53"/>
  <c r="K72" i="53"/>
  <c r="I72" i="53" s="1"/>
  <c r="L72" i="53" s="1"/>
  <c r="AD71" i="53"/>
  <c r="K71" i="53"/>
  <c r="I71" i="53" s="1"/>
  <c r="L71" i="53" s="1"/>
  <c r="AD70" i="53"/>
  <c r="K70" i="53"/>
  <c r="I70" i="53" s="1"/>
  <c r="L70" i="53" s="1"/>
  <c r="AD69" i="53"/>
  <c r="K69" i="53"/>
  <c r="I69" i="53" s="1"/>
  <c r="L69" i="53" s="1"/>
  <c r="AD68" i="53"/>
  <c r="K68" i="53"/>
  <c r="I68" i="53" s="1"/>
  <c r="AD67" i="53"/>
  <c r="K67" i="53"/>
  <c r="I67" i="53"/>
  <c r="L67" i="53" s="1"/>
  <c r="AD66" i="53"/>
  <c r="K66" i="53"/>
  <c r="I66" i="53"/>
  <c r="L66" i="53" s="1"/>
  <c r="AD65" i="53"/>
  <c r="K65" i="53"/>
  <c r="I65" i="53" s="1"/>
  <c r="L65" i="53" s="1"/>
  <c r="AD64" i="53"/>
  <c r="K64" i="53"/>
  <c r="AD63" i="53"/>
  <c r="K63" i="53"/>
  <c r="I63" i="53"/>
  <c r="L63" i="53" s="1"/>
  <c r="AD62" i="53"/>
  <c r="L62" i="53"/>
  <c r="K62" i="53"/>
  <c r="I62" i="53"/>
  <c r="AD61" i="53"/>
  <c r="K61" i="53"/>
  <c r="I61" i="53" s="1"/>
  <c r="L61" i="53" s="1"/>
  <c r="AD60" i="53"/>
  <c r="K60" i="53"/>
  <c r="I60" i="53" s="1"/>
  <c r="AD59" i="53"/>
  <c r="K59" i="53"/>
  <c r="I59" i="53"/>
  <c r="L59" i="53" s="1"/>
  <c r="AD58" i="53"/>
  <c r="K58" i="53"/>
  <c r="I58" i="53" s="1"/>
  <c r="C58" i="53"/>
  <c r="C59" i="53" s="1"/>
  <c r="C62" i="53" s="1"/>
  <c r="B58" i="53"/>
  <c r="B59" i="53" s="1"/>
  <c r="AD57" i="53"/>
  <c r="K57" i="53"/>
  <c r="I57" i="53"/>
  <c r="L57" i="53" s="1"/>
  <c r="Z55" i="53"/>
  <c r="Y55" i="53"/>
  <c r="U55" i="53"/>
  <c r="T55" i="53"/>
  <c r="S55" i="53"/>
  <c r="R55" i="53"/>
  <c r="Q55" i="53"/>
  <c r="P55" i="53"/>
  <c r="O55" i="53"/>
  <c r="N55" i="53"/>
  <c r="M55" i="53"/>
  <c r="J55" i="53"/>
  <c r="AD54" i="53"/>
  <c r="K54" i="53"/>
  <c r="I54" i="53" s="1"/>
  <c r="L54" i="53" s="1"/>
  <c r="C54" i="53"/>
  <c r="B54" i="53"/>
  <c r="AD53" i="53"/>
  <c r="K53" i="53"/>
  <c r="I53" i="53" s="1"/>
  <c r="AD52" i="53"/>
  <c r="K52" i="53"/>
  <c r="I52" i="53" s="1"/>
  <c r="L52" i="53" s="1"/>
  <c r="AD51" i="53"/>
  <c r="K51" i="53"/>
  <c r="I51" i="53" s="1"/>
  <c r="AD50" i="53"/>
  <c r="K50" i="53"/>
  <c r="I50" i="53" s="1"/>
  <c r="L50" i="53" s="1"/>
  <c r="AD49" i="53"/>
  <c r="K49" i="53"/>
  <c r="I49" i="53" s="1"/>
  <c r="AD48" i="53"/>
  <c r="K48" i="53"/>
  <c r="I48" i="53" s="1"/>
  <c r="L48" i="53" s="1"/>
  <c r="AD47" i="53"/>
  <c r="K47" i="53"/>
  <c r="I47" i="53" s="1"/>
  <c r="AD46" i="53"/>
  <c r="K46" i="53"/>
  <c r="I46" i="53" s="1"/>
  <c r="L46" i="53" s="1"/>
  <c r="AD45" i="53"/>
  <c r="K45" i="53"/>
  <c r="I45" i="53" s="1"/>
  <c r="AD44" i="53"/>
  <c r="K44" i="53"/>
  <c r="AD43" i="53"/>
  <c r="K43" i="53"/>
  <c r="I43" i="53" s="1"/>
  <c r="AD42" i="53"/>
  <c r="K42" i="53"/>
  <c r="AD41" i="53"/>
  <c r="K41" i="53"/>
  <c r="I41" i="53" s="1"/>
  <c r="AD40" i="53"/>
  <c r="K40" i="53"/>
  <c r="AD39" i="53"/>
  <c r="K39" i="53"/>
  <c r="I39" i="53" s="1"/>
  <c r="AD38" i="53"/>
  <c r="K38" i="53"/>
  <c r="AD37" i="53"/>
  <c r="K37" i="53"/>
  <c r="I37" i="53" s="1"/>
  <c r="AD36" i="53"/>
  <c r="K36" i="53"/>
  <c r="AD35" i="53"/>
  <c r="K35" i="53"/>
  <c r="I35" i="53" s="1"/>
  <c r="AD34" i="53"/>
  <c r="K34" i="53"/>
  <c r="AD33" i="53"/>
  <c r="K33" i="53"/>
  <c r="I33" i="53" s="1"/>
  <c r="AD32" i="53"/>
  <c r="K32" i="53"/>
  <c r="AD31" i="53"/>
  <c r="K31" i="53"/>
  <c r="I31" i="53" s="1"/>
  <c r="AD30" i="53"/>
  <c r="K30" i="53"/>
  <c r="AD29" i="53"/>
  <c r="K29" i="53"/>
  <c r="I29" i="53" s="1"/>
  <c r="AD28" i="53"/>
  <c r="K28" i="53"/>
  <c r="AD27" i="53"/>
  <c r="K27" i="53"/>
  <c r="I27" i="53" s="1"/>
  <c r="AD26" i="53"/>
  <c r="K26" i="53"/>
  <c r="AD25" i="53"/>
  <c r="K25" i="53"/>
  <c r="I25" i="53" s="1"/>
  <c r="AD24" i="53"/>
  <c r="K24" i="53"/>
  <c r="AD23" i="53"/>
  <c r="K23" i="53"/>
  <c r="AD22" i="53"/>
  <c r="K22" i="53"/>
  <c r="AD21" i="53"/>
  <c r="K21" i="53"/>
  <c r="AD20" i="53"/>
  <c r="K20" i="53"/>
  <c r="AD19" i="53"/>
  <c r="K19" i="53"/>
  <c r="AD18" i="53"/>
  <c r="K18" i="53"/>
  <c r="AD17" i="53"/>
  <c r="K17" i="53"/>
  <c r="AD16" i="53"/>
  <c r="K16" i="53"/>
  <c r="AD15" i="53"/>
  <c r="K15" i="53"/>
  <c r="AD14" i="53"/>
  <c r="K14" i="53"/>
  <c r="C14" i="53"/>
  <c r="C15" i="53" s="1"/>
  <c r="C16" i="53" s="1"/>
  <c r="C17" i="53" s="1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C31" i="53" s="1"/>
  <c r="C32" i="53" s="1"/>
  <c r="C33" i="53" s="1"/>
  <c r="C34" i="53" s="1"/>
  <c r="C35" i="53" s="1"/>
  <c r="C36" i="53" s="1"/>
  <c r="C37" i="53" s="1"/>
  <c r="C38" i="53" s="1"/>
  <c r="C39" i="53" s="1"/>
  <c r="C40" i="53" s="1"/>
  <c r="C41" i="53" s="1"/>
  <c r="C42" i="53" s="1"/>
  <c r="C43" i="53" s="1"/>
  <c r="C44" i="53" s="1"/>
  <c r="C45" i="53" s="1"/>
  <c r="C46" i="53" s="1"/>
  <c r="C47" i="53" s="1"/>
  <c r="C48" i="53" s="1"/>
  <c r="C49" i="53" s="1"/>
  <c r="C50" i="53" s="1"/>
  <c r="C51" i="53" s="1"/>
  <c r="C52" i="53" s="1"/>
  <c r="C53" i="53" s="1"/>
  <c r="AD13" i="53"/>
  <c r="K13" i="53"/>
  <c r="AD12" i="53"/>
  <c r="K12" i="53"/>
  <c r="I12" i="53"/>
  <c r="L12" i="53" s="1"/>
  <c r="AD11" i="53"/>
  <c r="K11" i="53"/>
  <c r="I11" i="53" s="1"/>
  <c r="L11" i="53" s="1"/>
  <c r="AD10" i="53"/>
  <c r="K10" i="53"/>
  <c r="I10" i="53" s="1"/>
  <c r="AD9" i="53"/>
  <c r="K9" i="53"/>
  <c r="I9" i="53"/>
  <c r="L9" i="53" s="1"/>
  <c r="AD8" i="53"/>
  <c r="K8" i="53"/>
  <c r="I8" i="53" s="1"/>
  <c r="C8" i="53"/>
  <c r="C9" i="53" s="1"/>
  <c r="C10" i="53" s="1"/>
  <c r="C11" i="53" s="1"/>
  <c r="C12" i="53" s="1"/>
  <c r="B8" i="53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AD7" i="53"/>
  <c r="K7" i="53"/>
  <c r="I7" i="53"/>
  <c r="C5" i="53"/>
  <c r="AD73" i="52"/>
  <c r="K73" i="52"/>
  <c r="I73" i="52"/>
  <c r="L73" i="52" s="1"/>
  <c r="AD72" i="52"/>
  <c r="K72" i="52"/>
  <c r="I72" i="52"/>
  <c r="L72" i="52" s="1"/>
  <c r="AD71" i="52"/>
  <c r="K71" i="52"/>
  <c r="I71" i="52" s="1"/>
  <c r="L71" i="52" s="1"/>
  <c r="AD70" i="52"/>
  <c r="K70" i="52"/>
  <c r="I70" i="52" s="1"/>
  <c r="L70" i="52" s="1"/>
  <c r="AD69" i="52"/>
  <c r="K69" i="52"/>
  <c r="I69" i="52" s="1"/>
  <c r="L69" i="52" s="1"/>
  <c r="AD68" i="52"/>
  <c r="K68" i="52"/>
  <c r="I68" i="52" s="1"/>
  <c r="L68" i="52" s="1"/>
  <c r="AD67" i="52"/>
  <c r="K67" i="52"/>
  <c r="I67" i="52" s="1"/>
  <c r="L67" i="52" s="1"/>
  <c r="AD66" i="52"/>
  <c r="K66" i="52"/>
  <c r="AD65" i="52"/>
  <c r="K65" i="52"/>
  <c r="I65" i="52"/>
  <c r="L65" i="52" s="1"/>
  <c r="AD64" i="52"/>
  <c r="K64" i="52"/>
  <c r="I64" i="52"/>
  <c r="L64" i="52" s="1"/>
  <c r="AD63" i="52"/>
  <c r="K63" i="52"/>
  <c r="I63" i="52" s="1"/>
  <c r="L63" i="52" s="1"/>
  <c r="AD62" i="52"/>
  <c r="K62" i="52"/>
  <c r="I62" i="52" s="1"/>
  <c r="L62" i="52" s="1"/>
  <c r="AD61" i="52"/>
  <c r="K61" i="52"/>
  <c r="I61" i="52" s="1"/>
  <c r="L61" i="52" s="1"/>
  <c r="AD60" i="52"/>
  <c r="K60" i="52"/>
  <c r="I60" i="52" s="1"/>
  <c r="L60" i="52" s="1"/>
  <c r="AD59" i="52"/>
  <c r="K59" i="52"/>
  <c r="I59" i="52" s="1"/>
  <c r="L59" i="52" s="1"/>
  <c r="AD58" i="52"/>
  <c r="K58" i="52"/>
  <c r="I58" i="52" s="1"/>
  <c r="L58" i="52" s="1"/>
  <c r="C58" i="52"/>
  <c r="C59" i="52" s="1"/>
  <c r="B58" i="52"/>
  <c r="B59" i="52" s="1"/>
  <c r="B62" i="52" s="1"/>
  <c r="AD57" i="52"/>
  <c r="K57" i="52"/>
  <c r="I57" i="52" s="1"/>
  <c r="Z55" i="52"/>
  <c r="Y55" i="52"/>
  <c r="U55" i="52"/>
  <c r="T55" i="52"/>
  <c r="S55" i="52"/>
  <c r="R55" i="52"/>
  <c r="Q55" i="52"/>
  <c r="P55" i="52"/>
  <c r="O55" i="52"/>
  <c r="N55" i="52"/>
  <c r="M55" i="52"/>
  <c r="J55" i="52"/>
  <c r="AD54" i="52"/>
  <c r="K54" i="52"/>
  <c r="I54" i="52" s="1"/>
  <c r="L54" i="52" s="1"/>
  <c r="C54" i="52"/>
  <c r="B54" i="52"/>
  <c r="AD53" i="52"/>
  <c r="K53" i="52"/>
  <c r="AD52" i="52"/>
  <c r="K52" i="52"/>
  <c r="I52" i="52" s="1"/>
  <c r="L52" i="52" s="1"/>
  <c r="AD51" i="52"/>
  <c r="K51" i="52"/>
  <c r="AD50" i="52"/>
  <c r="K50" i="52"/>
  <c r="I50" i="52" s="1"/>
  <c r="L50" i="52" s="1"/>
  <c r="AD49" i="52"/>
  <c r="K49" i="52"/>
  <c r="AD48" i="52"/>
  <c r="K48" i="52"/>
  <c r="I48" i="52" s="1"/>
  <c r="L48" i="52" s="1"/>
  <c r="AD47" i="52"/>
  <c r="K47" i="52"/>
  <c r="AD46" i="52"/>
  <c r="K46" i="52"/>
  <c r="I46" i="52" s="1"/>
  <c r="L46" i="52" s="1"/>
  <c r="AD45" i="52"/>
  <c r="K45" i="52"/>
  <c r="AD44" i="52"/>
  <c r="K44" i="52"/>
  <c r="I44" i="52" s="1"/>
  <c r="L44" i="52" s="1"/>
  <c r="AD43" i="52"/>
  <c r="K43" i="52"/>
  <c r="AD42" i="52"/>
  <c r="K42" i="52"/>
  <c r="I42" i="52" s="1"/>
  <c r="L42" i="52" s="1"/>
  <c r="AD41" i="52"/>
  <c r="K41" i="52"/>
  <c r="AD40" i="52"/>
  <c r="K40" i="52"/>
  <c r="I40" i="52" s="1"/>
  <c r="L40" i="52" s="1"/>
  <c r="AD39" i="52"/>
  <c r="K39" i="52"/>
  <c r="AD38" i="52"/>
  <c r="K38" i="52"/>
  <c r="I38" i="52" s="1"/>
  <c r="L38" i="52" s="1"/>
  <c r="AD37" i="52"/>
  <c r="K37" i="52"/>
  <c r="AD36" i="52"/>
  <c r="K36" i="52"/>
  <c r="AD35" i="52"/>
  <c r="K35" i="52"/>
  <c r="AD34" i="52"/>
  <c r="K34" i="52"/>
  <c r="AD33" i="52"/>
  <c r="K33" i="52"/>
  <c r="AD32" i="52"/>
  <c r="K32" i="52"/>
  <c r="AD31" i="52"/>
  <c r="K31" i="52"/>
  <c r="AD30" i="52"/>
  <c r="K30" i="52"/>
  <c r="AD29" i="52"/>
  <c r="K29" i="52"/>
  <c r="AD28" i="52"/>
  <c r="K28" i="52"/>
  <c r="AD27" i="52"/>
  <c r="K27" i="52"/>
  <c r="AD26" i="52"/>
  <c r="K26" i="52"/>
  <c r="AD25" i="52"/>
  <c r="K25" i="52"/>
  <c r="AD24" i="52"/>
  <c r="K24" i="52"/>
  <c r="AD23" i="52"/>
  <c r="K23" i="52"/>
  <c r="AD22" i="52"/>
  <c r="K22" i="52"/>
  <c r="AD21" i="52"/>
  <c r="K21" i="52"/>
  <c r="AD20" i="52"/>
  <c r="K20" i="52"/>
  <c r="AD19" i="52"/>
  <c r="K19" i="52"/>
  <c r="AD18" i="52"/>
  <c r="K18" i="52"/>
  <c r="AD17" i="52"/>
  <c r="K17" i="52"/>
  <c r="AD16" i="52"/>
  <c r="K16" i="52"/>
  <c r="AD15" i="52"/>
  <c r="K15" i="52"/>
  <c r="AD14" i="52"/>
  <c r="K14" i="52"/>
  <c r="AD13" i="52"/>
  <c r="K13" i="52"/>
  <c r="AD12" i="52"/>
  <c r="K12" i="52"/>
  <c r="AD11" i="52"/>
  <c r="K11" i="52"/>
  <c r="AD10" i="52"/>
  <c r="K10" i="52"/>
  <c r="AD9" i="52"/>
  <c r="K9" i="52"/>
  <c r="C9" i="52"/>
  <c r="C10" i="52" s="1"/>
  <c r="C11" i="52" s="1"/>
  <c r="C12" i="52" s="1"/>
  <c r="C13" i="52" s="1"/>
  <c r="C14" i="52" s="1"/>
  <c r="C15" i="52" s="1"/>
  <c r="C16" i="52" s="1"/>
  <c r="C17" i="52" s="1"/>
  <c r="C18" i="52" s="1"/>
  <c r="C19" i="52" s="1"/>
  <c r="C20" i="52" s="1"/>
  <c r="C21" i="52" s="1"/>
  <c r="C22" i="52" s="1"/>
  <c r="C23" i="52" s="1"/>
  <c r="C24" i="52" s="1"/>
  <c r="C25" i="52" s="1"/>
  <c r="C26" i="52" s="1"/>
  <c r="C27" i="52" s="1"/>
  <c r="C28" i="52" s="1"/>
  <c r="C29" i="52" s="1"/>
  <c r="C30" i="52" s="1"/>
  <c r="C31" i="52" s="1"/>
  <c r="C32" i="52" s="1"/>
  <c r="C33" i="52" s="1"/>
  <c r="C34" i="52" s="1"/>
  <c r="C35" i="52" s="1"/>
  <c r="C36" i="52" s="1"/>
  <c r="C37" i="52" s="1"/>
  <c r="C38" i="52" s="1"/>
  <c r="C39" i="52" s="1"/>
  <c r="C40" i="52" s="1"/>
  <c r="C41" i="52" s="1"/>
  <c r="C42" i="52" s="1"/>
  <c r="C43" i="52" s="1"/>
  <c r="C44" i="52" s="1"/>
  <c r="C45" i="52" s="1"/>
  <c r="C46" i="52" s="1"/>
  <c r="C47" i="52" s="1"/>
  <c r="C48" i="52" s="1"/>
  <c r="C49" i="52" s="1"/>
  <c r="C50" i="52" s="1"/>
  <c r="C51" i="52" s="1"/>
  <c r="C52" i="52" s="1"/>
  <c r="C53" i="52" s="1"/>
  <c r="AD8" i="52"/>
  <c r="K8" i="52"/>
  <c r="C8" i="52"/>
  <c r="B8" i="52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AD7" i="52"/>
  <c r="K7" i="52"/>
  <c r="C5" i="52"/>
  <c r="L64" i="53" l="1"/>
  <c r="L57" i="52"/>
  <c r="I66" i="52"/>
  <c r="L66" i="52" s="1"/>
  <c r="L8" i="53"/>
  <c r="L10" i="53"/>
  <c r="L58" i="53"/>
  <c r="L60" i="53"/>
  <c r="I64" i="53"/>
  <c r="L68" i="53"/>
  <c r="K55" i="53"/>
  <c r="I15" i="53"/>
  <c r="L15" i="53" s="1"/>
  <c r="I23" i="53"/>
  <c r="L23" i="53" s="1"/>
  <c r="L7" i="53"/>
  <c r="I17" i="53"/>
  <c r="L17" i="53" s="1"/>
  <c r="B62" i="53"/>
  <c r="B60" i="53"/>
  <c r="I19" i="53"/>
  <c r="L19" i="53" s="1"/>
  <c r="L22" i="53"/>
  <c r="I13" i="53"/>
  <c r="L13" i="53" s="1"/>
  <c r="I21" i="53"/>
  <c r="L21" i="53" s="1"/>
  <c r="I14" i="53"/>
  <c r="L14" i="53" s="1"/>
  <c r="I16" i="53"/>
  <c r="L16" i="53" s="1"/>
  <c r="I18" i="53"/>
  <c r="L18" i="53" s="1"/>
  <c r="I20" i="53"/>
  <c r="L20" i="53" s="1"/>
  <c r="I22" i="53"/>
  <c r="I24" i="53"/>
  <c r="L24" i="53" s="1"/>
  <c r="L25" i="53"/>
  <c r="I26" i="53"/>
  <c r="L26" i="53" s="1"/>
  <c r="L27" i="53"/>
  <c r="I28" i="53"/>
  <c r="L28" i="53" s="1"/>
  <c r="L29" i="53"/>
  <c r="I30" i="53"/>
  <c r="L30" i="53" s="1"/>
  <c r="L31" i="53"/>
  <c r="I32" i="53"/>
  <c r="L32" i="53" s="1"/>
  <c r="L33" i="53"/>
  <c r="I34" i="53"/>
  <c r="L34" i="53" s="1"/>
  <c r="L35" i="53"/>
  <c r="I36" i="53"/>
  <c r="L36" i="53" s="1"/>
  <c r="L37" i="53"/>
  <c r="I38" i="53"/>
  <c r="L38" i="53" s="1"/>
  <c r="L39" i="53"/>
  <c r="I40" i="53"/>
  <c r="L40" i="53" s="1"/>
  <c r="L41" i="53"/>
  <c r="I42" i="53"/>
  <c r="L42" i="53" s="1"/>
  <c r="L43" i="53"/>
  <c r="I44" i="53"/>
  <c r="L44" i="53" s="1"/>
  <c r="L45" i="53"/>
  <c r="L47" i="53"/>
  <c r="L49" i="53"/>
  <c r="L51" i="53"/>
  <c r="L53" i="53"/>
  <c r="C60" i="53"/>
  <c r="I18" i="52"/>
  <c r="L18" i="52" s="1"/>
  <c r="I22" i="52"/>
  <c r="L22" i="52" s="1"/>
  <c r="I26" i="52"/>
  <c r="L26" i="52" s="1"/>
  <c r="I35" i="52"/>
  <c r="L35" i="52" s="1"/>
  <c r="I43" i="52"/>
  <c r="L43" i="52" s="1"/>
  <c r="I51" i="52"/>
  <c r="L51" i="52" s="1"/>
  <c r="B60" i="52"/>
  <c r="I9" i="52"/>
  <c r="L9" i="52" s="1"/>
  <c r="I13" i="52"/>
  <c r="L13" i="52" s="1"/>
  <c r="I17" i="52"/>
  <c r="L17" i="52"/>
  <c r="I21" i="52"/>
  <c r="L21" i="52" s="1"/>
  <c r="I25" i="52"/>
  <c r="L25" i="52"/>
  <c r="I29" i="52"/>
  <c r="L29" i="52" s="1"/>
  <c r="I37" i="52"/>
  <c r="L37" i="52" s="1"/>
  <c r="I45" i="52"/>
  <c r="L45" i="52" s="1"/>
  <c r="I53" i="52"/>
  <c r="L53" i="52" s="1"/>
  <c r="C62" i="52"/>
  <c r="C60" i="52"/>
  <c r="I10" i="52"/>
  <c r="L10" i="52" s="1"/>
  <c r="L14" i="52"/>
  <c r="I14" i="52"/>
  <c r="K55" i="52"/>
  <c r="I7" i="52"/>
  <c r="L7" i="52" s="1"/>
  <c r="I8" i="52"/>
  <c r="L8" i="52" s="1"/>
  <c r="L16" i="52"/>
  <c r="I16" i="52"/>
  <c r="I39" i="52"/>
  <c r="L39" i="52" s="1"/>
  <c r="I47" i="52"/>
  <c r="L47" i="52" s="1"/>
  <c r="L12" i="52"/>
  <c r="I12" i="52"/>
  <c r="I20" i="52"/>
  <c r="L20" i="52" s="1"/>
  <c r="L24" i="52"/>
  <c r="I24" i="52"/>
  <c r="I28" i="52"/>
  <c r="L28" i="52" s="1"/>
  <c r="I31" i="52"/>
  <c r="L31" i="52" s="1"/>
  <c r="I11" i="52"/>
  <c r="L11" i="52" s="1"/>
  <c r="I15" i="52"/>
  <c r="L15" i="52" s="1"/>
  <c r="I19" i="52"/>
  <c r="L19" i="52" s="1"/>
  <c r="I23" i="52"/>
  <c r="L23" i="52" s="1"/>
  <c r="I27" i="52"/>
  <c r="L27" i="52" s="1"/>
  <c r="I33" i="52"/>
  <c r="L33" i="52" s="1"/>
  <c r="I41" i="52"/>
  <c r="L41" i="52"/>
  <c r="I49" i="52"/>
  <c r="L49" i="52" s="1"/>
  <c r="I30" i="52"/>
  <c r="L30" i="52" s="1"/>
  <c r="I32" i="52"/>
  <c r="L32" i="52" s="1"/>
  <c r="I34" i="52"/>
  <c r="L34" i="52" s="1"/>
  <c r="I36" i="52"/>
  <c r="L36" i="52" s="1"/>
  <c r="I55" i="53" l="1"/>
  <c r="L55" i="53"/>
  <c r="C63" i="53"/>
  <c r="C61" i="53"/>
  <c r="C64" i="53" s="1"/>
  <c r="C65" i="53" s="1"/>
  <c r="C66" i="53" s="1"/>
  <c r="C67" i="53" s="1"/>
  <c r="C68" i="53" s="1"/>
  <c r="C69" i="53" s="1"/>
  <c r="C70" i="53" s="1"/>
  <c r="C71" i="53" s="1"/>
  <c r="C72" i="53" s="1"/>
  <c r="C73" i="53" s="1"/>
  <c r="B63" i="53"/>
  <c r="B61" i="53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L55" i="52"/>
  <c r="C63" i="52"/>
  <c r="C61" i="52"/>
  <c r="C64" i="52" s="1"/>
  <c r="C65" i="52" s="1"/>
  <c r="C66" i="52" s="1"/>
  <c r="C67" i="52" s="1"/>
  <c r="C68" i="52" s="1"/>
  <c r="C69" i="52" s="1"/>
  <c r="C70" i="52" s="1"/>
  <c r="C71" i="52" s="1"/>
  <c r="C72" i="52" s="1"/>
  <c r="C73" i="52" s="1"/>
  <c r="B63" i="52"/>
  <c r="B61" i="52"/>
  <c r="B64" i="52" s="1"/>
  <c r="B65" i="52" s="1"/>
  <c r="B66" i="52" s="1"/>
  <c r="B67" i="52" s="1"/>
  <c r="B68" i="52" s="1"/>
  <c r="B69" i="52" s="1"/>
  <c r="B70" i="52" s="1"/>
  <c r="B71" i="52" s="1"/>
  <c r="B72" i="52" s="1"/>
  <c r="B73" i="52" s="1"/>
  <c r="I55" i="52"/>
  <c r="AD63" i="51" l="1"/>
  <c r="K63" i="51"/>
  <c r="I63" i="51" s="1"/>
  <c r="AD62" i="51"/>
  <c r="K62" i="51"/>
  <c r="I62" i="51" s="1"/>
  <c r="AD18" i="51"/>
  <c r="AD17" i="51"/>
  <c r="AD16" i="51"/>
  <c r="AD15" i="51"/>
  <c r="AD14" i="51"/>
  <c r="L63" i="51" l="1"/>
  <c r="L62" i="51"/>
  <c r="AD7" i="51" l="1"/>
  <c r="AD61" i="51"/>
  <c r="AD60" i="51"/>
  <c r="AD59" i="51"/>
  <c r="AD58" i="51"/>
  <c r="AD57" i="51"/>
  <c r="AD73" i="51"/>
  <c r="K73" i="51"/>
  <c r="AD72" i="51"/>
  <c r="K72" i="51"/>
  <c r="I72" i="51" s="1"/>
  <c r="AD71" i="51"/>
  <c r="K71" i="51"/>
  <c r="AD70" i="51"/>
  <c r="K70" i="51"/>
  <c r="I70" i="51" s="1"/>
  <c r="AD69" i="51"/>
  <c r="K69" i="51"/>
  <c r="AD68" i="51"/>
  <c r="K68" i="51"/>
  <c r="I68" i="51" s="1"/>
  <c r="AD67" i="51"/>
  <c r="K67" i="51"/>
  <c r="AD66" i="51"/>
  <c r="K66" i="51"/>
  <c r="I66" i="51" s="1"/>
  <c r="AD65" i="51"/>
  <c r="K65" i="51"/>
  <c r="AD64" i="51"/>
  <c r="K64" i="51"/>
  <c r="I64" i="51" s="1"/>
  <c r="K61" i="51"/>
  <c r="K60" i="51"/>
  <c r="I60" i="51" s="1"/>
  <c r="K59" i="51"/>
  <c r="K58" i="51"/>
  <c r="I58" i="51" s="1"/>
  <c r="C58" i="51"/>
  <c r="C59" i="51" s="1"/>
  <c r="B58" i="51"/>
  <c r="B59" i="51" s="1"/>
  <c r="K57" i="51"/>
  <c r="Z55" i="51"/>
  <c r="Y55" i="51"/>
  <c r="U55" i="51"/>
  <c r="T55" i="51"/>
  <c r="S55" i="51"/>
  <c r="R55" i="51"/>
  <c r="Q55" i="51"/>
  <c r="P55" i="51"/>
  <c r="O55" i="51"/>
  <c r="N55" i="51"/>
  <c r="M55" i="51"/>
  <c r="J55" i="51"/>
  <c r="AD54" i="51"/>
  <c r="K54" i="51"/>
  <c r="I54" i="51" s="1"/>
  <c r="C54" i="51"/>
  <c r="B54" i="51"/>
  <c r="AD53" i="51"/>
  <c r="K53" i="51"/>
  <c r="I53" i="51"/>
  <c r="AD52" i="51"/>
  <c r="K52" i="51"/>
  <c r="I52" i="51" s="1"/>
  <c r="AD51" i="51"/>
  <c r="K51" i="51"/>
  <c r="I51" i="51" s="1"/>
  <c r="AD50" i="51"/>
  <c r="K50" i="51"/>
  <c r="I50" i="51" s="1"/>
  <c r="AD49" i="51"/>
  <c r="K49" i="51"/>
  <c r="I49" i="51" s="1"/>
  <c r="AD48" i="51"/>
  <c r="K48" i="51"/>
  <c r="I48" i="51"/>
  <c r="AD47" i="51"/>
  <c r="K47" i="51"/>
  <c r="AD46" i="51"/>
  <c r="K46" i="51"/>
  <c r="I46" i="51" s="1"/>
  <c r="AD45" i="51"/>
  <c r="K45" i="51"/>
  <c r="I45" i="51"/>
  <c r="AD44" i="51"/>
  <c r="K44" i="51"/>
  <c r="AD43" i="51"/>
  <c r="K43" i="51"/>
  <c r="I43" i="51" s="1"/>
  <c r="AD42" i="51"/>
  <c r="K42" i="51"/>
  <c r="I42" i="51" s="1"/>
  <c r="L42" i="51" s="1"/>
  <c r="AD41" i="51"/>
  <c r="K41" i="51"/>
  <c r="I41" i="51"/>
  <c r="AD40" i="51"/>
  <c r="K40" i="51"/>
  <c r="I40" i="51" s="1"/>
  <c r="L40" i="51" s="1"/>
  <c r="AD39" i="51"/>
  <c r="K39" i="51"/>
  <c r="I39" i="51" s="1"/>
  <c r="AD38" i="51"/>
  <c r="K38" i="51"/>
  <c r="I38" i="51" s="1"/>
  <c r="L38" i="51" s="1"/>
  <c r="AD37" i="51"/>
  <c r="K37" i="51"/>
  <c r="I37" i="51" s="1"/>
  <c r="AD36" i="51"/>
  <c r="K36" i="51"/>
  <c r="I36" i="51" s="1"/>
  <c r="L36" i="51" s="1"/>
  <c r="AD35" i="51"/>
  <c r="K35" i="51"/>
  <c r="I35" i="51" s="1"/>
  <c r="AD34" i="51"/>
  <c r="K34" i="51"/>
  <c r="I34" i="51" s="1"/>
  <c r="L34" i="51" s="1"/>
  <c r="AD33" i="51"/>
  <c r="K33" i="51"/>
  <c r="AD32" i="51"/>
  <c r="K32" i="51"/>
  <c r="I32" i="51" s="1"/>
  <c r="L32" i="51" s="1"/>
  <c r="AD31" i="51"/>
  <c r="K31" i="51"/>
  <c r="I31" i="51" s="1"/>
  <c r="AD30" i="51"/>
  <c r="K30" i="51"/>
  <c r="I30" i="51" s="1"/>
  <c r="L30" i="51" s="1"/>
  <c r="AD29" i="51"/>
  <c r="K29" i="51"/>
  <c r="AD28" i="51"/>
  <c r="K28" i="51"/>
  <c r="I28" i="51" s="1"/>
  <c r="AD27" i="51"/>
  <c r="K27" i="51"/>
  <c r="I27" i="51" s="1"/>
  <c r="AD26" i="51"/>
  <c r="K26" i="51"/>
  <c r="I26" i="51" s="1"/>
  <c r="L26" i="51" s="1"/>
  <c r="AD25" i="51"/>
  <c r="K25" i="51"/>
  <c r="I25" i="51" s="1"/>
  <c r="AD24" i="51"/>
  <c r="K24" i="51"/>
  <c r="I24" i="51" s="1"/>
  <c r="L24" i="51" s="1"/>
  <c r="AD23" i="51"/>
  <c r="K23" i="51"/>
  <c r="I23" i="51" s="1"/>
  <c r="AD22" i="51"/>
  <c r="K22" i="51"/>
  <c r="I22" i="51" s="1"/>
  <c r="L22" i="51" s="1"/>
  <c r="AD21" i="51"/>
  <c r="K21" i="51"/>
  <c r="I21" i="51" s="1"/>
  <c r="AD20" i="51"/>
  <c r="K20" i="51"/>
  <c r="I20" i="51" s="1"/>
  <c r="L20" i="51" s="1"/>
  <c r="AD19" i="51"/>
  <c r="K19" i="51"/>
  <c r="I19" i="51" s="1"/>
  <c r="K18" i="51"/>
  <c r="I18" i="51" s="1"/>
  <c r="K17" i="51"/>
  <c r="I17" i="51" s="1"/>
  <c r="K16" i="51"/>
  <c r="I16" i="51" s="1"/>
  <c r="L16" i="51" s="1"/>
  <c r="K15" i="51"/>
  <c r="I15" i="51"/>
  <c r="K14" i="51"/>
  <c r="I14" i="51" s="1"/>
  <c r="L14" i="51" s="1"/>
  <c r="AD13" i="51"/>
  <c r="K13" i="51"/>
  <c r="I13" i="51" s="1"/>
  <c r="AD12" i="51"/>
  <c r="K12" i="51"/>
  <c r="I12" i="51" s="1"/>
  <c r="L12" i="51" s="1"/>
  <c r="AD11" i="51"/>
  <c r="K11" i="51"/>
  <c r="I11" i="51"/>
  <c r="AD10" i="51"/>
  <c r="K10" i="51"/>
  <c r="I10" i="51" s="1"/>
  <c r="L10" i="51" s="1"/>
  <c r="AD9" i="51"/>
  <c r="K9" i="51"/>
  <c r="AD8" i="51"/>
  <c r="K8" i="51"/>
  <c r="I8" i="51" s="1"/>
  <c r="L8" i="51" s="1"/>
  <c r="C8" i="51"/>
  <c r="C9" i="51" s="1"/>
  <c r="C10" i="51" s="1"/>
  <c r="C11" i="51" s="1"/>
  <c r="C12" i="51" s="1"/>
  <c r="C13" i="51" s="1"/>
  <c r="C14" i="51" s="1"/>
  <c r="C15" i="51" s="1"/>
  <c r="C16" i="51" s="1"/>
  <c r="C17" i="51" s="1"/>
  <c r="C18" i="51" s="1"/>
  <c r="C19" i="51" s="1"/>
  <c r="C20" i="51" s="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C32" i="51" s="1"/>
  <c r="C33" i="51" s="1"/>
  <c r="C34" i="51" s="1"/>
  <c r="C35" i="51" s="1"/>
  <c r="C36" i="51" s="1"/>
  <c r="C37" i="51" s="1"/>
  <c r="C38" i="51" s="1"/>
  <c r="C39" i="51" s="1"/>
  <c r="C40" i="51" s="1"/>
  <c r="C41" i="51" s="1"/>
  <c r="C42" i="51" s="1"/>
  <c r="C43" i="51" s="1"/>
  <c r="C44" i="51" s="1"/>
  <c r="C45" i="51" s="1"/>
  <c r="C46" i="51" s="1"/>
  <c r="C47" i="51" s="1"/>
  <c r="C48" i="51" s="1"/>
  <c r="C49" i="51" s="1"/>
  <c r="C50" i="51" s="1"/>
  <c r="C51" i="51" s="1"/>
  <c r="C52" i="51" s="1"/>
  <c r="C53" i="51" s="1"/>
  <c r="B8" i="5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K7" i="51"/>
  <c r="I7" i="51" s="1"/>
  <c r="C5" i="51"/>
  <c r="C60" i="51" l="1"/>
  <c r="C62" i="51"/>
  <c r="L48" i="51"/>
  <c r="B60" i="51"/>
  <c r="B62" i="51"/>
  <c r="L50" i="51"/>
  <c r="L52" i="51"/>
  <c r="L54" i="51"/>
  <c r="L45" i="51"/>
  <c r="L46" i="51"/>
  <c r="L51" i="51"/>
  <c r="L53" i="51"/>
  <c r="I47" i="51"/>
  <c r="L47" i="51" s="1"/>
  <c r="L49" i="51"/>
  <c r="K55" i="51"/>
  <c r="L17" i="51"/>
  <c r="L18" i="51"/>
  <c r="L28" i="51"/>
  <c r="L37" i="51"/>
  <c r="L41" i="51"/>
  <c r="I44" i="51"/>
  <c r="L44" i="51" s="1"/>
  <c r="L13" i="51"/>
  <c r="I9" i="51"/>
  <c r="L21" i="51"/>
  <c r="L25" i="51"/>
  <c r="I29" i="51"/>
  <c r="L29" i="51" s="1"/>
  <c r="I33" i="51"/>
  <c r="L33" i="51" s="1"/>
  <c r="L15" i="51"/>
  <c r="L23" i="51"/>
  <c r="L31" i="51"/>
  <c r="L39" i="51"/>
  <c r="L7" i="51"/>
  <c r="L11" i="51"/>
  <c r="L19" i="51"/>
  <c r="L27" i="51"/>
  <c r="L35" i="51"/>
  <c r="L43" i="51"/>
  <c r="I57" i="51"/>
  <c r="L57" i="51" s="1"/>
  <c r="L58" i="51"/>
  <c r="I59" i="51"/>
  <c r="L59" i="51" s="1"/>
  <c r="L60" i="51"/>
  <c r="I61" i="51"/>
  <c r="L61" i="51" s="1"/>
  <c r="L64" i="51"/>
  <c r="I65" i="51"/>
  <c r="L65" i="51" s="1"/>
  <c r="L66" i="51"/>
  <c r="I67" i="51"/>
  <c r="L67" i="51" s="1"/>
  <c r="L68" i="51"/>
  <c r="I69" i="51"/>
  <c r="L69" i="51" s="1"/>
  <c r="L70" i="51"/>
  <c r="I71" i="51"/>
  <c r="L71" i="51" s="1"/>
  <c r="L72" i="51"/>
  <c r="I73" i="51"/>
  <c r="L73" i="51" s="1"/>
  <c r="K40" i="50"/>
  <c r="K41" i="50"/>
  <c r="I41" i="50" s="1"/>
  <c r="L41" i="50" s="1"/>
  <c r="K42" i="50"/>
  <c r="K43" i="50"/>
  <c r="I43" i="50" s="1"/>
  <c r="L43" i="50" s="1"/>
  <c r="K44" i="50"/>
  <c r="I44" i="50"/>
  <c r="L44" i="50" s="1"/>
  <c r="AD44" i="50"/>
  <c r="AD43" i="50"/>
  <c r="AD42" i="50"/>
  <c r="I42" i="50"/>
  <c r="L42" i="50" s="1"/>
  <c r="AD41" i="50"/>
  <c r="AD40" i="50"/>
  <c r="I40" i="50"/>
  <c r="L40" i="50" s="1"/>
  <c r="AD39" i="50"/>
  <c r="K39" i="50"/>
  <c r="I39" i="50" s="1"/>
  <c r="L39" i="50" s="1"/>
  <c r="AD38" i="50"/>
  <c r="K38" i="50"/>
  <c r="I38" i="50"/>
  <c r="AD37" i="50"/>
  <c r="K37" i="50"/>
  <c r="I37" i="50" s="1"/>
  <c r="L37" i="50" s="1"/>
  <c r="AD36" i="50"/>
  <c r="K36" i="50"/>
  <c r="I36" i="50" s="1"/>
  <c r="AD35" i="50"/>
  <c r="K35" i="50"/>
  <c r="I35" i="50" s="1"/>
  <c r="L35" i="50" s="1"/>
  <c r="AD34" i="50"/>
  <c r="K34" i="50"/>
  <c r="I34" i="50"/>
  <c r="AD59" i="50"/>
  <c r="B61" i="51" l="1"/>
  <c r="B64" i="51" s="1"/>
  <c r="B65" i="51" s="1"/>
  <c r="B66" i="51" s="1"/>
  <c r="B67" i="51" s="1"/>
  <c r="B68" i="51" s="1"/>
  <c r="B69" i="51" s="1"/>
  <c r="B70" i="51" s="1"/>
  <c r="B71" i="51" s="1"/>
  <c r="B72" i="51" s="1"/>
  <c r="B73" i="51" s="1"/>
  <c r="B63" i="51"/>
  <c r="C61" i="51"/>
  <c r="C64" i="51" s="1"/>
  <c r="C65" i="51" s="1"/>
  <c r="C66" i="51" s="1"/>
  <c r="C67" i="51" s="1"/>
  <c r="C68" i="51" s="1"/>
  <c r="C69" i="51" s="1"/>
  <c r="C70" i="51" s="1"/>
  <c r="C71" i="51" s="1"/>
  <c r="C72" i="51" s="1"/>
  <c r="C73" i="51" s="1"/>
  <c r="C63" i="51"/>
  <c r="I55" i="51"/>
  <c r="L9" i="51"/>
  <c r="L55" i="51" s="1"/>
  <c r="L38" i="50"/>
  <c r="L36" i="50"/>
  <c r="L34" i="50"/>
  <c r="AD45" i="49" l="1"/>
  <c r="K45" i="49"/>
  <c r="I45" i="49" s="1"/>
  <c r="AD44" i="49"/>
  <c r="K44" i="49"/>
  <c r="I44" i="49" s="1"/>
  <c r="L44" i="49" s="1"/>
  <c r="AD43" i="49"/>
  <c r="K43" i="49"/>
  <c r="I43" i="49"/>
  <c r="L43" i="49" s="1"/>
  <c r="AD42" i="49"/>
  <c r="K42" i="49"/>
  <c r="I42" i="49" s="1"/>
  <c r="AD41" i="49"/>
  <c r="K41" i="49"/>
  <c r="I41" i="49" s="1"/>
  <c r="AD40" i="49"/>
  <c r="K40" i="49"/>
  <c r="I40" i="49" s="1"/>
  <c r="L40" i="49" s="1"/>
  <c r="AD39" i="49"/>
  <c r="K39" i="49"/>
  <c r="I39" i="49"/>
  <c r="AD38" i="49"/>
  <c r="K38" i="49"/>
  <c r="I38" i="49" s="1"/>
  <c r="AD37" i="49"/>
  <c r="K37" i="49"/>
  <c r="I37" i="49" s="1"/>
  <c r="AD36" i="49"/>
  <c r="K36" i="49"/>
  <c r="I36" i="49"/>
  <c r="AD35" i="49"/>
  <c r="K35" i="49"/>
  <c r="I35" i="49" s="1"/>
  <c r="L35" i="49" s="1"/>
  <c r="AD34" i="49"/>
  <c r="K34" i="49"/>
  <c r="I34" i="49" s="1"/>
  <c r="L39" i="49" l="1"/>
  <c r="L45" i="49"/>
  <c r="L42" i="49"/>
  <c r="L41" i="49"/>
  <c r="L38" i="49"/>
  <c r="L37" i="49"/>
  <c r="L34" i="49"/>
  <c r="L36" i="49"/>
  <c r="AD71" i="50"/>
  <c r="K71" i="50"/>
  <c r="I71" i="50"/>
  <c r="L71" i="50" s="1"/>
  <c r="AD70" i="50"/>
  <c r="K70" i="50"/>
  <c r="I70" i="50" s="1"/>
  <c r="L70" i="50" s="1"/>
  <c r="AD69" i="50"/>
  <c r="K69" i="50"/>
  <c r="I69" i="50"/>
  <c r="AD68" i="50"/>
  <c r="K68" i="50"/>
  <c r="I68" i="50" s="1"/>
  <c r="L68" i="50" s="1"/>
  <c r="AD67" i="50"/>
  <c r="K67" i="50"/>
  <c r="AD66" i="50"/>
  <c r="K66" i="50"/>
  <c r="I66" i="50" s="1"/>
  <c r="L66" i="50" s="1"/>
  <c r="AD65" i="50"/>
  <c r="K65" i="50"/>
  <c r="I65" i="50" s="1"/>
  <c r="AD64" i="50"/>
  <c r="K64" i="50"/>
  <c r="I64" i="50" s="1"/>
  <c r="L64" i="50" s="1"/>
  <c r="AD63" i="50"/>
  <c r="K63" i="50"/>
  <c r="I63" i="50"/>
  <c r="AD62" i="50"/>
  <c r="K62" i="50"/>
  <c r="I62" i="50" s="1"/>
  <c r="L62" i="50" s="1"/>
  <c r="AD61" i="50"/>
  <c r="K61" i="50"/>
  <c r="I61" i="50" s="1"/>
  <c r="AD60" i="50"/>
  <c r="K60" i="50"/>
  <c r="I60" i="50" s="1"/>
  <c r="L60" i="50" s="1"/>
  <c r="K59" i="50"/>
  <c r="I59" i="50" s="1"/>
  <c r="AD58" i="50"/>
  <c r="K58" i="50"/>
  <c r="I58" i="50" s="1"/>
  <c r="L58" i="50" s="1"/>
  <c r="C58" i="50"/>
  <c r="C59" i="50" s="1"/>
  <c r="C60" i="50" s="1"/>
  <c r="C61" i="50" s="1"/>
  <c r="C62" i="50" s="1"/>
  <c r="C63" i="50" s="1"/>
  <c r="C64" i="50" s="1"/>
  <c r="C65" i="50" s="1"/>
  <c r="C66" i="50" s="1"/>
  <c r="C67" i="50" s="1"/>
  <c r="C68" i="50" s="1"/>
  <c r="C69" i="50" s="1"/>
  <c r="C70" i="50" s="1"/>
  <c r="C71" i="50" s="1"/>
  <c r="B58" i="50"/>
  <c r="B59" i="50" s="1"/>
  <c r="B60" i="50" s="1"/>
  <c r="B61" i="50" s="1"/>
  <c r="B62" i="50" s="1"/>
  <c r="B63" i="50" s="1"/>
  <c r="B64" i="50" s="1"/>
  <c r="B65" i="50" s="1"/>
  <c r="B66" i="50" s="1"/>
  <c r="B67" i="50" s="1"/>
  <c r="B68" i="50" s="1"/>
  <c r="B69" i="50" s="1"/>
  <c r="B70" i="50" s="1"/>
  <c r="B71" i="50" s="1"/>
  <c r="AD57" i="50"/>
  <c r="K57" i="50"/>
  <c r="I57" i="50" s="1"/>
  <c r="Z55" i="50"/>
  <c r="Y55" i="50"/>
  <c r="U55" i="50"/>
  <c r="T55" i="50"/>
  <c r="S55" i="50"/>
  <c r="R55" i="50"/>
  <c r="Q55" i="50"/>
  <c r="P55" i="50"/>
  <c r="O55" i="50"/>
  <c r="N55" i="50"/>
  <c r="M55" i="50"/>
  <c r="J55" i="50"/>
  <c r="AD54" i="50"/>
  <c r="K54" i="50"/>
  <c r="I54" i="50" s="1"/>
  <c r="L54" i="50" s="1"/>
  <c r="C54" i="50"/>
  <c r="B54" i="50"/>
  <c r="AD53" i="50"/>
  <c r="K53" i="50"/>
  <c r="I53" i="50" s="1"/>
  <c r="AD52" i="50"/>
  <c r="K52" i="50"/>
  <c r="I52" i="50" s="1"/>
  <c r="L52" i="50" s="1"/>
  <c r="AD51" i="50"/>
  <c r="K51" i="50"/>
  <c r="I51" i="50" s="1"/>
  <c r="AD50" i="50"/>
  <c r="K50" i="50"/>
  <c r="I50" i="50" s="1"/>
  <c r="AD49" i="50"/>
  <c r="K49" i="50"/>
  <c r="I49" i="50" s="1"/>
  <c r="AD48" i="50"/>
  <c r="K48" i="50"/>
  <c r="I48" i="50" s="1"/>
  <c r="AD47" i="50"/>
  <c r="K47" i="50"/>
  <c r="I47" i="50" s="1"/>
  <c r="AD46" i="50"/>
  <c r="K46" i="50"/>
  <c r="I46" i="50" s="1"/>
  <c r="AD45" i="50"/>
  <c r="K45" i="50"/>
  <c r="I45" i="50" s="1"/>
  <c r="AD33" i="50"/>
  <c r="K33" i="50"/>
  <c r="I33" i="50" s="1"/>
  <c r="AD32" i="50"/>
  <c r="K32" i="50"/>
  <c r="I32" i="50" s="1"/>
  <c r="AD31" i="50"/>
  <c r="K31" i="50"/>
  <c r="I31" i="50" s="1"/>
  <c r="AD30" i="50"/>
  <c r="K30" i="50"/>
  <c r="AD29" i="50"/>
  <c r="K29" i="50"/>
  <c r="I29" i="50" s="1"/>
  <c r="AD28" i="50"/>
  <c r="K28" i="50"/>
  <c r="I28" i="50" s="1"/>
  <c r="AD27" i="50"/>
  <c r="K27" i="50"/>
  <c r="I27" i="50" s="1"/>
  <c r="AD26" i="50"/>
  <c r="K26" i="50"/>
  <c r="I26" i="50" s="1"/>
  <c r="AD25" i="50"/>
  <c r="K25" i="50"/>
  <c r="I25" i="50" s="1"/>
  <c r="AD24" i="50"/>
  <c r="K24" i="50"/>
  <c r="I24" i="50" s="1"/>
  <c r="AD23" i="50"/>
  <c r="K23" i="50"/>
  <c r="I23" i="50" s="1"/>
  <c r="AD22" i="50"/>
  <c r="K22" i="50"/>
  <c r="I22" i="50" s="1"/>
  <c r="L22" i="50" s="1"/>
  <c r="AD21" i="50"/>
  <c r="K21" i="50"/>
  <c r="I21" i="50" s="1"/>
  <c r="AD20" i="50"/>
  <c r="K20" i="50"/>
  <c r="I20" i="50" s="1"/>
  <c r="L20" i="50" s="1"/>
  <c r="AD19" i="50"/>
  <c r="K19" i="50"/>
  <c r="I19" i="50" s="1"/>
  <c r="AD18" i="50"/>
  <c r="K18" i="50"/>
  <c r="I18" i="50" s="1"/>
  <c r="AD17" i="50"/>
  <c r="K17" i="50"/>
  <c r="I17" i="50" s="1"/>
  <c r="AD16" i="50"/>
  <c r="K16" i="50"/>
  <c r="I16" i="50" s="1"/>
  <c r="L16" i="50" s="1"/>
  <c r="AD15" i="50"/>
  <c r="K15" i="50"/>
  <c r="I15" i="50" s="1"/>
  <c r="AD14" i="50"/>
  <c r="K14" i="50"/>
  <c r="I14" i="50" s="1"/>
  <c r="AD13" i="50"/>
  <c r="K13" i="50"/>
  <c r="I13" i="50" s="1"/>
  <c r="AD12" i="50"/>
  <c r="K12" i="50"/>
  <c r="I12" i="50" s="1"/>
  <c r="AD11" i="50"/>
  <c r="K11" i="50"/>
  <c r="I11" i="50" s="1"/>
  <c r="AD10" i="50"/>
  <c r="K10" i="50"/>
  <c r="I10" i="50" s="1"/>
  <c r="L10" i="50" s="1"/>
  <c r="AD9" i="50"/>
  <c r="K9" i="50"/>
  <c r="I9" i="50" s="1"/>
  <c r="AD8" i="50"/>
  <c r="K8" i="50"/>
  <c r="I8" i="50" s="1"/>
  <c r="L8" i="50" s="1"/>
  <c r="C8" i="50"/>
  <c r="C9" i="50" s="1"/>
  <c r="C10" i="50" s="1"/>
  <c r="C11" i="50" s="1"/>
  <c r="C12" i="50" s="1"/>
  <c r="C13" i="50" s="1"/>
  <c r="C14" i="50" s="1"/>
  <c r="C15" i="50" s="1"/>
  <c r="C16" i="50" s="1"/>
  <c r="C17" i="50" s="1"/>
  <c r="C18" i="50" s="1"/>
  <c r="C19" i="50" s="1"/>
  <c r="C20" i="50" s="1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C32" i="50" s="1"/>
  <c r="C33" i="50" s="1"/>
  <c r="B8" i="50"/>
  <c r="B9" i="50" s="1"/>
  <c r="B10" i="50" s="1"/>
  <c r="B11" i="50" s="1"/>
  <c r="B12" i="50" s="1"/>
  <c r="B13" i="50" s="1"/>
  <c r="B14" i="50" s="1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AD7" i="50"/>
  <c r="K7" i="50"/>
  <c r="C5" i="50"/>
  <c r="B34" i="50" l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C34" i="50"/>
  <c r="C35" i="50" s="1"/>
  <c r="C36" i="50" s="1"/>
  <c r="C37" i="50" s="1"/>
  <c r="C38" i="50" s="1"/>
  <c r="C39" i="50" s="1"/>
  <c r="C40" i="50" s="1"/>
  <c r="C41" i="50" s="1"/>
  <c r="C42" i="50" s="1"/>
  <c r="C43" i="50" s="1"/>
  <c r="C44" i="50" s="1"/>
  <c r="C45" i="50" s="1"/>
  <c r="C46" i="50" s="1"/>
  <c r="C47" i="50" s="1"/>
  <c r="C48" i="50" s="1"/>
  <c r="C49" i="50" s="1"/>
  <c r="C50" i="50" s="1"/>
  <c r="C51" i="50" s="1"/>
  <c r="C52" i="50" s="1"/>
  <c r="C53" i="50" s="1"/>
  <c r="L69" i="50"/>
  <c r="L63" i="50"/>
  <c r="L57" i="50"/>
  <c r="L65" i="50"/>
  <c r="I67" i="50"/>
  <c r="L67" i="50" s="1"/>
  <c r="L61" i="50"/>
  <c r="L46" i="50"/>
  <c r="L14" i="50"/>
  <c r="L26" i="50"/>
  <c r="I30" i="50"/>
  <c r="L30" i="50" s="1"/>
  <c r="L50" i="50"/>
  <c r="L18" i="50"/>
  <c r="L24" i="50"/>
  <c r="L28" i="50"/>
  <c r="L32" i="50"/>
  <c r="L48" i="50"/>
  <c r="L59" i="50"/>
  <c r="L12" i="50"/>
  <c r="K55" i="50"/>
  <c r="L9" i="50"/>
  <c r="L11" i="50"/>
  <c r="L13" i="50"/>
  <c r="L15" i="50"/>
  <c r="L17" i="50"/>
  <c r="L19" i="50"/>
  <c r="L21" i="50"/>
  <c r="L23" i="50"/>
  <c r="L25" i="50"/>
  <c r="L27" i="50"/>
  <c r="L29" i="50"/>
  <c r="L31" i="50"/>
  <c r="L33" i="50"/>
  <c r="L45" i="50"/>
  <c r="L47" i="50"/>
  <c r="L49" i="50"/>
  <c r="L51" i="50"/>
  <c r="L53" i="50"/>
  <c r="I7" i="50"/>
  <c r="AD51" i="48"/>
  <c r="AD50" i="48"/>
  <c r="AD49" i="48"/>
  <c r="AD48" i="48"/>
  <c r="AD47" i="48"/>
  <c r="AD46" i="48"/>
  <c r="AD45" i="48"/>
  <c r="AD44" i="48"/>
  <c r="AD43" i="48"/>
  <c r="AD42" i="48"/>
  <c r="AD41" i="48"/>
  <c r="AD40" i="48"/>
  <c r="AD39" i="48"/>
  <c r="AD38" i="48"/>
  <c r="AD37" i="48"/>
  <c r="AD36" i="48"/>
  <c r="I55" i="50" l="1"/>
  <c r="L7" i="50"/>
  <c r="L55" i="50" s="1"/>
  <c r="AD35" i="48"/>
  <c r="AD34" i="48"/>
  <c r="AD33" i="48"/>
  <c r="K53" i="48"/>
  <c r="K52" i="48"/>
  <c r="I52" i="48" s="1"/>
  <c r="L52" i="48" s="1"/>
  <c r="K51" i="48"/>
  <c r="I51" i="48" s="1"/>
  <c r="L51" i="48" s="1"/>
  <c r="K50" i="48"/>
  <c r="I50" i="48" s="1"/>
  <c r="L50" i="48" s="1"/>
  <c r="K49" i="48"/>
  <c r="I49" i="48" s="1"/>
  <c r="L49" i="48" s="1"/>
  <c r="K48" i="48"/>
  <c r="I48" i="48" s="1"/>
  <c r="L48" i="48" s="1"/>
  <c r="K47" i="48"/>
  <c r="I47" i="48" s="1"/>
  <c r="L47" i="48" s="1"/>
  <c r="K46" i="48"/>
  <c r="I46" i="48" s="1"/>
  <c r="L46" i="48" s="1"/>
  <c r="K45" i="48"/>
  <c r="I45" i="48" s="1"/>
  <c r="L45" i="48" s="1"/>
  <c r="K44" i="48"/>
  <c r="I44" i="48" s="1"/>
  <c r="L44" i="48" s="1"/>
  <c r="K43" i="48"/>
  <c r="I43" i="48" s="1"/>
  <c r="L43" i="48" s="1"/>
  <c r="K42" i="48"/>
  <c r="I42" i="48" s="1"/>
  <c r="L42" i="48" s="1"/>
  <c r="K41" i="48"/>
  <c r="I41" i="48" s="1"/>
  <c r="L41" i="48" s="1"/>
  <c r="K40" i="48"/>
  <c r="I40" i="48" s="1"/>
  <c r="L40" i="48" s="1"/>
  <c r="K39" i="48"/>
  <c r="I39" i="48" s="1"/>
  <c r="L39" i="48" s="1"/>
  <c r="K38" i="48"/>
  <c r="I38" i="48" s="1"/>
  <c r="L38" i="48" s="1"/>
  <c r="K37" i="48"/>
  <c r="I37" i="48" s="1"/>
  <c r="L37" i="48" s="1"/>
  <c r="K36" i="48"/>
  <c r="I36" i="48" s="1"/>
  <c r="L36" i="48" s="1"/>
  <c r="K35" i="48"/>
  <c r="K34" i="48"/>
  <c r="K33" i="48"/>
  <c r="I33" i="48" s="1"/>
  <c r="I34" i="48" l="1"/>
  <c r="L34" i="48" s="1"/>
  <c r="I35" i="48"/>
  <c r="L35" i="48" s="1"/>
  <c r="L33" i="48"/>
  <c r="AD74" i="49" l="1"/>
  <c r="K74" i="49"/>
  <c r="I74" i="49"/>
  <c r="L74" i="49" s="1"/>
  <c r="AD73" i="49"/>
  <c r="K73" i="49"/>
  <c r="I73" i="49" s="1"/>
  <c r="L73" i="49" s="1"/>
  <c r="AD72" i="49"/>
  <c r="K72" i="49"/>
  <c r="I72" i="49"/>
  <c r="AD71" i="49"/>
  <c r="K71" i="49"/>
  <c r="I71" i="49" s="1"/>
  <c r="L71" i="49" s="1"/>
  <c r="AD70" i="49"/>
  <c r="K70" i="49"/>
  <c r="AD69" i="49"/>
  <c r="K69" i="49"/>
  <c r="I69" i="49" s="1"/>
  <c r="L69" i="49" s="1"/>
  <c r="AD68" i="49"/>
  <c r="K68" i="49"/>
  <c r="I68" i="49" s="1"/>
  <c r="AD67" i="49"/>
  <c r="K67" i="49"/>
  <c r="I67" i="49" s="1"/>
  <c r="L67" i="49" s="1"/>
  <c r="AD66" i="49"/>
  <c r="K66" i="49"/>
  <c r="I66" i="49" s="1"/>
  <c r="AD65" i="49"/>
  <c r="K65" i="49"/>
  <c r="I65" i="49" s="1"/>
  <c r="L65" i="49" s="1"/>
  <c r="AD64" i="49"/>
  <c r="K64" i="49"/>
  <c r="I64" i="49" s="1"/>
  <c r="AD63" i="49"/>
  <c r="K63" i="49"/>
  <c r="I63" i="49" s="1"/>
  <c r="L63" i="49" s="1"/>
  <c r="AD62" i="49"/>
  <c r="K62" i="49"/>
  <c r="AD61" i="49"/>
  <c r="K61" i="49"/>
  <c r="I61" i="49" s="1"/>
  <c r="L61" i="49" s="1"/>
  <c r="C61" i="49"/>
  <c r="C62" i="49" s="1"/>
  <c r="C63" i="49" s="1"/>
  <c r="C64" i="49" s="1"/>
  <c r="C65" i="49" s="1"/>
  <c r="C66" i="49" s="1"/>
  <c r="C67" i="49" s="1"/>
  <c r="C68" i="49" s="1"/>
  <c r="C69" i="49" s="1"/>
  <c r="C70" i="49" s="1"/>
  <c r="C71" i="49" s="1"/>
  <c r="C72" i="49" s="1"/>
  <c r="C73" i="49" s="1"/>
  <c r="C74" i="49" s="1"/>
  <c r="B61" i="49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AD60" i="49"/>
  <c r="K60" i="49"/>
  <c r="I60" i="49" s="1"/>
  <c r="Z58" i="49"/>
  <c r="Y58" i="49"/>
  <c r="U58" i="49"/>
  <c r="T58" i="49"/>
  <c r="S58" i="49"/>
  <c r="R58" i="49"/>
  <c r="Q58" i="49"/>
  <c r="P58" i="49"/>
  <c r="O58" i="49"/>
  <c r="N58" i="49"/>
  <c r="M58" i="49"/>
  <c r="J58" i="49"/>
  <c r="AD57" i="49"/>
  <c r="K57" i="49"/>
  <c r="I57" i="49"/>
  <c r="L57" i="49" s="1"/>
  <c r="C57" i="49"/>
  <c r="B57" i="49"/>
  <c r="AD56" i="49"/>
  <c r="K56" i="49"/>
  <c r="I56" i="49" s="1"/>
  <c r="AD55" i="49"/>
  <c r="K55" i="49"/>
  <c r="I55" i="49" s="1"/>
  <c r="L55" i="49" s="1"/>
  <c r="AD54" i="49"/>
  <c r="K54" i="49"/>
  <c r="I54" i="49" s="1"/>
  <c r="AD53" i="49"/>
  <c r="K53" i="49"/>
  <c r="I53" i="49" s="1"/>
  <c r="AD52" i="49"/>
  <c r="K52" i="49"/>
  <c r="I52" i="49" s="1"/>
  <c r="AD51" i="49"/>
  <c r="K51" i="49"/>
  <c r="I51" i="49" s="1"/>
  <c r="L51" i="49" s="1"/>
  <c r="AD50" i="49"/>
  <c r="K50" i="49"/>
  <c r="I50" i="49" s="1"/>
  <c r="AD49" i="49"/>
  <c r="K49" i="49"/>
  <c r="I49" i="49" s="1"/>
  <c r="L49" i="49" s="1"/>
  <c r="AD48" i="49"/>
  <c r="K48" i="49"/>
  <c r="I48" i="49" s="1"/>
  <c r="AD47" i="49"/>
  <c r="K47" i="49"/>
  <c r="I47" i="49" s="1"/>
  <c r="L47" i="49" s="1"/>
  <c r="AD46" i="49"/>
  <c r="K46" i="49"/>
  <c r="I46" i="49" s="1"/>
  <c r="AD33" i="49"/>
  <c r="K33" i="49"/>
  <c r="I33" i="49" s="1"/>
  <c r="AD32" i="49"/>
  <c r="K32" i="49"/>
  <c r="I32" i="49" s="1"/>
  <c r="L32" i="49" s="1"/>
  <c r="AD31" i="49"/>
  <c r="K31" i="49"/>
  <c r="I31" i="49" s="1"/>
  <c r="AD30" i="49"/>
  <c r="K30" i="49"/>
  <c r="I30" i="49" s="1"/>
  <c r="L30" i="49" s="1"/>
  <c r="AD29" i="49"/>
  <c r="K29" i="49"/>
  <c r="I29" i="49" s="1"/>
  <c r="AD28" i="49"/>
  <c r="K28" i="49"/>
  <c r="I28" i="49" s="1"/>
  <c r="L28" i="49" s="1"/>
  <c r="AD27" i="49"/>
  <c r="K27" i="49"/>
  <c r="I27" i="49" s="1"/>
  <c r="AD26" i="49"/>
  <c r="K26" i="49"/>
  <c r="I26" i="49" s="1"/>
  <c r="L26" i="49" s="1"/>
  <c r="AD25" i="49"/>
  <c r="K25" i="49"/>
  <c r="I25" i="49" s="1"/>
  <c r="AD24" i="49"/>
  <c r="K24" i="49"/>
  <c r="I24" i="49" s="1"/>
  <c r="L24" i="49" s="1"/>
  <c r="AD23" i="49"/>
  <c r="K23" i="49"/>
  <c r="I23" i="49" s="1"/>
  <c r="AD22" i="49"/>
  <c r="K22" i="49"/>
  <c r="I22" i="49" s="1"/>
  <c r="L22" i="49" s="1"/>
  <c r="AD21" i="49"/>
  <c r="K21" i="49"/>
  <c r="I21" i="49" s="1"/>
  <c r="AD20" i="49"/>
  <c r="K20" i="49"/>
  <c r="I20" i="49" s="1"/>
  <c r="L20" i="49" s="1"/>
  <c r="AD19" i="49"/>
  <c r="K19" i="49"/>
  <c r="I19" i="49" s="1"/>
  <c r="AD18" i="49"/>
  <c r="K18" i="49"/>
  <c r="AD17" i="49"/>
  <c r="K17" i="49"/>
  <c r="I17" i="49" s="1"/>
  <c r="AD16" i="49"/>
  <c r="K16" i="49"/>
  <c r="AD15" i="49"/>
  <c r="K15" i="49"/>
  <c r="I15" i="49" s="1"/>
  <c r="AD14" i="49"/>
  <c r="K14" i="49"/>
  <c r="AD13" i="49"/>
  <c r="K13" i="49"/>
  <c r="I13" i="49" s="1"/>
  <c r="AD12" i="49"/>
  <c r="K12" i="49"/>
  <c r="AD11" i="49"/>
  <c r="K11" i="49"/>
  <c r="I11" i="49" s="1"/>
  <c r="AD10" i="49"/>
  <c r="K10" i="49"/>
  <c r="AD9" i="49"/>
  <c r="K9" i="49"/>
  <c r="I9" i="49" s="1"/>
  <c r="AD8" i="49"/>
  <c r="K8" i="49"/>
  <c r="C8" i="49"/>
  <c r="C9" i="49" s="1"/>
  <c r="C10" i="49" s="1"/>
  <c r="C11" i="49" s="1"/>
  <c r="C12" i="49" s="1"/>
  <c r="C13" i="49" s="1"/>
  <c r="C14" i="49" s="1"/>
  <c r="C15" i="49" s="1"/>
  <c r="C16" i="49" s="1"/>
  <c r="C17" i="49" s="1"/>
  <c r="C18" i="49" s="1"/>
  <c r="C19" i="49" s="1"/>
  <c r="C20" i="49" s="1"/>
  <c r="C21" i="49" s="1"/>
  <c r="C22" i="49" s="1"/>
  <c r="C23" i="49" s="1"/>
  <c r="C24" i="49" s="1"/>
  <c r="C25" i="49" s="1"/>
  <c r="C26" i="49" s="1"/>
  <c r="C27" i="49" s="1"/>
  <c r="C28" i="49" s="1"/>
  <c r="C29" i="49" s="1"/>
  <c r="C30" i="49" s="1"/>
  <c r="C31" i="49" s="1"/>
  <c r="C32" i="49" s="1"/>
  <c r="C33" i="49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AD7" i="49"/>
  <c r="K7" i="49"/>
  <c r="C5" i="49"/>
  <c r="AD82" i="48"/>
  <c r="K82" i="48"/>
  <c r="I82" i="48" s="1"/>
  <c r="L82" i="48" s="1"/>
  <c r="AD81" i="48"/>
  <c r="K81" i="48"/>
  <c r="I81" i="48" s="1"/>
  <c r="L81" i="48" s="1"/>
  <c r="AD80" i="48"/>
  <c r="K80" i="48"/>
  <c r="I80" i="48" s="1"/>
  <c r="AD79" i="48"/>
  <c r="K79" i="48"/>
  <c r="I79" i="48" s="1"/>
  <c r="L79" i="48" s="1"/>
  <c r="AD78" i="48"/>
  <c r="K78" i="48"/>
  <c r="I78" i="48" s="1"/>
  <c r="AD77" i="48"/>
  <c r="K77" i="48"/>
  <c r="I77" i="48" s="1"/>
  <c r="L77" i="48" s="1"/>
  <c r="AD76" i="48"/>
  <c r="K76" i="48"/>
  <c r="I76" i="48" s="1"/>
  <c r="AD75" i="48"/>
  <c r="K75" i="48"/>
  <c r="I75" i="48" s="1"/>
  <c r="L75" i="48" s="1"/>
  <c r="AD74" i="48"/>
  <c r="K74" i="48"/>
  <c r="AD73" i="48"/>
  <c r="K73" i="48"/>
  <c r="I73" i="48" s="1"/>
  <c r="L73" i="48" s="1"/>
  <c r="AD72" i="48"/>
  <c r="K72" i="48"/>
  <c r="I72" i="48" s="1"/>
  <c r="AD71" i="48"/>
  <c r="K71" i="48"/>
  <c r="I71" i="48" s="1"/>
  <c r="L71" i="48" s="1"/>
  <c r="AD70" i="48"/>
  <c r="K70" i="48"/>
  <c r="I70" i="48" s="1"/>
  <c r="AD69" i="48"/>
  <c r="K69" i="48"/>
  <c r="I69" i="48" s="1"/>
  <c r="L69" i="48" s="1"/>
  <c r="C69" i="48"/>
  <c r="C70" i="48" s="1"/>
  <c r="C71" i="48" s="1"/>
  <c r="C72" i="48" s="1"/>
  <c r="C73" i="48" s="1"/>
  <c r="C74" i="48" s="1"/>
  <c r="C75" i="48" s="1"/>
  <c r="C76" i="48" s="1"/>
  <c r="C77" i="48" s="1"/>
  <c r="C78" i="48" s="1"/>
  <c r="C79" i="48" s="1"/>
  <c r="C80" i="48" s="1"/>
  <c r="C81" i="48" s="1"/>
  <c r="C82" i="48" s="1"/>
  <c r="B69" i="48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AD68" i="48"/>
  <c r="K68" i="48"/>
  <c r="I68" i="48" s="1"/>
  <c r="Z66" i="48"/>
  <c r="Y66" i="48"/>
  <c r="U66" i="48"/>
  <c r="T66" i="48"/>
  <c r="S66" i="48"/>
  <c r="R66" i="48"/>
  <c r="Q66" i="48"/>
  <c r="P66" i="48"/>
  <c r="O66" i="48"/>
  <c r="N66" i="48"/>
  <c r="M66" i="48"/>
  <c r="AD65" i="48"/>
  <c r="K65" i="48"/>
  <c r="I65" i="48" s="1"/>
  <c r="L65" i="48" s="1"/>
  <c r="C65" i="48"/>
  <c r="B65" i="48"/>
  <c r="AD64" i="48"/>
  <c r="K64" i="48"/>
  <c r="I64" i="48" s="1"/>
  <c r="AD63" i="48"/>
  <c r="K63" i="48"/>
  <c r="I63" i="48" s="1"/>
  <c r="L63" i="48" s="1"/>
  <c r="AD62" i="48"/>
  <c r="K62" i="48"/>
  <c r="I62" i="48" s="1"/>
  <c r="AD61" i="48"/>
  <c r="K61" i="48"/>
  <c r="I61" i="48" s="1"/>
  <c r="L61" i="48" s="1"/>
  <c r="AD60" i="48"/>
  <c r="K60" i="48"/>
  <c r="I60" i="48" s="1"/>
  <c r="AD59" i="48"/>
  <c r="K59" i="48"/>
  <c r="I59" i="48" s="1"/>
  <c r="L59" i="48" s="1"/>
  <c r="AD58" i="48"/>
  <c r="K58" i="48"/>
  <c r="I58" i="48" s="1"/>
  <c r="AD57" i="48"/>
  <c r="K57" i="48"/>
  <c r="I57" i="48" s="1"/>
  <c r="L57" i="48" s="1"/>
  <c r="AD56" i="48"/>
  <c r="K56" i="48"/>
  <c r="I56" i="48" s="1"/>
  <c r="AD55" i="48"/>
  <c r="K55" i="48"/>
  <c r="I55" i="48" s="1"/>
  <c r="L55" i="48" s="1"/>
  <c r="AD54" i="48"/>
  <c r="K54" i="48"/>
  <c r="I54" i="48" s="1"/>
  <c r="AD53" i="48"/>
  <c r="I53" i="48"/>
  <c r="L53" i="48" s="1"/>
  <c r="AD52" i="48"/>
  <c r="AD32" i="48"/>
  <c r="K32" i="48"/>
  <c r="I32" i="48" s="1"/>
  <c r="L32" i="48" s="1"/>
  <c r="AD31" i="48"/>
  <c r="K31" i="48"/>
  <c r="I31" i="48" s="1"/>
  <c r="AD30" i="48"/>
  <c r="K30" i="48"/>
  <c r="I30" i="48" s="1"/>
  <c r="L30" i="48" s="1"/>
  <c r="AD29" i="48"/>
  <c r="K29" i="48"/>
  <c r="I29" i="48" s="1"/>
  <c r="AD28" i="48"/>
  <c r="K28" i="48"/>
  <c r="I28" i="48" s="1"/>
  <c r="L28" i="48" s="1"/>
  <c r="AD27" i="48"/>
  <c r="K27" i="48"/>
  <c r="I27" i="48" s="1"/>
  <c r="AD26" i="48"/>
  <c r="K26" i="48"/>
  <c r="AD25" i="48"/>
  <c r="K25" i="48"/>
  <c r="I25" i="48" s="1"/>
  <c r="AD24" i="48"/>
  <c r="K24" i="48"/>
  <c r="AD23" i="48"/>
  <c r="K23" i="48"/>
  <c r="I23" i="48" s="1"/>
  <c r="AD22" i="48"/>
  <c r="K22" i="48"/>
  <c r="AD21" i="48"/>
  <c r="K21" i="48"/>
  <c r="I21" i="48" s="1"/>
  <c r="AD20" i="48"/>
  <c r="K20" i="48"/>
  <c r="AD19" i="48"/>
  <c r="K19" i="48"/>
  <c r="I19" i="48" s="1"/>
  <c r="AD18" i="48"/>
  <c r="K18" i="48"/>
  <c r="AD17" i="48"/>
  <c r="K17" i="48"/>
  <c r="I17" i="48" s="1"/>
  <c r="AD16" i="48"/>
  <c r="K16" i="48"/>
  <c r="AD15" i="48"/>
  <c r="K15" i="48"/>
  <c r="I15" i="48" s="1"/>
  <c r="AD14" i="48"/>
  <c r="K14" i="48"/>
  <c r="AD13" i="48"/>
  <c r="K13" i="48"/>
  <c r="I13" i="48" s="1"/>
  <c r="AD12" i="48"/>
  <c r="K12" i="48"/>
  <c r="AD11" i="48"/>
  <c r="K11" i="48"/>
  <c r="I11" i="48" s="1"/>
  <c r="AD10" i="48"/>
  <c r="K10" i="48"/>
  <c r="AD9" i="48"/>
  <c r="K9" i="48"/>
  <c r="I9" i="48" s="1"/>
  <c r="AD8" i="48"/>
  <c r="K8" i="48"/>
  <c r="C8" i="48"/>
  <c r="C9" i="48" s="1"/>
  <c r="C10" i="48" s="1"/>
  <c r="C11" i="48" s="1"/>
  <c r="C12" i="48" s="1"/>
  <c r="C13" i="48" s="1"/>
  <c r="C14" i="48" s="1"/>
  <c r="C15" i="48" s="1"/>
  <c r="C16" i="48" s="1"/>
  <c r="C17" i="48" s="1"/>
  <c r="C18" i="48" s="1"/>
  <c r="C19" i="48" s="1"/>
  <c r="C20" i="48" s="1"/>
  <c r="C21" i="48" s="1"/>
  <c r="C22" i="48" s="1"/>
  <c r="C23" i="48" s="1"/>
  <c r="C24" i="48" s="1"/>
  <c r="C25" i="48" s="1"/>
  <c r="C26" i="48" s="1"/>
  <c r="C27" i="48" s="1"/>
  <c r="C28" i="48" s="1"/>
  <c r="C29" i="48" s="1"/>
  <c r="C30" i="48" s="1"/>
  <c r="C31" i="48" s="1"/>
  <c r="C32" i="48" s="1"/>
  <c r="B8" i="48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AD7" i="48"/>
  <c r="K7" i="48"/>
  <c r="C5" i="48"/>
  <c r="AD63" i="47"/>
  <c r="K63" i="47"/>
  <c r="AD62" i="47"/>
  <c r="K62" i="47"/>
  <c r="I62" i="47" s="1"/>
  <c r="L62" i="47" s="1"/>
  <c r="AD61" i="47"/>
  <c r="K61" i="47"/>
  <c r="I61" i="47"/>
  <c r="AD60" i="47"/>
  <c r="K60" i="47"/>
  <c r="I60" i="47" s="1"/>
  <c r="L60" i="47" s="1"/>
  <c r="AD59" i="47"/>
  <c r="K59" i="47"/>
  <c r="I59" i="47" s="1"/>
  <c r="AD58" i="47"/>
  <c r="K58" i="47"/>
  <c r="I58" i="47" s="1"/>
  <c r="L58" i="47" s="1"/>
  <c r="AD57" i="47"/>
  <c r="K57" i="47"/>
  <c r="I57" i="47" s="1"/>
  <c r="AD56" i="47"/>
  <c r="K56" i="47"/>
  <c r="I56" i="47" s="1"/>
  <c r="L56" i="47" s="1"/>
  <c r="AD55" i="47"/>
  <c r="K55" i="47"/>
  <c r="AD54" i="47"/>
  <c r="K54" i="47"/>
  <c r="I54" i="47" s="1"/>
  <c r="L54" i="47" s="1"/>
  <c r="AD53" i="47"/>
  <c r="K53" i="47"/>
  <c r="I53" i="47"/>
  <c r="AD52" i="47"/>
  <c r="K52" i="47"/>
  <c r="I52" i="47" s="1"/>
  <c r="L52" i="47" s="1"/>
  <c r="AD51" i="47"/>
  <c r="K51" i="47"/>
  <c r="I51" i="47" s="1"/>
  <c r="AD50" i="47"/>
  <c r="K50" i="47"/>
  <c r="I50" i="47" s="1"/>
  <c r="L50" i="47" s="1"/>
  <c r="C50" i="47"/>
  <c r="C51" i="47" s="1"/>
  <c r="C52" i="47" s="1"/>
  <c r="C53" i="47" s="1"/>
  <c r="C54" i="47" s="1"/>
  <c r="C55" i="47" s="1"/>
  <c r="C56" i="47" s="1"/>
  <c r="C57" i="47" s="1"/>
  <c r="C58" i="47" s="1"/>
  <c r="C59" i="47" s="1"/>
  <c r="C60" i="47" s="1"/>
  <c r="C61" i="47" s="1"/>
  <c r="C62" i="47" s="1"/>
  <c r="C63" i="47" s="1"/>
  <c r="B50" i="47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AD49" i="47"/>
  <c r="K49" i="47"/>
  <c r="I49" i="47" s="1"/>
  <c r="Z47" i="47"/>
  <c r="Y47" i="47"/>
  <c r="U47" i="47"/>
  <c r="T47" i="47"/>
  <c r="S47" i="47"/>
  <c r="R47" i="47"/>
  <c r="Q47" i="47"/>
  <c r="P47" i="47"/>
  <c r="O47" i="47"/>
  <c r="N47" i="47"/>
  <c r="M47" i="47"/>
  <c r="J47" i="47"/>
  <c r="AD46" i="47"/>
  <c r="K46" i="47"/>
  <c r="I46" i="47" s="1"/>
  <c r="L46" i="47" s="1"/>
  <c r="C46" i="47"/>
  <c r="B46" i="47"/>
  <c r="AD45" i="47"/>
  <c r="K45" i="47"/>
  <c r="I45" i="47" s="1"/>
  <c r="AD44" i="47"/>
  <c r="K44" i="47"/>
  <c r="I44" i="47" s="1"/>
  <c r="AD43" i="47"/>
  <c r="K43" i="47"/>
  <c r="I43" i="47" s="1"/>
  <c r="AD42" i="47"/>
  <c r="K42" i="47"/>
  <c r="I42" i="47" s="1"/>
  <c r="AD41" i="47"/>
  <c r="K41" i="47"/>
  <c r="I41" i="47" s="1"/>
  <c r="AD40" i="47"/>
  <c r="K40" i="47"/>
  <c r="I40" i="47" s="1"/>
  <c r="AD39" i="47"/>
  <c r="K39" i="47"/>
  <c r="I39" i="47" s="1"/>
  <c r="AD38" i="47"/>
  <c r="K38" i="47"/>
  <c r="I38" i="47"/>
  <c r="AD37" i="47"/>
  <c r="K37" i="47"/>
  <c r="I37" i="47" s="1"/>
  <c r="AD36" i="47"/>
  <c r="K36" i="47"/>
  <c r="I36" i="47" s="1"/>
  <c r="AD35" i="47"/>
  <c r="K35" i="47"/>
  <c r="I35" i="47" s="1"/>
  <c r="AD34" i="47"/>
  <c r="K34" i="47"/>
  <c r="AD33" i="47"/>
  <c r="K33" i="47"/>
  <c r="I33" i="47" s="1"/>
  <c r="AD32" i="47"/>
  <c r="K32" i="47"/>
  <c r="I32" i="47" s="1"/>
  <c r="AD31" i="47"/>
  <c r="K31" i="47"/>
  <c r="I31" i="47" s="1"/>
  <c r="AD30" i="47"/>
  <c r="K30" i="47"/>
  <c r="AD29" i="47"/>
  <c r="K29" i="47"/>
  <c r="I29" i="47" s="1"/>
  <c r="AD28" i="47"/>
  <c r="K28" i="47"/>
  <c r="I28" i="47" s="1"/>
  <c r="AD27" i="47"/>
  <c r="K27" i="47"/>
  <c r="I27" i="47" s="1"/>
  <c r="AD26" i="47"/>
  <c r="K26" i="47"/>
  <c r="AD25" i="47"/>
  <c r="K25" i="47"/>
  <c r="I25" i="47" s="1"/>
  <c r="AD24" i="47"/>
  <c r="K24" i="47"/>
  <c r="I24" i="47" s="1"/>
  <c r="L24" i="47" s="1"/>
  <c r="AD23" i="47"/>
  <c r="K23" i="47"/>
  <c r="I23" i="47" s="1"/>
  <c r="AD22" i="47"/>
  <c r="K22" i="47"/>
  <c r="I22" i="47" s="1"/>
  <c r="L22" i="47" s="1"/>
  <c r="AD21" i="47"/>
  <c r="K21" i="47"/>
  <c r="I21" i="47" s="1"/>
  <c r="AD20" i="47"/>
  <c r="K20" i="47"/>
  <c r="I20" i="47" s="1"/>
  <c r="L20" i="47" s="1"/>
  <c r="AD19" i="47"/>
  <c r="K19" i="47"/>
  <c r="I19" i="47" s="1"/>
  <c r="AD18" i="47"/>
  <c r="K18" i="47"/>
  <c r="I18" i="47" s="1"/>
  <c r="L18" i="47" s="1"/>
  <c r="AD17" i="47"/>
  <c r="K17" i="47"/>
  <c r="I17" i="47" s="1"/>
  <c r="AD16" i="47"/>
  <c r="K16" i="47"/>
  <c r="I16" i="47" s="1"/>
  <c r="L16" i="47" s="1"/>
  <c r="AD15" i="47"/>
  <c r="K15" i="47"/>
  <c r="I15" i="47" s="1"/>
  <c r="AD14" i="47"/>
  <c r="K14" i="47"/>
  <c r="I14" i="47" s="1"/>
  <c r="L14" i="47" s="1"/>
  <c r="AD13" i="47"/>
  <c r="K13" i="47"/>
  <c r="I13" i="47" s="1"/>
  <c r="AD12" i="47"/>
  <c r="K12" i="47"/>
  <c r="I12" i="47" s="1"/>
  <c r="L12" i="47" s="1"/>
  <c r="AD11" i="47"/>
  <c r="K11" i="47"/>
  <c r="I11" i="47" s="1"/>
  <c r="AD10" i="47"/>
  <c r="K10" i="47"/>
  <c r="I10" i="47" s="1"/>
  <c r="L10" i="47" s="1"/>
  <c r="AD9" i="47"/>
  <c r="K9" i="47"/>
  <c r="I9" i="47" s="1"/>
  <c r="AD8" i="47"/>
  <c r="K8" i="47"/>
  <c r="I8" i="47" s="1"/>
  <c r="L8" i="47" s="1"/>
  <c r="C8" i="47"/>
  <c r="C9" i="47" s="1"/>
  <c r="C10" i="47" s="1"/>
  <c r="C11" i="47" s="1"/>
  <c r="C12" i="47" s="1"/>
  <c r="C13" i="47" s="1"/>
  <c r="C14" i="47" s="1"/>
  <c r="C15" i="47" s="1"/>
  <c r="C16" i="47" s="1"/>
  <c r="C17" i="47" s="1"/>
  <c r="C18" i="47" s="1"/>
  <c r="C19" i="47" s="1"/>
  <c r="C20" i="47" s="1"/>
  <c r="C21" i="47" s="1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C35" i="47" s="1"/>
  <c r="C36" i="47" s="1"/>
  <c r="C37" i="47" s="1"/>
  <c r="C38" i="47" s="1"/>
  <c r="C39" i="47" s="1"/>
  <c r="C40" i="47" s="1"/>
  <c r="C41" i="47" s="1"/>
  <c r="C42" i="47" s="1"/>
  <c r="C43" i="47" s="1"/>
  <c r="C44" i="47" s="1"/>
  <c r="C45" i="47" s="1"/>
  <c r="B8" i="47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AD7" i="47"/>
  <c r="K7" i="47"/>
  <c r="C5" i="47"/>
  <c r="AD63" i="46"/>
  <c r="K63" i="46"/>
  <c r="AD62" i="46"/>
  <c r="K62" i="46"/>
  <c r="I62" i="46" s="1"/>
  <c r="AD61" i="46"/>
  <c r="K61" i="46"/>
  <c r="AD60" i="46"/>
  <c r="K60" i="46"/>
  <c r="I60" i="46" s="1"/>
  <c r="AD59" i="46"/>
  <c r="K59" i="46"/>
  <c r="AD58" i="46"/>
  <c r="K58" i="46"/>
  <c r="I58" i="46" s="1"/>
  <c r="AD57" i="46"/>
  <c r="K57" i="46"/>
  <c r="AD56" i="46"/>
  <c r="K56" i="46"/>
  <c r="I56" i="46" s="1"/>
  <c r="AD55" i="46"/>
  <c r="K55" i="46"/>
  <c r="AD54" i="46"/>
  <c r="K54" i="46"/>
  <c r="I54" i="46" s="1"/>
  <c r="AD53" i="46"/>
  <c r="K53" i="46"/>
  <c r="AD52" i="46"/>
  <c r="K52" i="46"/>
  <c r="I52" i="46" s="1"/>
  <c r="AD51" i="46"/>
  <c r="K51" i="46"/>
  <c r="C51" i="46"/>
  <c r="C52" i="46" s="1"/>
  <c r="C53" i="46" s="1"/>
  <c r="C54" i="46" s="1"/>
  <c r="C55" i="46" s="1"/>
  <c r="C56" i="46" s="1"/>
  <c r="C57" i="46" s="1"/>
  <c r="C58" i="46" s="1"/>
  <c r="C59" i="46" s="1"/>
  <c r="C60" i="46" s="1"/>
  <c r="C61" i="46" s="1"/>
  <c r="C62" i="46" s="1"/>
  <c r="C63" i="46" s="1"/>
  <c r="AD50" i="46"/>
  <c r="K50" i="46"/>
  <c r="I50" i="46" s="1"/>
  <c r="C50" i="46"/>
  <c r="B50" i="46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AD49" i="46"/>
  <c r="K49" i="46"/>
  <c r="Z47" i="46"/>
  <c r="Y47" i="46"/>
  <c r="U47" i="46"/>
  <c r="T47" i="46"/>
  <c r="S47" i="46"/>
  <c r="R47" i="46"/>
  <c r="Q47" i="46"/>
  <c r="P47" i="46"/>
  <c r="O47" i="46"/>
  <c r="N47" i="46"/>
  <c r="M47" i="46"/>
  <c r="J47" i="46"/>
  <c r="AD46" i="46"/>
  <c r="K46" i="46"/>
  <c r="I46" i="46" s="1"/>
  <c r="C46" i="46"/>
  <c r="B46" i="46"/>
  <c r="AD45" i="46"/>
  <c r="K45" i="46"/>
  <c r="I45" i="46" s="1"/>
  <c r="L45" i="46" s="1"/>
  <c r="AD44" i="46"/>
  <c r="K44" i="46"/>
  <c r="I44" i="46" s="1"/>
  <c r="L44" i="46" s="1"/>
  <c r="AD43" i="46"/>
  <c r="K43" i="46"/>
  <c r="I43" i="46" s="1"/>
  <c r="L43" i="46" s="1"/>
  <c r="AD42" i="46"/>
  <c r="K42" i="46"/>
  <c r="I42" i="46" s="1"/>
  <c r="AD41" i="46"/>
  <c r="K41" i="46"/>
  <c r="I41" i="46" s="1"/>
  <c r="L41" i="46" s="1"/>
  <c r="AD40" i="46"/>
  <c r="K40" i="46"/>
  <c r="I40" i="46"/>
  <c r="AD39" i="46"/>
  <c r="K39" i="46"/>
  <c r="I39" i="46" s="1"/>
  <c r="L39" i="46" s="1"/>
  <c r="AD38" i="46"/>
  <c r="K38" i="46"/>
  <c r="I38" i="46" s="1"/>
  <c r="L38" i="46" s="1"/>
  <c r="AD37" i="46"/>
  <c r="K37" i="46"/>
  <c r="I37" i="46" s="1"/>
  <c r="L37" i="46" s="1"/>
  <c r="AD36" i="46"/>
  <c r="K36" i="46"/>
  <c r="I36" i="46" s="1"/>
  <c r="L36" i="46" s="1"/>
  <c r="AD35" i="46"/>
  <c r="K35" i="46"/>
  <c r="I35" i="46" s="1"/>
  <c r="L35" i="46" s="1"/>
  <c r="AD34" i="46"/>
  <c r="K34" i="46"/>
  <c r="I34" i="46" s="1"/>
  <c r="AD33" i="46"/>
  <c r="K33" i="46"/>
  <c r="I33" i="46"/>
  <c r="AD32" i="46"/>
  <c r="K32" i="46"/>
  <c r="I32" i="46" s="1"/>
  <c r="L32" i="46" s="1"/>
  <c r="AD31" i="46"/>
  <c r="K31" i="46"/>
  <c r="I31" i="46" s="1"/>
  <c r="AD30" i="46"/>
  <c r="K30" i="46"/>
  <c r="I30" i="46"/>
  <c r="L30" i="46" s="1"/>
  <c r="AD29" i="46"/>
  <c r="K29" i="46"/>
  <c r="AD28" i="46"/>
  <c r="K28" i="46"/>
  <c r="I28" i="46" s="1"/>
  <c r="L28" i="46" s="1"/>
  <c r="AD27" i="46"/>
  <c r="K27" i="46"/>
  <c r="I27" i="46" s="1"/>
  <c r="AD26" i="46"/>
  <c r="K26" i="46"/>
  <c r="AD25" i="46"/>
  <c r="K25" i="46"/>
  <c r="I25" i="46" s="1"/>
  <c r="AD24" i="46"/>
  <c r="K24" i="46"/>
  <c r="I24" i="46" s="1"/>
  <c r="L24" i="46" s="1"/>
  <c r="AD23" i="46"/>
  <c r="K23" i="46"/>
  <c r="I23" i="46" s="1"/>
  <c r="AD22" i="46"/>
  <c r="K22" i="46"/>
  <c r="I22" i="46" s="1"/>
  <c r="L22" i="46" s="1"/>
  <c r="AD21" i="46"/>
  <c r="K21" i="46"/>
  <c r="AD20" i="46"/>
  <c r="K20" i="46"/>
  <c r="I20" i="46" s="1"/>
  <c r="L20" i="46" s="1"/>
  <c r="AD19" i="46"/>
  <c r="K19" i="46"/>
  <c r="I19" i="46" s="1"/>
  <c r="AD18" i="46"/>
  <c r="K18" i="46"/>
  <c r="I18" i="46" s="1"/>
  <c r="L18" i="46" s="1"/>
  <c r="AD17" i="46"/>
  <c r="K17" i="46"/>
  <c r="I17" i="46" s="1"/>
  <c r="AD16" i="46"/>
  <c r="K16" i="46"/>
  <c r="I16" i="46" s="1"/>
  <c r="L16" i="46" s="1"/>
  <c r="AD15" i="46"/>
  <c r="K15" i="46"/>
  <c r="I15" i="46" s="1"/>
  <c r="AD14" i="46"/>
  <c r="K14" i="46"/>
  <c r="I14" i="46" s="1"/>
  <c r="L14" i="46" s="1"/>
  <c r="AD13" i="46"/>
  <c r="K13" i="46"/>
  <c r="AD12" i="46"/>
  <c r="K12" i="46"/>
  <c r="I12" i="46" s="1"/>
  <c r="L12" i="46" s="1"/>
  <c r="AD11" i="46"/>
  <c r="K11" i="46"/>
  <c r="I11" i="46"/>
  <c r="AD10" i="46"/>
  <c r="K10" i="46"/>
  <c r="I10" i="46" s="1"/>
  <c r="L10" i="46" s="1"/>
  <c r="AD9" i="46"/>
  <c r="K9" i="46"/>
  <c r="I9" i="46" s="1"/>
  <c r="AD8" i="46"/>
  <c r="K8" i="46"/>
  <c r="I8" i="46" s="1"/>
  <c r="L8" i="46" s="1"/>
  <c r="C8" i="46"/>
  <c r="C9" i="46" s="1"/>
  <c r="C10" i="46" s="1"/>
  <c r="C11" i="46" s="1"/>
  <c r="C12" i="46" s="1"/>
  <c r="C13" i="46" s="1"/>
  <c r="C14" i="46" s="1"/>
  <c r="C15" i="46" s="1"/>
  <c r="C16" i="46" s="1"/>
  <c r="C17" i="46" s="1"/>
  <c r="C18" i="46" s="1"/>
  <c r="C19" i="46" s="1"/>
  <c r="C20" i="46" s="1"/>
  <c r="C21" i="46" s="1"/>
  <c r="C22" i="46" s="1"/>
  <c r="C23" i="46" s="1"/>
  <c r="C24" i="46" s="1"/>
  <c r="C25" i="46" s="1"/>
  <c r="C26" i="46" s="1"/>
  <c r="C27" i="46" s="1"/>
  <c r="C28" i="46" s="1"/>
  <c r="C29" i="46" s="1"/>
  <c r="C30" i="46" s="1"/>
  <c r="C31" i="46" s="1"/>
  <c r="C32" i="46" s="1"/>
  <c r="C33" i="46" s="1"/>
  <c r="C34" i="46" s="1"/>
  <c r="C35" i="46" s="1"/>
  <c r="C36" i="46" s="1"/>
  <c r="C37" i="46" s="1"/>
  <c r="C38" i="46" s="1"/>
  <c r="C39" i="46" s="1"/>
  <c r="C40" i="46" s="1"/>
  <c r="C41" i="46" s="1"/>
  <c r="C42" i="46" s="1"/>
  <c r="C43" i="46" s="1"/>
  <c r="C44" i="46" s="1"/>
  <c r="C45" i="46" s="1"/>
  <c r="B8" i="46"/>
  <c r="B9" i="46" s="1"/>
  <c r="B10" i="46" s="1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AD7" i="46"/>
  <c r="K7" i="46"/>
  <c r="I7" i="46" s="1"/>
  <c r="C5" i="46"/>
  <c r="L40" i="46" l="1"/>
  <c r="L38" i="47"/>
  <c r="B34" i="49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L42" i="47"/>
  <c r="C34" i="49"/>
  <c r="C35" i="49" s="1"/>
  <c r="C36" i="49" s="1"/>
  <c r="C37" i="49" s="1"/>
  <c r="C38" i="49" s="1"/>
  <c r="C39" i="49" s="1"/>
  <c r="C40" i="49" s="1"/>
  <c r="C41" i="49" s="1"/>
  <c r="C42" i="49" s="1"/>
  <c r="C43" i="49" s="1"/>
  <c r="C44" i="49" s="1"/>
  <c r="C45" i="49" s="1"/>
  <c r="C46" i="49" s="1"/>
  <c r="C47" i="49" s="1"/>
  <c r="C48" i="49" s="1"/>
  <c r="C49" i="49" s="1"/>
  <c r="C50" i="49" s="1"/>
  <c r="C51" i="49" s="1"/>
  <c r="C52" i="49" s="1"/>
  <c r="C53" i="49" s="1"/>
  <c r="C54" i="49" s="1"/>
  <c r="C55" i="49" s="1"/>
  <c r="C56" i="49" s="1"/>
  <c r="L34" i="46"/>
  <c r="L42" i="46"/>
  <c r="L46" i="46"/>
  <c r="I26" i="47"/>
  <c r="L26" i="47" s="1"/>
  <c r="L28" i="47"/>
  <c r="I30" i="47"/>
  <c r="L30" i="47" s="1"/>
  <c r="L32" i="47"/>
  <c r="I34" i="47"/>
  <c r="L34" i="47" s="1"/>
  <c r="L36" i="47"/>
  <c r="L40" i="47"/>
  <c r="L44" i="47"/>
  <c r="L57" i="47"/>
  <c r="B33" i="48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L76" i="48"/>
  <c r="L53" i="49"/>
  <c r="L60" i="49"/>
  <c r="L64" i="49"/>
  <c r="L72" i="49"/>
  <c r="L51" i="47"/>
  <c r="L59" i="47"/>
  <c r="C33" i="48"/>
  <c r="C34" i="48" s="1"/>
  <c r="C35" i="48" s="1"/>
  <c r="C36" i="48" s="1"/>
  <c r="C37" i="48" s="1"/>
  <c r="C38" i="48" s="1"/>
  <c r="C39" i="48" s="1"/>
  <c r="C40" i="48" s="1"/>
  <c r="C41" i="48" s="1"/>
  <c r="C42" i="48" s="1"/>
  <c r="C43" i="48" s="1"/>
  <c r="C44" i="48" s="1"/>
  <c r="C45" i="48" s="1"/>
  <c r="C46" i="48" s="1"/>
  <c r="C47" i="48" s="1"/>
  <c r="C48" i="48" s="1"/>
  <c r="C49" i="48" s="1"/>
  <c r="C50" i="48" s="1"/>
  <c r="C51" i="48" s="1"/>
  <c r="C52" i="48" s="1"/>
  <c r="C53" i="48" s="1"/>
  <c r="C54" i="48" s="1"/>
  <c r="C55" i="48" s="1"/>
  <c r="C56" i="48" s="1"/>
  <c r="C57" i="48" s="1"/>
  <c r="C58" i="48" s="1"/>
  <c r="C59" i="48" s="1"/>
  <c r="C60" i="48" s="1"/>
  <c r="C61" i="48" s="1"/>
  <c r="C62" i="48" s="1"/>
  <c r="C63" i="48" s="1"/>
  <c r="C64" i="48" s="1"/>
  <c r="L70" i="48"/>
  <c r="L78" i="48"/>
  <c r="L66" i="49"/>
  <c r="L53" i="47"/>
  <c r="I55" i="47"/>
  <c r="L55" i="47" s="1"/>
  <c r="L61" i="47"/>
  <c r="I63" i="47"/>
  <c r="L63" i="47" s="1"/>
  <c r="L72" i="48"/>
  <c r="I74" i="48"/>
  <c r="L74" i="48" s="1"/>
  <c r="L80" i="48"/>
  <c r="K58" i="49"/>
  <c r="I62" i="49"/>
  <c r="L62" i="49" s="1"/>
  <c r="L68" i="49"/>
  <c r="I70" i="49"/>
  <c r="L70" i="49" s="1"/>
  <c r="L68" i="48"/>
  <c r="K66" i="48"/>
  <c r="L49" i="47"/>
  <c r="K47" i="47"/>
  <c r="L33" i="46"/>
  <c r="K47" i="46"/>
  <c r="I8" i="49"/>
  <c r="L8" i="49" s="1"/>
  <c r="L9" i="49"/>
  <c r="I10" i="49"/>
  <c r="L10" i="49" s="1"/>
  <c r="L11" i="49"/>
  <c r="I12" i="49"/>
  <c r="L12" i="49" s="1"/>
  <c r="L13" i="49"/>
  <c r="I14" i="49"/>
  <c r="L14" i="49" s="1"/>
  <c r="L15" i="49"/>
  <c r="I16" i="49"/>
  <c r="L16" i="49" s="1"/>
  <c r="L17" i="49"/>
  <c r="I18" i="49"/>
  <c r="L18" i="49" s="1"/>
  <c r="L19" i="49"/>
  <c r="L21" i="49"/>
  <c r="L23" i="49"/>
  <c r="L25" i="49"/>
  <c r="L27" i="49"/>
  <c r="L29" i="49"/>
  <c r="L31" i="49"/>
  <c r="L33" i="49"/>
  <c r="L46" i="49"/>
  <c r="L48" i="49"/>
  <c r="L50" i="49"/>
  <c r="L52" i="49"/>
  <c r="L54" i="49"/>
  <c r="L56" i="49"/>
  <c r="I7" i="49"/>
  <c r="L7" i="49" s="1"/>
  <c r="I8" i="48"/>
  <c r="L8" i="48" s="1"/>
  <c r="L9" i="48"/>
  <c r="I10" i="48"/>
  <c r="L10" i="48" s="1"/>
  <c r="L11" i="48"/>
  <c r="I12" i="48"/>
  <c r="L12" i="48" s="1"/>
  <c r="L13" i="48"/>
  <c r="I14" i="48"/>
  <c r="L14" i="48" s="1"/>
  <c r="L15" i="48"/>
  <c r="I16" i="48"/>
  <c r="L16" i="48" s="1"/>
  <c r="L17" i="48"/>
  <c r="I18" i="48"/>
  <c r="L18" i="48" s="1"/>
  <c r="L19" i="48"/>
  <c r="I20" i="48"/>
  <c r="L20" i="48" s="1"/>
  <c r="L21" i="48"/>
  <c r="I22" i="48"/>
  <c r="L22" i="48" s="1"/>
  <c r="L23" i="48"/>
  <c r="I24" i="48"/>
  <c r="L24" i="48" s="1"/>
  <c r="L25" i="48"/>
  <c r="I26" i="48"/>
  <c r="L26" i="48" s="1"/>
  <c r="L27" i="48"/>
  <c r="L29" i="48"/>
  <c r="L31" i="48"/>
  <c r="L54" i="48"/>
  <c r="L56" i="48"/>
  <c r="L58" i="48"/>
  <c r="L60" i="48"/>
  <c r="L62" i="48"/>
  <c r="L64" i="48"/>
  <c r="I7" i="48"/>
  <c r="L7" i="48" s="1"/>
  <c r="L9" i="47"/>
  <c r="L11" i="47"/>
  <c r="L13" i="47"/>
  <c r="L15" i="47"/>
  <c r="L17" i="47"/>
  <c r="L19" i="47"/>
  <c r="L21" i="47"/>
  <c r="L23" i="47"/>
  <c r="L25" i="47"/>
  <c r="L27" i="47"/>
  <c r="L29" i="47"/>
  <c r="L31" i="47"/>
  <c r="L33" i="47"/>
  <c r="L35" i="47"/>
  <c r="L37" i="47"/>
  <c r="L39" i="47"/>
  <c r="L41" i="47"/>
  <c r="L43" i="47"/>
  <c r="L45" i="47"/>
  <c r="I7" i="47"/>
  <c r="I26" i="46"/>
  <c r="L26" i="46" s="1"/>
  <c r="L9" i="46"/>
  <c r="L17" i="46"/>
  <c r="I13" i="46"/>
  <c r="I21" i="46"/>
  <c r="L21" i="46" s="1"/>
  <c r="L25" i="46"/>
  <c r="I29" i="46"/>
  <c r="L29" i="46" s="1"/>
  <c r="L15" i="46"/>
  <c r="L23" i="46"/>
  <c r="L31" i="46"/>
  <c r="L7" i="46"/>
  <c r="L11" i="46"/>
  <c r="L19" i="46"/>
  <c r="L27" i="46"/>
  <c r="I49" i="46"/>
  <c r="L49" i="46" s="1"/>
  <c r="L50" i="46"/>
  <c r="I51" i="46"/>
  <c r="L51" i="46" s="1"/>
  <c r="L52" i="46"/>
  <c r="I53" i="46"/>
  <c r="L53" i="46" s="1"/>
  <c r="L54" i="46"/>
  <c r="I55" i="46"/>
  <c r="L55" i="46" s="1"/>
  <c r="L56" i="46"/>
  <c r="I57" i="46"/>
  <c r="L57" i="46" s="1"/>
  <c r="L58" i="46"/>
  <c r="I59" i="46"/>
  <c r="L59" i="46" s="1"/>
  <c r="L60" i="46"/>
  <c r="I61" i="46"/>
  <c r="L61" i="46" s="1"/>
  <c r="L62" i="46"/>
  <c r="I63" i="46"/>
  <c r="L63" i="46" s="1"/>
  <c r="I47" i="47" l="1"/>
  <c r="L58" i="49"/>
  <c r="L66" i="48"/>
  <c r="I47" i="46"/>
  <c r="I58" i="49"/>
  <c r="I66" i="48"/>
  <c r="L7" i="47"/>
  <c r="L47" i="47" s="1"/>
  <c r="L13" i="46"/>
  <c r="L47" i="46" s="1"/>
</calcChain>
</file>

<file path=xl/sharedStrings.xml><?xml version="1.0" encoding="utf-8"?>
<sst xmlns="http://schemas.openxmlformats.org/spreadsheetml/2006/main" count="2136" uniqueCount="204">
  <si>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</si>
  <si>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</si>
  <si>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</si>
  <si>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</si>
  <si>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</si>
  <si>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</si>
  <si>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</si>
  <si>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</si>
  <si>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</si>
  <si>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</si>
  <si>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</si>
  <si>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</si>
  <si>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</si>
  <si>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</si>
  <si>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</si>
  <si>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</si>
  <si>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</si>
  <si>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</si>
  <si>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</si>
  <si>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</si>
  <si>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</si>
  <si>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</si>
  <si>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</si>
  <si>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</si>
  <si>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</si>
  <si>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</si>
  <si>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</si>
  <si>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</si>
  <si>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</si>
  <si>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</si>
  <si>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</si>
  <si>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</si>
  <si>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</si>
  <si>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</si>
  <si>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</si>
  <si>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</si>
  <si>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</si>
  <si>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</si>
  <si>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</si>
  <si>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</si>
  <si>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</si>
  <si>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</si>
  <si>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</si>
  <si>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</si>
  <si>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</si>
  <si>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</si>
  <si>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SST</t>
    <phoneticPr fontId="4" type="noConversion"/>
  </si>
  <si>
    <t>B/K</t>
    <phoneticPr fontId="4" type="noConversion"/>
  </si>
  <si>
    <t>B</t>
    <phoneticPr fontId="4" type="noConversion"/>
  </si>
  <si>
    <t>BASE</t>
    <phoneticPr fontId="4" type="noConversion"/>
  </si>
  <si>
    <t>AMB0172A-KAA-R2</t>
    <phoneticPr fontId="4" type="noConversion"/>
  </si>
  <si>
    <t>SGF2033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</si>
  <si>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</si>
  <si>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</si>
  <si>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</si>
  <si>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</si>
  <si>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</si>
  <si>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</si>
  <si>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</si>
  <si>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</si>
  <si>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t>K-JR01887-B221AUA</t>
    <phoneticPr fontId="4" type="noConversion"/>
  </si>
  <si>
    <t>COVER</t>
    <phoneticPr fontId="4" type="noConversion"/>
  </si>
  <si>
    <t>K-AR3550-1A</t>
    <phoneticPr fontId="4" type="noConversion"/>
  </si>
  <si>
    <t>1월 1일</t>
    <phoneticPr fontId="4" type="noConversion"/>
  </si>
  <si>
    <t>KR6414-B414UA</t>
    <phoneticPr fontId="4" type="noConversion"/>
  </si>
  <si>
    <t>K-AR3548-1A</t>
    <phoneticPr fontId="4" type="noConversion"/>
  </si>
  <si>
    <t>N/P</t>
    <phoneticPr fontId="4" type="noConversion"/>
  </si>
  <si>
    <t>A</t>
    <phoneticPr fontId="4" type="noConversion"/>
  </si>
  <si>
    <t>B</t>
    <phoneticPr fontId="4" type="noConversion"/>
  </si>
  <si>
    <t>김춘화</t>
    <phoneticPr fontId="4" type="noConversion"/>
  </si>
  <si>
    <t>STOPPER</t>
    <phoneticPr fontId="4" type="noConversion"/>
  </si>
  <si>
    <t>AMB0230A-KAA-R1</t>
    <phoneticPr fontId="4" type="noConversion"/>
  </si>
  <si>
    <t>SF2255</t>
    <phoneticPr fontId="4" type="noConversion"/>
  </si>
  <si>
    <t>K-JR01903-D180ZA(증)</t>
    <phoneticPr fontId="4" type="noConversion"/>
  </si>
  <si>
    <t>SGP2020R</t>
    <phoneticPr fontId="4" type="noConversion"/>
  </si>
  <si>
    <t>KR6458AB456CA</t>
    <phoneticPr fontId="4" type="noConversion"/>
  </si>
  <si>
    <t>이은실</t>
    <phoneticPr fontId="4" type="noConversion"/>
  </si>
  <si>
    <t>LATCH</t>
    <phoneticPr fontId="4" type="noConversion"/>
  </si>
  <si>
    <t>K-JR01734-E092TA</t>
    <phoneticPr fontId="4" type="noConversion"/>
  </si>
  <si>
    <t>JD4901</t>
    <phoneticPr fontId="4" type="noConversion"/>
  </si>
  <si>
    <t>김화</t>
    <phoneticPr fontId="4" type="noConversion"/>
  </si>
  <si>
    <t>CAM</t>
    <phoneticPr fontId="4" type="noConversion"/>
  </si>
  <si>
    <t>K-AR3553-1A</t>
    <phoneticPr fontId="4" type="noConversion"/>
  </si>
  <si>
    <t>SGF2030</t>
    <phoneticPr fontId="4" type="noConversion"/>
  </si>
  <si>
    <t>K-AR3552-1A</t>
    <phoneticPr fontId="4" type="noConversion"/>
  </si>
  <si>
    <t>KR6414-D414PA</t>
    <phoneticPr fontId="4" type="noConversion"/>
  </si>
  <si>
    <t>1월 2일</t>
    <phoneticPr fontId="4" type="noConversion"/>
  </si>
  <si>
    <t>1월 4일</t>
    <phoneticPr fontId="4" type="noConversion"/>
  </si>
  <si>
    <t>SST</t>
    <phoneticPr fontId="4" type="noConversion"/>
  </si>
  <si>
    <t>MCS</t>
    <phoneticPr fontId="4" type="noConversion"/>
  </si>
  <si>
    <t>A</t>
    <phoneticPr fontId="4" type="noConversion"/>
  </si>
  <si>
    <t>지아</t>
    <phoneticPr fontId="4" type="noConversion"/>
  </si>
  <si>
    <t>F/A</t>
    <phoneticPr fontId="4" type="noConversion"/>
  </si>
  <si>
    <t>AMB20E4A-KAA-R7</t>
    <phoneticPr fontId="4" type="noConversion"/>
  </si>
  <si>
    <t>샘플</t>
    <phoneticPr fontId="4" type="noConversion"/>
  </si>
  <si>
    <t>SF2255</t>
    <phoneticPr fontId="4" type="noConversion"/>
  </si>
  <si>
    <t>I/V</t>
    <phoneticPr fontId="4" type="noConversion"/>
  </si>
  <si>
    <t>B</t>
    <phoneticPr fontId="4" type="noConversion"/>
  </si>
  <si>
    <t>수연</t>
    <phoneticPr fontId="4" type="noConversion"/>
  </si>
  <si>
    <t>KR6303-E07TA</t>
    <phoneticPr fontId="4" type="noConversion"/>
  </si>
  <si>
    <t>1월 5일</t>
    <phoneticPr fontId="4" type="noConversion"/>
  </si>
  <si>
    <t>AMB20G2A-KAA-R1</t>
    <phoneticPr fontId="4" type="noConversion"/>
  </si>
  <si>
    <t>AMB09J4A-KAA-R1</t>
    <phoneticPr fontId="4" type="noConversion"/>
  </si>
  <si>
    <t>JD4901</t>
    <phoneticPr fontId="4" type="noConversion"/>
  </si>
  <si>
    <t>LATCH</t>
    <phoneticPr fontId="4" type="noConversion"/>
  </si>
  <si>
    <t>HDBB08-078F2</t>
    <phoneticPr fontId="4" type="noConversion"/>
  </si>
  <si>
    <t>SGF2030</t>
    <phoneticPr fontId="4" type="noConversion"/>
  </si>
  <si>
    <t>FLOATING</t>
    <phoneticPr fontId="4" type="noConversion"/>
  </si>
  <si>
    <t>HIC</t>
    <phoneticPr fontId="4" type="noConversion"/>
  </si>
  <si>
    <t>박소연</t>
    <phoneticPr fontId="4" type="noConversion"/>
  </si>
  <si>
    <t>HDBB08-078H1</t>
    <phoneticPr fontId="4" type="noConversion"/>
  </si>
  <si>
    <t>sgf2041</t>
    <phoneticPr fontId="4" type="noConversion"/>
  </si>
  <si>
    <t>HOLDER</t>
    <phoneticPr fontId="4" type="noConversion"/>
  </si>
  <si>
    <t>김춘화</t>
    <phoneticPr fontId="4" type="noConversion"/>
  </si>
  <si>
    <t>이은실</t>
    <phoneticPr fontId="4" type="noConversion"/>
  </si>
  <si>
    <t>AMB0186A-KAA-R1</t>
    <phoneticPr fontId="4" type="noConversion"/>
  </si>
  <si>
    <t>288E84M-B102C-2</t>
    <phoneticPr fontId="4" type="noConversion"/>
  </si>
  <si>
    <t>BULE</t>
    <phoneticPr fontId="4" type="noConversion"/>
  </si>
  <si>
    <t>B/L</t>
    <phoneticPr fontId="4" type="noConversion"/>
  </si>
  <si>
    <t>김화</t>
    <phoneticPr fontId="4" type="noConversion"/>
  </si>
  <si>
    <t>1월 6일</t>
    <phoneticPr fontId="4" type="noConversion"/>
  </si>
  <si>
    <t>HDBB08-078F2</t>
    <phoneticPr fontId="4" type="noConversion"/>
  </si>
  <si>
    <t>FLOATING</t>
    <phoneticPr fontId="4" type="noConversion"/>
  </si>
  <si>
    <t>HIC</t>
    <phoneticPr fontId="4" type="noConversion"/>
  </si>
  <si>
    <t>SGF2030</t>
    <phoneticPr fontId="4" type="noConversion"/>
  </si>
  <si>
    <t>N/P</t>
    <phoneticPr fontId="4" type="noConversion"/>
  </si>
  <si>
    <t>A</t>
    <phoneticPr fontId="4" type="noConversion"/>
  </si>
  <si>
    <t>B</t>
    <phoneticPr fontId="4" type="noConversion"/>
  </si>
  <si>
    <t>지아</t>
    <phoneticPr fontId="4" type="noConversion"/>
  </si>
  <si>
    <t>HDBB08-078B4</t>
    <phoneticPr fontId="4" type="noConversion"/>
  </si>
  <si>
    <t>BASE</t>
    <phoneticPr fontId="4" type="noConversion"/>
  </si>
  <si>
    <t>SGF2041</t>
  </si>
  <si>
    <t>B/K</t>
    <phoneticPr fontId="4" type="noConversion"/>
  </si>
  <si>
    <t>수연</t>
    <phoneticPr fontId="4" type="noConversion"/>
  </si>
  <si>
    <t>KR6303-E07TA</t>
    <phoneticPr fontId="4" type="noConversion"/>
  </si>
  <si>
    <t>JD4901</t>
    <phoneticPr fontId="4" type="noConversion"/>
  </si>
  <si>
    <t>LATCH</t>
    <phoneticPr fontId="4" type="noConversion"/>
  </si>
  <si>
    <t>박소연</t>
    <phoneticPr fontId="4" type="noConversion"/>
  </si>
  <si>
    <t>A</t>
    <phoneticPr fontId="4" type="noConversion"/>
  </si>
  <si>
    <t>B</t>
    <phoneticPr fontId="4" type="noConversion"/>
  </si>
  <si>
    <t>K-JR01887-A221ATA</t>
    <phoneticPr fontId="4" type="noConversion"/>
  </si>
  <si>
    <t>SLIDER</t>
    <phoneticPr fontId="4" type="noConversion"/>
  </si>
  <si>
    <t>김춘화</t>
    <phoneticPr fontId="4" type="noConversion"/>
  </si>
  <si>
    <t>HIC</t>
    <phoneticPr fontId="4" type="noConversion"/>
  </si>
  <si>
    <t>RIVET</t>
    <phoneticPr fontId="4" type="noConversion"/>
  </si>
  <si>
    <t>RV1.0-1.2HD-1.15AI</t>
    <phoneticPr fontId="4" type="noConversion"/>
  </si>
  <si>
    <t>G/R</t>
    <phoneticPr fontId="4" type="noConversion"/>
  </si>
  <si>
    <t>이은실</t>
    <phoneticPr fontId="4" type="noConversion"/>
  </si>
  <si>
    <t>김화</t>
    <phoneticPr fontId="4" type="noConversion"/>
  </si>
  <si>
    <t>재검</t>
    <phoneticPr fontId="4" type="noConversion"/>
  </si>
  <si>
    <t>AMB0359A-KAA-R1</t>
    <phoneticPr fontId="4" type="noConversion"/>
  </si>
  <si>
    <t>cover</t>
    <phoneticPr fontId="4" type="noConversion"/>
  </si>
  <si>
    <t>MCS</t>
    <phoneticPr fontId="4" type="noConversion"/>
  </si>
  <si>
    <t>JD4901</t>
  </si>
  <si>
    <t>B/K</t>
    <phoneticPr fontId="4" type="noConversion"/>
  </si>
  <si>
    <t>B</t>
    <phoneticPr fontId="4" type="noConversion"/>
  </si>
  <si>
    <t>A</t>
    <phoneticPr fontId="4" type="noConversion"/>
  </si>
  <si>
    <t>지아</t>
    <phoneticPr fontId="4" type="noConversion"/>
  </si>
  <si>
    <t>NP595-877-014#LB</t>
    <phoneticPr fontId="4" type="noConversion"/>
  </si>
  <si>
    <t>AYE</t>
    <phoneticPr fontId="4" type="noConversion"/>
  </si>
  <si>
    <t>SGP2030R</t>
    <phoneticPr fontId="4" type="noConversion"/>
  </si>
  <si>
    <t>N/P</t>
    <phoneticPr fontId="4" type="noConversion"/>
  </si>
  <si>
    <t>샘플</t>
    <phoneticPr fontId="4" type="noConversion"/>
  </si>
  <si>
    <t>수연</t>
    <phoneticPr fontId="4" type="noConversion"/>
  </si>
  <si>
    <t>NP628-1056-001#IN-B</t>
    <phoneticPr fontId="4" type="noConversion"/>
  </si>
  <si>
    <t>재검</t>
    <phoneticPr fontId="4" type="noConversion"/>
  </si>
  <si>
    <t>박소연</t>
    <phoneticPr fontId="4" type="noConversion"/>
  </si>
  <si>
    <t>AMS08155A-KBB-R2</t>
    <phoneticPr fontId="4" type="noConversion"/>
  </si>
  <si>
    <t>SF2255</t>
    <phoneticPr fontId="4" type="noConversion"/>
  </si>
  <si>
    <t>KR6414-B414UA</t>
    <phoneticPr fontId="4" type="noConversion"/>
  </si>
  <si>
    <t>HDBB08-078B3</t>
    <phoneticPr fontId="4" type="noConversion"/>
  </si>
  <si>
    <t>BOTTOM</t>
    <phoneticPr fontId="4" type="noConversion"/>
  </si>
  <si>
    <t>HIC</t>
    <phoneticPr fontId="4" type="noConversion"/>
  </si>
  <si>
    <t>김춘화</t>
    <phoneticPr fontId="4" type="noConversion"/>
  </si>
  <si>
    <t>이은실</t>
    <phoneticPr fontId="4" type="noConversion"/>
  </si>
  <si>
    <t>은실</t>
    <phoneticPr fontId="4" type="noConversion"/>
  </si>
  <si>
    <t>김화</t>
    <phoneticPr fontId="4" type="noConversion"/>
  </si>
  <si>
    <t>반품 불량 선별작업</t>
    <phoneticPr fontId="4" type="noConversion"/>
  </si>
  <si>
    <t>1월 7일</t>
    <phoneticPr fontId="4" type="noConversion"/>
  </si>
  <si>
    <t>K-R2890-1C</t>
    <phoneticPr fontId="4" type="noConversion"/>
  </si>
  <si>
    <t>ADAPTER</t>
    <phoneticPr fontId="4" type="noConversion"/>
  </si>
  <si>
    <t>K-R2768-1B</t>
    <phoneticPr fontId="4" type="noConversion"/>
  </si>
  <si>
    <t>L/G</t>
    <phoneticPr fontId="4" type="noConversion"/>
  </si>
  <si>
    <t>NP413-187-092#IN-A</t>
    <phoneticPr fontId="4" type="noConversion"/>
  </si>
  <si>
    <t>SGF2041</t>
    <phoneticPr fontId="4" type="noConversion"/>
  </si>
  <si>
    <t>K-R2764-1A</t>
    <phoneticPr fontId="4" type="noConversion"/>
  </si>
  <si>
    <t>K-R2767-1A</t>
    <phoneticPr fontId="4" type="noConversion"/>
  </si>
  <si>
    <t>K-R2769-1A</t>
    <phoneticPr fontId="4" type="noConversion"/>
  </si>
  <si>
    <r>
      <rPr>
        <b/>
        <sz val="7"/>
        <rFont val="맑은 고딕"/>
        <family val="3"/>
        <charset val="129"/>
      </rPr>
      <t>파손크랙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</si>
  <si>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288E84M-B102C-2</t>
  </si>
  <si>
    <t>OKINS</t>
    <phoneticPr fontId="4" type="noConversion"/>
  </si>
  <si>
    <t>AMB09F5A-KAA-R3</t>
    <phoneticPr fontId="4" type="noConversion"/>
  </si>
  <si>
    <t>1.2 샘플</t>
    <phoneticPr fontId="4" type="noConversion"/>
  </si>
  <si>
    <t>1월 8일</t>
    <phoneticPr fontId="4" type="noConversion"/>
  </si>
  <si>
    <t>NP635-315-006#LB</t>
    <phoneticPr fontId="4" type="noConversion"/>
  </si>
  <si>
    <t xml:space="preserve">SGP2030R </t>
    <phoneticPr fontId="4" type="noConversion"/>
  </si>
  <si>
    <t>NP413-187-092#IN-B</t>
  </si>
  <si>
    <t>SGP2030R)</t>
    <phoneticPr fontId="4" type="noConversion"/>
  </si>
  <si>
    <t>NP413-082-092#GP</t>
    <phoneticPr fontId="4" type="noConversion"/>
  </si>
  <si>
    <t>K-JR01923-C01AWA</t>
    <phoneticPr fontId="4" type="noConversion"/>
  </si>
  <si>
    <t>K-JR01923-B324AUC</t>
    <phoneticPr fontId="4" type="noConversion"/>
  </si>
  <si>
    <t>1월 9일</t>
    <phoneticPr fontId="4" type="noConversion"/>
  </si>
  <si>
    <t>K-JR01875-E01TA</t>
    <phoneticPr fontId="4" type="noConversion"/>
  </si>
  <si>
    <t>HOOK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</si>
</sst>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460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160;&#49324;&#51068;&#48372;/2020&#45380;%20&#44160;&#49324;&#51068;&#48372;/&#44160;&#49324;&#51068;&#48372;%208&#50900;/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zoomScale="85" zoomScaleNormal="85" workbookViewId="0">
      <pane ySplit="6" topLeftCell="A7" activePane="bottomLeft" state="frozen"/>
      <selection activeCell="A4" sqref="A4:AC4"/>
      <selection pane="bottomLeft" activeCell="G10" sqref="G1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7" t="s">
        <v>63</v>
      </c>
      <c r="B1" s="48"/>
      <c r="C1" s="48"/>
      <c r="D1" s="48"/>
      <c r="E1" s="53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s="1" customFormat="1" ht="13.5" customHeight="1" x14ac:dyDescent="0.3">
      <c r="A2" s="49"/>
      <c r="B2" s="50"/>
      <c r="C2" s="50"/>
      <c r="D2" s="5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3.5" customHeight="1" x14ac:dyDescent="0.3">
      <c r="A3" s="51"/>
      <c r="B3" s="52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 spans="1:32" s="1" customFormat="1" ht="9.9499999999999993" customHeight="1" thickBo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 spans="1:32" s="2" customFormat="1" ht="17.25" thickTop="1" x14ac:dyDescent="0.3">
      <c r="A5" s="41" t="s">
        <v>1</v>
      </c>
      <c r="B5" s="62" t="s">
        <v>44</v>
      </c>
      <c r="C5" s="62" t="str">
        <f>RIGHT($A$1,1)</f>
        <v>일</v>
      </c>
      <c r="D5" s="41" t="s">
        <v>2</v>
      </c>
      <c r="E5" s="41" t="s">
        <v>3</v>
      </c>
      <c r="F5" s="41" t="s">
        <v>4</v>
      </c>
      <c r="G5" s="41" t="s">
        <v>5</v>
      </c>
      <c r="H5" s="39" t="s">
        <v>6</v>
      </c>
      <c r="I5" s="41" t="s">
        <v>7</v>
      </c>
      <c r="J5" s="41" t="s">
        <v>8</v>
      </c>
      <c r="K5" s="41" t="s">
        <v>9</v>
      </c>
      <c r="L5" s="42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 t="s">
        <v>12</v>
      </c>
      <c r="AB5" s="44"/>
      <c r="AC5" s="44"/>
      <c r="AD5" s="44" t="s">
        <v>13</v>
      </c>
      <c r="AE5" s="44" t="s">
        <v>14</v>
      </c>
      <c r="AF5" s="65" t="s">
        <v>15</v>
      </c>
    </row>
    <row r="6" spans="1:32" s="2" customFormat="1" ht="37.5" customHeight="1" thickBot="1" x14ac:dyDescent="0.35">
      <c r="A6" s="40"/>
      <c r="B6" s="63"/>
      <c r="C6" s="63"/>
      <c r="D6" s="40"/>
      <c r="E6" s="40"/>
      <c r="F6" s="40"/>
      <c r="G6" s="40"/>
      <c r="H6" s="40"/>
      <c r="I6" s="40"/>
      <c r="J6" s="40"/>
      <c r="K6" s="40"/>
      <c r="L6" s="43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52</v>
      </c>
      <c r="R6" s="21" t="s">
        <v>53</v>
      </c>
      <c r="S6" s="21" t="s">
        <v>54</v>
      </c>
      <c r="T6" s="24" t="s">
        <v>55</v>
      </c>
      <c r="U6" s="21" t="s">
        <v>56</v>
      </c>
      <c r="V6" s="21" t="s">
        <v>57</v>
      </c>
      <c r="W6" s="3" t="s">
        <v>45</v>
      </c>
      <c r="X6" s="3" t="s">
        <v>41</v>
      </c>
      <c r="Y6" s="21" t="s">
        <v>58</v>
      </c>
      <c r="Z6" s="21" t="s">
        <v>59</v>
      </c>
      <c r="AA6" s="22" t="s">
        <v>20</v>
      </c>
      <c r="AB6" s="22" t="s">
        <v>21</v>
      </c>
      <c r="AC6" s="22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</v>
      </c>
      <c r="D7" s="6" t="s">
        <v>46</v>
      </c>
      <c r="E7" s="6" t="s">
        <v>61</v>
      </c>
      <c r="F7" s="6" t="s">
        <v>62</v>
      </c>
      <c r="G7" s="4" t="s">
        <v>51</v>
      </c>
      <c r="H7" s="4" t="s">
        <v>47</v>
      </c>
      <c r="I7" s="7">
        <f t="shared" ref="I7:I46" si="0">J7+K7</f>
        <v>3428</v>
      </c>
      <c r="J7" s="8">
        <v>3428</v>
      </c>
      <c r="K7" s="7">
        <f t="shared" ref="K7:K29" si="1">SUM(M7:Z7)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20210101</v>
      </c>
      <c r="AB7" s="11">
        <v>14</v>
      </c>
      <c r="AC7" s="5" t="s">
        <v>48</v>
      </c>
      <c r="AD7" s="11" t="str">
        <f>IF($AC7="A","하선동",IF($AC7="B","이형준",""))</f>
        <v>이형준</v>
      </c>
      <c r="AE7" s="12" t="s">
        <v>32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</v>
      </c>
      <c r="D8" s="12" t="s">
        <v>25</v>
      </c>
      <c r="E8" s="6" t="s">
        <v>49</v>
      </c>
      <c r="F8" s="6" t="s">
        <v>50</v>
      </c>
      <c r="G8" s="4" t="s">
        <v>51</v>
      </c>
      <c r="H8" s="4" t="s">
        <v>47</v>
      </c>
      <c r="I8" s="7">
        <f t="shared" si="0"/>
        <v>3759</v>
      </c>
      <c r="J8" s="8">
        <v>3703</v>
      </c>
      <c r="K8" s="7">
        <f t="shared" si="1"/>
        <v>56</v>
      </c>
      <c r="L8" s="9">
        <f t="shared" si="2"/>
        <v>1.4897579143389199E-2</v>
      </c>
      <c r="M8" s="10"/>
      <c r="N8" s="10"/>
      <c r="O8" s="10"/>
      <c r="P8" s="10">
        <v>50</v>
      </c>
      <c r="Q8" s="10"/>
      <c r="R8" s="10">
        <v>6</v>
      </c>
      <c r="S8" s="10"/>
      <c r="T8" s="10"/>
      <c r="U8" s="10"/>
      <c r="V8" s="10"/>
      <c r="W8" s="10"/>
      <c r="X8" s="10"/>
      <c r="Y8" s="10"/>
      <c r="Z8" s="10"/>
      <c r="AA8" s="11">
        <v>20210101</v>
      </c>
      <c r="AB8" s="11">
        <v>15</v>
      </c>
      <c r="AC8" s="5" t="s">
        <v>48</v>
      </c>
      <c r="AD8" s="11" t="str">
        <f t="shared" ref="AD8:AD46" si="3">IF($AC8="A","하선동",IF($AC8="B","이형준",""))</f>
        <v>이형준</v>
      </c>
      <c r="AE8" s="12" t="s">
        <v>32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</v>
      </c>
      <c r="D9" s="6" t="s">
        <v>46</v>
      </c>
      <c r="E9" s="6" t="s">
        <v>49</v>
      </c>
      <c r="F9" s="6" t="s">
        <v>60</v>
      </c>
      <c r="G9" s="4">
        <v>7301</v>
      </c>
      <c r="H9" s="4" t="s">
        <v>47</v>
      </c>
      <c r="I9" s="7">
        <f t="shared" si="0"/>
        <v>866</v>
      </c>
      <c r="J9" s="8">
        <v>810</v>
      </c>
      <c r="K9" s="7">
        <f t="shared" si="1"/>
        <v>56</v>
      </c>
      <c r="L9" s="9">
        <f t="shared" si="2"/>
        <v>6.4665127020785224E-2</v>
      </c>
      <c r="M9" s="10"/>
      <c r="N9" s="10">
        <v>51</v>
      </c>
      <c r="O9" s="10"/>
      <c r="P9" s="10"/>
      <c r="Q9" s="10"/>
      <c r="R9" s="10"/>
      <c r="S9" s="10"/>
      <c r="T9" s="10"/>
      <c r="U9" s="10"/>
      <c r="V9" s="10">
        <v>5</v>
      </c>
      <c r="W9" s="10"/>
      <c r="X9" s="10"/>
      <c r="Y9" s="10"/>
      <c r="Z9" s="10"/>
      <c r="AA9" s="11">
        <v>20210101</v>
      </c>
      <c r="AB9" s="5">
        <v>13</v>
      </c>
      <c r="AC9" s="5" t="s">
        <v>48</v>
      </c>
      <c r="AD9" s="11" t="str">
        <f t="shared" si="3"/>
        <v>이형준</v>
      </c>
      <c r="AE9" s="12" t="s">
        <v>32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</v>
      </c>
      <c r="D10" s="6" t="s">
        <v>46</v>
      </c>
      <c r="E10" s="6" t="s">
        <v>49</v>
      </c>
      <c r="F10" s="6" t="s">
        <v>64</v>
      </c>
      <c r="G10" s="4">
        <v>7301</v>
      </c>
      <c r="H10" s="4" t="s">
        <v>47</v>
      </c>
      <c r="I10" s="7">
        <f t="shared" si="0"/>
        <v>1220</v>
      </c>
      <c r="J10" s="8">
        <v>1155</v>
      </c>
      <c r="K10" s="7">
        <f t="shared" si="1"/>
        <v>65</v>
      </c>
      <c r="L10" s="9">
        <f t="shared" si="2"/>
        <v>5.3278688524590161E-2</v>
      </c>
      <c r="M10" s="10">
        <v>56</v>
      </c>
      <c r="N10" s="10"/>
      <c r="O10" s="10"/>
      <c r="P10" s="10">
        <v>9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20210101</v>
      </c>
      <c r="AB10" s="11">
        <v>3</v>
      </c>
      <c r="AC10" s="5" t="s">
        <v>48</v>
      </c>
      <c r="AD10" s="11" t="str">
        <f t="shared" si="3"/>
        <v>이형준</v>
      </c>
      <c r="AE10" s="12" t="s">
        <v>32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</v>
      </c>
      <c r="D11" s="6" t="s">
        <v>46</v>
      </c>
      <c r="E11" s="6" t="s">
        <v>49</v>
      </c>
      <c r="F11" s="6" t="s">
        <v>65</v>
      </c>
      <c r="G11" s="4" t="s">
        <v>51</v>
      </c>
      <c r="H11" s="4" t="s">
        <v>66</v>
      </c>
      <c r="I11" s="7">
        <f t="shared" si="0"/>
        <v>451</v>
      </c>
      <c r="J11" s="8">
        <v>450</v>
      </c>
      <c r="K11" s="7">
        <f t="shared" si="1"/>
        <v>1</v>
      </c>
      <c r="L11" s="9">
        <f t="shared" si="2"/>
        <v>2.2172949002217295E-3</v>
      </c>
      <c r="M11" s="10"/>
      <c r="N11" s="10"/>
      <c r="O11" s="10"/>
      <c r="P11" s="10"/>
      <c r="Q11" s="10"/>
      <c r="R11" s="10"/>
      <c r="S11" s="10"/>
      <c r="T11" s="10">
        <v>1</v>
      </c>
      <c r="U11" s="10"/>
      <c r="V11" s="10"/>
      <c r="W11" s="10"/>
      <c r="X11" s="10"/>
      <c r="Y11" s="10"/>
      <c r="Z11" s="10"/>
      <c r="AA11" s="11">
        <v>20210101</v>
      </c>
      <c r="AB11" s="11">
        <v>2</v>
      </c>
      <c r="AC11" s="5" t="s">
        <v>67</v>
      </c>
      <c r="AD11" s="11" t="str">
        <f t="shared" si="3"/>
        <v>하선동</v>
      </c>
      <c r="AE11" s="12" t="s">
        <v>69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</v>
      </c>
      <c r="D12" s="6" t="s">
        <v>46</v>
      </c>
      <c r="E12" s="6" t="s">
        <v>49</v>
      </c>
      <c r="F12" s="6" t="s">
        <v>65</v>
      </c>
      <c r="G12" s="4" t="s">
        <v>51</v>
      </c>
      <c r="H12" s="4" t="s">
        <v>66</v>
      </c>
      <c r="I12" s="7">
        <f t="shared" si="0"/>
        <v>3208</v>
      </c>
      <c r="J12" s="8">
        <v>3196</v>
      </c>
      <c r="K12" s="7">
        <f t="shared" si="1"/>
        <v>12</v>
      </c>
      <c r="L12" s="9">
        <f t="shared" si="2"/>
        <v>3.740648379052369E-3</v>
      </c>
      <c r="M12" s="10"/>
      <c r="N12" s="10"/>
      <c r="O12" s="10"/>
      <c r="P12" s="10"/>
      <c r="Q12" s="10"/>
      <c r="R12" s="10"/>
      <c r="S12" s="10"/>
      <c r="T12" s="10">
        <v>12</v>
      </c>
      <c r="U12" s="10"/>
      <c r="V12" s="10"/>
      <c r="W12" s="10"/>
      <c r="X12" s="10"/>
      <c r="Y12" s="10"/>
      <c r="Z12" s="10"/>
      <c r="AA12" s="11">
        <v>20210101</v>
      </c>
      <c r="AB12" s="11">
        <v>2</v>
      </c>
      <c r="AC12" s="5" t="s">
        <v>68</v>
      </c>
      <c r="AD12" s="11" t="str">
        <f t="shared" si="3"/>
        <v>이형준</v>
      </c>
      <c r="AE12" s="12" t="s">
        <v>69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</v>
      </c>
      <c r="D13" s="6" t="s">
        <v>25</v>
      </c>
      <c r="E13" s="6" t="s">
        <v>70</v>
      </c>
      <c r="F13" s="6" t="s">
        <v>71</v>
      </c>
      <c r="G13" s="4" t="s">
        <v>72</v>
      </c>
      <c r="H13" s="4" t="s">
        <v>47</v>
      </c>
      <c r="I13" s="7">
        <f t="shared" si="0"/>
        <v>1922</v>
      </c>
      <c r="J13" s="14">
        <v>1920</v>
      </c>
      <c r="K13" s="7">
        <f t="shared" si="1"/>
        <v>2</v>
      </c>
      <c r="L13" s="9">
        <f t="shared" si="2"/>
        <v>1.0405827263267431E-3</v>
      </c>
      <c r="M13" s="10"/>
      <c r="N13" s="10"/>
      <c r="O13" s="10"/>
      <c r="P13" s="10"/>
      <c r="Q13" s="10"/>
      <c r="R13" s="10"/>
      <c r="S13" s="10">
        <v>2</v>
      </c>
      <c r="T13" s="10"/>
      <c r="U13" s="10"/>
      <c r="V13" s="10"/>
      <c r="W13" s="10"/>
      <c r="X13" s="10"/>
      <c r="Y13" s="10"/>
      <c r="Z13" s="10"/>
      <c r="AA13" s="11">
        <v>20210101</v>
      </c>
      <c r="AB13" s="11">
        <v>6</v>
      </c>
      <c r="AC13" s="5" t="s">
        <v>67</v>
      </c>
      <c r="AD13" s="11" t="str">
        <f t="shared" si="3"/>
        <v>하선동</v>
      </c>
      <c r="AE13" s="12" t="s">
        <v>69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</v>
      </c>
      <c r="D14" s="6" t="s">
        <v>25</v>
      </c>
      <c r="E14" s="6" t="s">
        <v>70</v>
      </c>
      <c r="F14" s="6" t="s">
        <v>71</v>
      </c>
      <c r="G14" s="4" t="s">
        <v>72</v>
      </c>
      <c r="H14" s="4" t="s">
        <v>47</v>
      </c>
      <c r="I14" s="7">
        <f t="shared" si="0"/>
        <v>2881</v>
      </c>
      <c r="J14" s="8">
        <v>2873</v>
      </c>
      <c r="K14" s="7">
        <f t="shared" si="1"/>
        <v>8</v>
      </c>
      <c r="L14" s="9">
        <f t="shared" si="2"/>
        <v>2.7768136063866713E-3</v>
      </c>
      <c r="M14" s="10"/>
      <c r="N14" s="10"/>
      <c r="O14" s="10"/>
      <c r="P14" s="10"/>
      <c r="Q14" s="10">
        <v>1</v>
      </c>
      <c r="R14" s="10"/>
      <c r="S14" s="10">
        <v>7</v>
      </c>
      <c r="T14" s="10"/>
      <c r="U14" s="10"/>
      <c r="V14" s="10"/>
      <c r="W14" s="10"/>
      <c r="X14" s="10"/>
      <c r="Y14" s="10"/>
      <c r="Z14" s="10"/>
      <c r="AA14" s="11">
        <v>20210101</v>
      </c>
      <c r="AB14" s="11">
        <v>6</v>
      </c>
      <c r="AC14" s="5" t="s">
        <v>68</v>
      </c>
      <c r="AD14" s="11" t="str">
        <f t="shared" si="3"/>
        <v>이형준</v>
      </c>
      <c r="AE14" s="12" t="s">
        <v>69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</v>
      </c>
      <c r="D15" s="6" t="s">
        <v>46</v>
      </c>
      <c r="E15" s="6" t="s">
        <v>70</v>
      </c>
      <c r="F15" s="6" t="s">
        <v>73</v>
      </c>
      <c r="G15" s="4" t="s">
        <v>74</v>
      </c>
      <c r="H15" s="4" t="s">
        <v>47</v>
      </c>
      <c r="I15" s="7">
        <f t="shared" si="0"/>
        <v>366</v>
      </c>
      <c r="J15" s="8">
        <v>365</v>
      </c>
      <c r="K15" s="7">
        <f t="shared" si="1"/>
        <v>1</v>
      </c>
      <c r="L15" s="9">
        <f t="shared" si="2"/>
        <v>2.7322404371584699E-3</v>
      </c>
      <c r="M15" s="10"/>
      <c r="N15" s="10"/>
      <c r="O15" s="10"/>
      <c r="P15" s="10"/>
      <c r="Q15" s="10"/>
      <c r="R15" s="10"/>
      <c r="S15" s="10">
        <v>1</v>
      </c>
      <c r="T15" s="10"/>
      <c r="U15" s="10"/>
      <c r="V15" s="10"/>
      <c r="W15" s="10"/>
      <c r="X15" s="10"/>
      <c r="Y15" s="10"/>
      <c r="Z15" s="10"/>
      <c r="AA15" s="11">
        <v>20201231</v>
      </c>
      <c r="AB15" s="11">
        <v>4</v>
      </c>
      <c r="AC15" s="5" t="s">
        <v>67</v>
      </c>
      <c r="AD15" s="11" t="str">
        <f t="shared" si="3"/>
        <v>하선동</v>
      </c>
      <c r="AE15" s="12" t="s">
        <v>69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</v>
      </c>
      <c r="D16" s="6" t="s">
        <v>46</v>
      </c>
      <c r="E16" s="6" t="s">
        <v>70</v>
      </c>
      <c r="F16" s="6" t="s">
        <v>73</v>
      </c>
      <c r="G16" s="4" t="s">
        <v>74</v>
      </c>
      <c r="H16" s="4" t="s">
        <v>47</v>
      </c>
      <c r="I16" s="7">
        <f t="shared" si="0"/>
        <v>2255</v>
      </c>
      <c r="J16" s="8">
        <v>2250</v>
      </c>
      <c r="K16" s="7">
        <f t="shared" si="1"/>
        <v>5</v>
      </c>
      <c r="L16" s="9">
        <f t="shared" si="2"/>
        <v>2.2172949002217295E-3</v>
      </c>
      <c r="M16" s="10"/>
      <c r="N16" s="10"/>
      <c r="O16" s="10"/>
      <c r="P16" s="10"/>
      <c r="Q16" s="10"/>
      <c r="R16" s="10"/>
      <c r="S16" s="10">
        <v>5</v>
      </c>
      <c r="T16" s="10"/>
      <c r="U16" s="10"/>
      <c r="V16" s="10"/>
      <c r="W16" s="10"/>
      <c r="X16" s="10"/>
      <c r="Y16" s="10"/>
      <c r="Z16" s="10"/>
      <c r="AA16" s="11">
        <v>20201231</v>
      </c>
      <c r="AB16" s="11">
        <v>4</v>
      </c>
      <c r="AC16" s="5" t="s">
        <v>68</v>
      </c>
      <c r="AD16" s="11" t="str">
        <f t="shared" si="3"/>
        <v>이형준</v>
      </c>
      <c r="AE16" s="12" t="s">
        <v>69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</v>
      </c>
      <c r="D17" s="6" t="s">
        <v>46</v>
      </c>
      <c r="E17" s="6" t="s">
        <v>49</v>
      </c>
      <c r="F17" s="6" t="s">
        <v>75</v>
      </c>
      <c r="G17" s="4" t="s">
        <v>51</v>
      </c>
      <c r="H17" s="4" t="s">
        <v>47</v>
      </c>
      <c r="I17" s="7">
        <f t="shared" si="0"/>
        <v>513</v>
      </c>
      <c r="J17" s="8">
        <v>493</v>
      </c>
      <c r="K17" s="7">
        <f t="shared" si="1"/>
        <v>20</v>
      </c>
      <c r="L17" s="9">
        <f t="shared" si="2"/>
        <v>3.8986354775828458E-2</v>
      </c>
      <c r="M17" s="10">
        <v>11</v>
      </c>
      <c r="N17" s="10"/>
      <c r="O17" s="10"/>
      <c r="P17" s="10">
        <v>9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20201231</v>
      </c>
      <c r="AB17" s="11">
        <v>7</v>
      </c>
      <c r="AC17" s="5" t="s">
        <v>68</v>
      </c>
      <c r="AD17" s="11" t="str">
        <f t="shared" si="3"/>
        <v>이형준</v>
      </c>
      <c r="AE17" s="12" t="s">
        <v>69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</v>
      </c>
      <c r="D18" s="6" t="s">
        <v>46</v>
      </c>
      <c r="E18" s="6" t="s">
        <v>49</v>
      </c>
      <c r="F18" s="6" t="s">
        <v>75</v>
      </c>
      <c r="G18" s="4" t="s">
        <v>51</v>
      </c>
      <c r="H18" s="4" t="s">
        <v>47</v>
      </c>
      <c r="I18" s="7">
        <f t="shared" si="0"/>
        <v>2448</v>
      </c>
      <c r="J18" s="8">
        <v>2308</v>
      </c>
      <c r="K18" s="7">
        <f t="shared" si="1"/>
        <v>140</v>
      </c>
      <c r="L18" s="9">
        <f t="shared" si="2"/>
        <v>5.7189542483660129E-2</v>
      </c>
      <c r="M18" s="10">
        <v>101</v>
      </c>
      <c r="N18" s="10"/>
      <c r="O18" s="10"/>
      <c r="P18" s="10">
        <v>35</v>
      </c>
      <c r="Q18" s="10"/>
      <c r="R18" s="10"/>
      <c r="S18" s="10">
        <v>2</v>
      </c>
      <c r="T18" s="10"/>
      <c r="U18" s="10"/>
      <c r="V18" s="10">
        <v>2</v>
      </c>
      <c r="W18" s="10"/>
      <c r="X18" s="10"/>
      <c r="Y18" s="10"/>
      <c r="Z18" s="10"/>
      <c r="AA18" s="11">
        <v>20210101</v>
      </c>
      <c r="AB18" s="11">
        <v>7</v>
      </c>
      <c r="AC18" s="5" t="s">
        <v>68</v>
      </c>
      <c r="AD18" s="11" t="str">
        <f t="shared" si="3"/>
        <v>이형준</v>
      </c>
      <c r="AE18" s="12" t="s">
        <v>69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</v>
      </c>
      <c r="D19" s="6" t="s">
        <v>46</v>
      </c>
      <c r="E19" s="6" t="s">
        <v>49</v>
      </c>
      <c r="F19" s="6" t="s">
        <v>65</v>
      </c>
      <c r="G19" s="4" t="s">
        <v>51</v>
      </c>
      <c r="H19" s="4" t="s">
        <v>66</v>
      </c>
      <c r="I19" s="7">
        <f t="shared" si="0"/>
        <v>2454</v>
      </c>
      <c r="J19" s="8">
        <v>2440</v>
      </c>
      <c r="K19" s="7">
        <f t="shared" si="1"/>
        <v>14</v>
      </c>
      <c r="L19" s="9">
        <f t="shared" si="2"/>
        <v>5.7049714751426246E-3</v>
      </c>
      <c r="M19" s="10"/>
      <c r="N19" s="10"/>
      <c r="O19" s="10"/>
      <c r="P19" s="10"/>
      <c r="Q19" s="10"/>
      <c r="R19" s="10"/>
      <c r="S19" s="10"/>
      <c r="T19" s="10">
        <v>14</v>
      </c>
      <c r="U19" s="10"/>
      <c r="V19" s="10"/>
      <c r="W19" s="10"/>
      <c r="X19" s="10"/>
      <c r="Y19" s="10"/>
      <c r="Z19" s="10"/>
      <c r="AA19" s="11">
        <v>20210101</v>
      </c>
      <c r="AB19" s="11">
        <v>2</v>
      </c>
      <c r="AC19" s="5" t="s">
        <v>67</v>
      </c>
      <c r="AD19" s="11" t="str">
        <f t="shared" si="3"/>
        <v>하선동</v>
      </c>
      <c r="AE19" s="12" t="s">
        <v>76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</v>
      </c>
      <c r="D20" s="6" t="s">
        <v>46</v>
      </c>
      <c r="E20" s="6" t="s">
        <v>61</v>
      </c>
      <c r="F20" s="6" t="s">
        <v>62</v>
      </c>
      <c r="G20" s="4" t="s">
        <v>51</v>
      </c>
      <c r="H20" s="4" t="s">
        <v>47</v>
      </c>
      <c r="I20" s="7">
        <f t="shared" si="0"/>
        <v>2225</v>
      </c>
      <c r="J20" s="8">
        <v>2215</v>
      </c>
      <c r="K20" s="7">
        <f t="shared" si="1"/>
        <v>10</v>
      </c>
      <c r="L20" s="9">
        <f t="shared" si="2"/>
        <v>4.4943820224719105E-3</v>
      </c>
      <c r="M20" s="10"/>
      <c r="N20" s="10"/>
      <c r="O20" s="10"/>
      <c r="P20" s="10"/>
      <c r="Q20" s="10"/>
      <c r="R20" s="10"/>
      <c r="S20" s="10"/>
      <c r="T20" s="10"/>
      <c r="U20" s="10">
        <v>10</v>
      </c>
      <c r="V20" s="10"/>
      <c r="W20" s="10"/>
      <c r="X20" s="10"/>
      <c r="Y20" s="10"/>
      <c r="Z20" s="10"/>
      <c r="AA20" s="11">
        <v>20210101</v>
      </c>
      <c r="AB20" s="11">
        <v>14</v>
      </c>
      <c r="AC20" s="5" t="s">
        <v>67</v>
      </c>
      <c r="AD20" s="11" t="str">
        <f t="shared" si="3"/>
        <v>하선동</v>
      </c>
      <c r="AE20" s="12" t="s">
        <v>76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</v>
      </c>
      <c r="D21" s="6" t="s">
        <v>25</v>
      </c>
      <c r="E21" s="6" t="s">
        <v>49</v>
      </c>
      <c r="F21" s="6" t="s">
        <v>50</v>
      </c>
      <c r="G21" s="4" t="s">
        <v>51</v>
      </c>
      <c r="H21" s="4" t="s">
        <v>47</v>
      </c>
      <c r="I21" s="7">
        <f t="shared" si="0"/>
        <v>1597</v>
      </c>
      <c r="J21" s="8">
        <v>1580</v>
      </c>
      <c r="K21" s="7">
        <f t="shared" si="1"/>
        <v>17</v>
      </c>
      <c r="L21" s="9">
        <f t="shared" si="2"/>
        <v>1.0644959298685034E-2</v>
      </c>
      <c r="M21" s="10"/>
      <c r="N21" s="10"/>
      <c r="O21" s="10"/>
      <c r="P21" s="10">
        <v>16</v>
      </c>
      <c r="Q21" s="10"/>
      <c r="R21" s="10">
        <v>1</v>
      </c>
      <c r="S21" s="10"/>
      <c r="T21" s="10"/>
      <c r="U21" s="10"/>
      <c r="V21" s="10"/>
      <c r="W21" s="10"/>
      <c r="X21" s="10"/>
      <c r="Y21" s="10"/>
      <c r="Z21" s="10"/>
      <c r="AA21" s="11">
        <v>20210101</v>
      </c>
      <c r="AB21" s="11">
        <v>15</v>
      </c>
      <c r="AC21" s="5" t="s">
        <v>67</v>
      </c>
      <c r="AD21" s="11" t="str">
        <f t="shared" si="3"/>
        <v>하선동</v>
      </c>
      <c r="AE21" s="12" t="s">
        <v>76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</v>
      </c>
      <c r="D22" s="6" t="s">
        <v>25</v>
      </c>
      <c r="E22" s="6" t="s">
        <v>70</v>
      </c>
      <c r="F22" s="6" t="s">
        <v>71</v>
      </c>
      <c r="G22" s="4" t="s">
        <v>72</v>
      </c>
      <c r="H22" s="4" t="s">
        <v>47</v>
      </c>
      <c r="I22" s="7">
        <f t="shared" si="0"/>
        <v>682</v>
      </c>
      <c r="J22" s="8">
        <v>680</v>
      </c>
      <c r="K22" s="7">
        <f t="shared" si="1"/>
        <v>2</v>
      </c>
      <c r="L22" s="9">
        <f t="shared" si="2"/>
        <v>2.9325513196480938E-3</v>
      </c>
      <c r="M22" s="10"/>
      <c r="N22" s="10"/>
      <c r="O22" s="10"/>
      <c r="P22" s="10"/>
      <c r="Q22" s="10"/>
      <c r="R22" s="10">
        <v>2</v>
      </c>
      <c r="S22" s="10"/>
      <c r="T22" s="10"/>
      <c r="U22" s="10"/>
      <c r="V22" s="10"/>
      <c r="W22" s="10"/>
      <c r="X22" s="10"/>
      <c r="Y22" s="10"/>
      <c r="Z22" s="10"/>
      <c r="AA22" s="11">
        <v>20210101</v>
      </c>
      <c r="AB22" s="11">
        <v>6</v>
      </c>
      <c r="AC22" s="5" t="s">
        <v>67</v>
      </c>
      <c r="AD22" s="11" t="str">
        <f t="shared" si="3"/>
        <v>하선동</v>
      </c>
      <c r="AE22" s="12" t="s">
        <v>76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</v>
      </c>
      <c r="D23" s="6" t="s">
        <v>46</v>
      </c>
      <c r="E23" s="6" t="s">
        <v>49</v>
      </c>
      <c r="F23" s="6" t="s">
        <v>60</v>
      </c>
      <c r="G23" s="4">
        <v>8301</v>
      </c>
      <c r="H23" s="4" t="s">
        <v>47</v>
      </c>
      <c r="I23" s="7">
        <f t="shared" si="0"/>
        <v>1857</v>
      </c>
      <c r="J23" s="8">
        <v>1790</v>
      </c>
      <c r="K23" s="7">
        <f t="shared" si="1"/>
        <v>67</v>
      </c>
      <c r="L23" s="9">
        <f t="shared" si="2"/>
        <v>3.6079698438341412E-2</v>
      </c>
      <c r="M23" s="10">
        <v>56</v>
      </c>
      <c r="N23" s="10">
        <v>9</v>
      </c>
      <c r="O23" s="10"/>
      <c r="P23" s="10">
        <v>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20210101</v>
      </c>
      <c r="AB23" s="11">
        <v>13</v>
      </c>
      <c r="AC23" s="5" t="s">
        <v>67</v>
      </c>
      <c r="AD23" s="11" t="str">
        <f t="shared" si="3"/>
        <v>하선동</v>
      </c>
      <c r="AE23" s="12" t="s">
        <v>76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</v>
      </c>
      <c r="D24" s="6" t="s">
        <v>46</v>
      </c>
      <c r="E24" s="6" t="s">
        <v>77</v>
      </c>
      <c r="F24" s="6" t="s">
        <v>78</v>
      </c>
      <c r="G24" s="4" t="s">
        <v>79</v>
      </c>
      <c r="H24" s="4" t="s">
        <v>47</v>
      </c>
      <c r="I24" s="7">
        <f t="shared" si="0"/>
        <v>8881</v>
      </c>
      <c r="J24" s="8">
        <v>8880</v>
      </c>
      <c r="K24" s="7">
        <f t="shared" si="1"/>
        <v>1</v>
      </c>
      <c r="L24" s="9">
        <f t="shared" si="2"/>
        <v>1.1259993244004054E-4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>
        <v>1</v>
      </c>
      <c r="X24" s="10"/>
      <c r="Y24" s="10"/>
      <c r="Z24" s="10"/>
      <c r="AA24" s="11">
        <v>20201231</v>
      </c>
      <c r="AB24" s="11">
        <v>11</v>
      </c>
      <c r="AC24" s="5" t="s">
        <v>67</v>
      </c>
      <c r="AD24" s="11" t="str">
        <f t="shared" si="3"/>
        <v>하선동</v>
      </c>
      <c r="AE24" s="12" t="s">
        <v>80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1</v>
      </c>
      <c r="D25" s="6" t="s">
        <v>46</v>
      </c>
      <c r="E25" s="6" t="s">
        <v>77</v>
      </c>
      <c r="F25" s="6" t="s">
        <v>78</v>
      </c>
      <c r="G25" s="4" t="s">
        <v>79</v>
      </c>
      <c r="H25" s="4" t="s">
        <v>47</v>
      </c>
      <c r="I25" s="7">
        <f t="shared" si="0"/>
        <v>8000</v>
      </c>
      <c r="J25" s="10">
        <v>8000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20201231</v>
      </c>
      <c r="AB25" s="11">
        <v>11</v>
      </c>
      <c r="AC25" s="5" t="s">
        <v>68</v>
      </c>
      <c r="AD25" s="11" t="str">
        <f t="shared" si="3"/>
        <v>이형준</v>
      </c>
      <c r="AE25" s="12" t="s">
        <v>80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1</v>
      </c>
      <c r="D26" s="6" t="s">
        <v>46</v>
      </c>
      <c r="E26" s="6" t="s">
        <v>77</v>
      </c>
      <c r="F26" s="6" t="s">
        <v>78</v>
      </c>
      <c r="G26" s="4" t="s">
        <v>79</v>
      </c>
      <c r="H26" s="4" t="s">
        <v>47</v>
      </c>
      <c r="I26" s="7">
        <f t="shared" si="0"/>
        <v>4275</v>
      </c>
      <c r="J26" s="10">
        <v>4270</v>
      </c>
      <c r="K26" s="7">
        <f t="shared" si="1"/>
        <v>5</v>
      </c>
      <c r="L26" s="9">
        <f t="shared" si="2"/>
        <v>1.1695906432748538E-3</v>
      </c>
      <c r="M26" s="10">
        <v>5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20210101</v>
      </c>
      <c r="AB26" s="11">
        <v>11</v>
      </c>
      <c r="AC26" s="5" t="s">
        <v>67</v>
      </c>
      <c r="AD26" s="11" t="str">
        <f t="shared" si="3"/>
        <v>하선동</v>
      </c>
      <c r="AE26" s="12" t="s">
        <v>80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1</v>
      </c>
      <c r="D27" s="6" t="s">
        <v>46</v>
      </c>
      <c r="E27" s="6" t="s">
        <v>81</v>
      </c>
      <c r="F27" s="6" t="s">
        <v>82</v>
      </c>
      <c r="G27" s="4" t="s">
        <v>83</v>
      </c>
      <c r="H27" s="4" t="s">
        <v>47</v>
      </c>
      <c r="I27" s="7">
        <f t="shared" si="0"/>
        <v>6362</v>
      </c>
      <c r="J27" s="10">
        <v>6360</v>
      </c>
      <c r="K27" s="7">
        <f t="shared" si="1"/>
        <v>2</v>
      </c>
      <c r="L27" s="9">
        <f t="shared" si="2"/>
        <v>3.1436655139893113E-4</v>
      </c>
      <c r="M27" s="10">
        <v>2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20201231</v>
      </c>
      <c r="AB27" s="11">
        <v>5</v>
      </c>
      <c r="AC27" s="5" t="s">
        <v>67</v>
      </c>
      <c r="AD27" s="11" t="str">
        <f t="shared" si="3"/>
        <v>하선동</v>
      </c>
      <c r="AE27" s="12" t="s">
        <v>80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1</v>
      </c>
      <c r="D28" s="6" t="s">
        <v>46</v>
      </c>
      <c r="E28" s="6" t="s">
        <v>81</v>
      </c>
      <c r="F28" s="6" t="s">
        <v>82</v>
      </c>
      <c r="G28" s="4" t="s">
        <v>83</v>
      </c>
      <c r="H28" s="4" t="s">
        <v>47</v>
      </c>
      <c r="I28" s="7">
        <f t="shared" si="0"/>
        <v>5044</v>
      </c>
      <c r="J28" s="25">
        <v>5020</v>
      </c>
      <c r="K28" s="7">
        <f t="shared" si="1"/>
        <v>24</v>
      </c>
      <c r="L28" s="9">
        <f t="shared" si="2"/>
        <v>4.7581284694686752E-3</v>
      </c>
      <c r="M28" s="10">
        <v>18</v>
      </c>
      <c r="N28" s="10"/>
      <c r="O28" s="10"/>
      <c r="P28" s="10"/>
      <c r="Q28" s="10"/>
      <c r="R28" s="10">
        <v>6</v>
      </c>
      <c r="S28" s="10"/>
      <c r="T28" s="10"/>
      <c r="U28" s="10"/>
      <c r="V28" s="10"/>
      <c r="W28" s="10"/>
      <c r="X28" s="10"/>
      <c r="Y28" s="10"/>
      <c r="Z28" s="10"/>
      <c r="AA28" s="11">
        <v>20201231</v>
      </c>
      <c r="AB28" s="11">
        <v>5</v>
      </c>
      <c r="AC28" s="5" t="s">
        <v>68</v>
      </c>
      <c r="AD28" s="11" t="str">
        <f t="shared" si="3"/>
        <v>이형준</v>
      </c>
      <c r="AE28" s="12" t="s">
        <v>80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1</v>
      </c>
      <c r="D29" s="6" t="s">
        <v>46</v>
      </c>
      <c r="E29" s="6" t="s">
        <v>81</v>
      </c>
      <c r="F29" s="6" t="s">
        <v>82</v>
      </c>
      <c r="G29" s="4" t="s">
        <v>83</v>
      </c>
      <c r="H29" s="4" t="s">
        <v>47</v>
      </c>
      <c r="I29" s="7">
        <f t="shared" si="0"/>
        <v>3630</v>
      </c>
      <c r="J29" s="10">
        <v>3630</v>
      </c>
      <c r="K29" s="7">
        <f t="shared" si="1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20210101</v>
      </c>
      <c r="AB29" s="11">
        <v>5</v>
      </c>
      <c r="AC29" s="5" t="s">
        <v>67</v>
      </c>
      <c r="AD29" s="11" t="str">
        <f t="shared" si="3"/>
        <v>하선동</v>
      </c>
      <c r="AE29" s="12" t="s">
        <v>80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1</v>
      </c>
      <c r="D30" s="6" t="s">
        <v>46</v>
      </c>
      <c r="E30" s="6" t="s">
        <v>77</v>
      </c>
      <c r="F30" s="6" t="s">
        <v>84</v>
      </c>
      <c r="G30" s="4" t="s">
        <v>83</v>
      </c>
      <c r="H30" s="4" t="s">
        <v>66</v>
      </c>
      <c r="I30" s="7">
        <f t="shared" si="0"/>
        <v>5680</v>
      </c>
      <c r="J30" s="10">
        <v>5680</v>
      </c>
      <c r="K30" s="7">
        <f t="shared" ref="K30:K43" si="6">SUM(M30:Z30)</f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>
        <v>20201231</v>
      </c>
      <c r="AB30" s="11">
        <v>12</v>
      </c>
      <c r="AC30" s="5" t="s">
        <v>68</v>
      </c>
      <c r="AD30" s="11" t="str">
        <f t="shared" si="3"/>
        <v>이형준</v>
      </c>
      <c r="AE30" s="12" t="s">
        <v>80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1</v>
      </c>
      <c r="D31" s="6" t="s">
        <v>46</v>
      </c>
      <c r="E31" s="6" t="s">
        <v>77</v>
      </c>
      <c r="F31" s="6" t="s">
        <v>84</v>
      </c>
      <c r="G31" s="4" t="s">
        <v>83</v>
      </c>
      <c r="H31" s="4" t="s">
        <v>66</v>
      </c>
      <c r="I31" s="7">
        <f t="shared" si="0"/>
        <v>930</v>
      </c>
      <c r="J31" s="8">
        <v>930</v>
      </c>
      <c r="K31" s="7">
        <f t="shared" si="6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>
        <v>20201231</v>
      </c>
      <c r="AB31" s="11">
        <v>12</v>
      </c>
      <c r="AC31" s="5" t="s">
        <v>67</v>
      </c>
      <c r="AD31" s="11" t="str">
        <f t="shared" si="3"/>
        <v>하선동</v>
      </c>
      <c r="AE31" s="12" t="s">
        <v>80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1</v>
      </c>
      <c r="D32" s="6" t="s">
        <v>46</v>
      </c>
      <c r="E32" s="6" t="s">
        <v>77</v>
      </c>
      <c r="F32" s="6" t="s">
        <v>84</v>
      </c>
      <c r="G32" s="4" t="s">
        <v>83</v>
      </c>
      <c r="H32" s="4" t="s">
        <v>66</v>
      </c>
      <c r="I32" s="7">
        <f t="shared" si="0"/>
        <v>3100</v>
      </c>
      <c r="J32" s="8">
        <v>3100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20210101</v>
      </c>
      <c r="AB32" s="11">
        <v>12</v>
      </c>
      <c r="AC32" s="5" t="s">
        <v>67</v>
      </c>
      <c r="AD32" s="11" t="str">
        <f t="shared" si="3"/>
        <v>하선동</v>
      </c>
      <c r="AE32" s="12" t="s">
        <v>80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1</v>
      </c>
      <c r="D33" s="6" t="s">
        <v>46</v>
      </c>
      <c r="E33" s="6" t="s">
        <v>70</v>
      </c>
      <c r="F33" s="6" t="s">
        <v>85</v>
      </c>
      <c r="G33" s="4" t="s">
        <v>72</v>
      </c>
      <c r="H33" s="4" t="s">
        <v>47</v>
      </c>
      <c r="I33" s="7">
        <f t="shared" si="0"/>
        <v>732</v>
      </c>
      <c r="J33" s="8">
        <v>730</v>
      </c>
      <c r="K33" s="7">
        <f t="shared" si="6"/>
        <v>2</v>
      </c>
      <c r="L33" s="9">
        <f t="shared" si="2"/>
        <v>2.7322404371584699E-3</v>
      </c>
      <c r="M33" s="10"/>
      <c r="N33" s="10"/>
      <c r="O33" s="10"/>
      <c r="P33" s="10"/>
      <c r="Q33" s="10"/>
      <c r="R33" s="10"/>
      <c r="S33" s="10"/>
      <c r="T33" s="10"/>
      <c r="U33" s="10"/>
      <c r="V33" s="10">
        <v>2</v>
      </c>
      <c r="W33" s="10"/>
      <c r="X33" s="10"/>
      <c r="Y33" s="10"/>
      <c r="Z33" s="10"/>
      <c r="AA33" s="11">
        <v>20210101</v>
      </c>
      <c r="AB33" s="11">
        <v>8</v>
      </c>
      <c r="AC33" s="5" t="s">
        <v>67</v>
      </c>
      <c r="AD33" s="11" t="str">
        <f t="shared" si="3"/>
        <v>하선동</v>
      </c>
      <c r="AE33" s="12" t="s">
        <v>80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1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hidden="1" customHeight="1" x14ac:dyDescent="0.3">
      <c r="A35" s="4">
        <v>29</v>
      </c>
      <c r="B35" s="5">
        <f t="shared" si="5"/>
        <v>1</v>
      </c>
      <c r="C35" s="5">
        <f t="shared" si="5"/>
        <v>1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4"/>
      <c r="AF35" s="12"/>
    </row>
    <row r="36" spans="1:32" s="13" customFormat="1" ht="20.100000000000001" hidden="1" customHeight="1" x14ac:dyDescent="0.3">
      <c r="A36" s="4">
        <v>30</v>
      </c>
      <c r="B36" s="5">
        <f t="shared" si="5"/>
        <v>1</v>
      </c>
      <c r="C36" s="5">
        <f t="shared" si="5"/>
        <v>1</v>
      </c>
      <c r="D36" s="6"/>
      <c r="E36" s="2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4"/>
      <c r="AF36" s="12"/>
    </row>
    <row r="37" spans="1:32" s="13" customFormat="1" ht="20.100000000000001" hidden="1" customHeight="1" x14ac:dyDescent="0.3">
      <c r="A37" s="4">
        <v>31</v>
      </c>
      <c r="B37" s="5">
        <f t="shared" si="5"/>
        <v>1</v>
      </c>
      <c r="C37" s="5">
        <f t="shared" si="5"/>
        <v>1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4"/>
      <c r="AF37" s="12"/>
    </row>
    <row r="38" spans="1:32" s="13" customFormat="1" ht="20.100000000000001" hidden="1" customHeight="1" x14ac:dyDescent="0.3">
      <c r="A38" s="4">
        <v>32</v>
      </c>
      <c r="B38" s="5">
        <f t="shared" si="5"/>
        <v>1</v>
      </c>
      <c r="C38" s="5">
        <f t="shared" si="5"/>
        <v>1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4"/>
      <c r="AF38" s="12"/>
    </row>
    <row r="39" spans="1:32" s="13" customFormat="1" ht="20.100000000000001" hidden="1" customHeight="1" x14ac:dyDescent="0.3">
      <c r="A39" s="4">
        <v>33</v>
      </c>
      <c r="B39" s="5">
        <f t="shared" si="5"/>
        <v>1</v>
      </c>
      <c r="C39" s="5">
        <f t="shared" si="5"/>
        <v>1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hidden="1" customHeight="1" x14ac:dyDescent="0.3">
      <c r="A40" s="4">
        <v>34</v>
      </c>
      <c r="B40" s="5">
        <f t="shared" si="5"/>
        <v>1</v>
      </c>
      <c r="C40" s="5">
        <f t="shared" si="5"/>
        <v>1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hidden="1" customHeight="1" x14ac:dyDescent="0.3">
      <c r="A41" s="4">
        <v>35</v>
      </c>
      <c r="B41" s="5">
        <f t="shared" ref="B41:C45" si="7">B40</f>
        <v>1</v>
      </c>
      <c r="C41" s="5">
        <f t="shared" si="7"/>
        <v>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hidden="1" customHeight="1" x14ac:dyDescent="0.3">
      <c r="A42" s="4">
        <v>36</v>
      </c>
      <c r="B42" s="5">
        <f t="shared" si="7"/>
        <v>1</v>
      </c>
      <c r="C42" s="5">
        <f t="shared" si="7"/>
        <v>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hidden="1" customHeight="1" x14ac:dyDescent="0.3">
      <c r="A43" s="4">
        <v>37</v>
      </c>
      <c r="B43" s="5">
        <f t="shared" si="7"/>
        <v>1</v>
      </c>
      <c r="C43" s="5">
        <f t="shared" si="7"/>
        <v>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hidden="1" customHeight="1" x14ac:dyDescent="0.3">
      <c r="A44" s="4">
        <v>38</v>
      </c>
      <c r="B44" s="5">
        <f t="shared" si="7"/>
        <v>1</v>
      </c>
      <c r="C44" s="5">
        <f t="shared" si="7"/>
        <v>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8">SUM(M44:Z44)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hidden="1" customHeight="1" x14ac:dyDescent="0.3">
      <c r="A45" s="4">
        <v>39</v>
      </c>
      <c r="B45" s="5">
        <f t="shared" si="7"/>
        <v>1</v>
      </c>
      <c r="C45" s="5">
        <f t="shared" si="7"/>
        <v>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8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hidden="1" customHeight="1" x14ac:dyDescent="0.3">
      <c r="A46" s="4">
        <v>40</v>
      </c>
      <c r="B46" s="5" t="str">
        <f t="shared" ref="B46" si="9">LEFT($A$1,1)</f>
        <v>1</v>
      </c>
      <c r="C46" s="5" t="str">
        <f t="shared" ref="C46" si="10">MID($A$1,4,2)</f>
        <v>1일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8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x14ac:dyDescent="0.3">
      <c r="A47" s="45"/>
      <c r="B47" s="46"/>
      <c r="C47" s="46"/>
      <c r="D47" s="46"/>
      <c r="E47" s="46"/>
      <c r="F47" s="46"/>
      <c r="G47" s="46"/>
      <c r="H47" s="46"/>
      <c r="I47" s="36">
        <f t="shared" ref="I47:Z47" si="11">SUM(I7:I46)</f>
        <v>78766</v>
      </c>
      <c r="J47" s="36">
        <f t="shared" si="11"/>
        <v>78256</v>
      </c>
      <c r="K47" s="36">
        <f t="shared" si="11"/>
        <v>510</v>
      </c>
      <c r="L47" s="36" t="e">
        <f t="shared" si="11"/>
        <v>#DIV/0!</v>
      </c>
      <c r="M47" s="36">
        <f t="shared" si="11"/>
        <v>249</v>
      </c>
      <c r="N47" s="36">
        <f t="shared" si="11"/>
        <v>60</v>
      </c>
      <c r="O47" s="36">
        <f t="shared" si="11"/>
        <v>0</v>
      </c>
      <c r="P47" s="36">
        <f t="shared" si="11"/>
        <v>121</v>
      </c>
      <c r="Q47" s="36">
        <f t="shared" si="11"/>
        <v>1</v>
      </c>
      <c r="R47" s="36">
        <f t="shared" si="11"/>
        <v>15</v>
      </c>
      <c r="S47" s="36">
        <f t="shared" si="11"/>
        <v>17</v>
      </c>
      <c r="T47" s="36">
        <f t="shared" si="11"/>
        <v>27</v>
      </c>
      <c r="U47" s="36">
        <f t="shared" si="11"/>
        <v>10</v>
      </c>
      <c r="V47" s="23"/>
      <c r="W47" s="23"/>
      <c r="X47" s="23"/>
      <c r="Y47" s="36">
        <f t="shared" si="11"/>
        <v>0</v>
      </c>
      <c r="Z47" s="36">
        <f t="shared" si="11"/>
        <v>0</v>
      </c>
      <c r="AA47" s="37"/>
      <c r="AB47" s="38"/>
      <c r="AC47" s="38"/>
      <c r="AD47" s="38"/>
      <c r="AE47" s="38"/>
      <c r="AF47" s="38"/>
    </row>
    <row r="48" spans="1:32" s="15" customFormat="1" x14ac:dyDescent="0.3">
      <c r="A48" s="45"/>
      <c r="B48" s="46"/>
      <c r="C48" s="46"/>
      <c r="D48" s="46"/>
      <c r="E48" s="46"/>
      <c r="F48" s="46"/>
      <c r="G48" s="46"/>
      <c r="H48" s="4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23"/>
      <c r="W48" s="23"/>
      <c r="X48" s="23"/>
      <c r="Y48" s="36"/>
      <c r="Z48" s="36"/>
      <c r="AA48" s="38"/>
      <c r="AB48" s="38"/>
      <c r="AC48" s="38"/>
      <c r="AD48" s="38"/>
      <c r="AE48" s="38"/>
      <c r="AF48" s="38"/>
    </row>
    <row r="49" spans="1:32" ht="20.100000000000001" customHeight="1" x14ac:dyDescent="0.3">
      <c r="A49" s="4">
        <v>1</v>
      </c>
      <c r="B49" s="5">
        <v>1</v>
      </c>
      <c r="C49" s="5">
        <v>1</v>
      </c>
      <c r="D49" s="6"/>
      <c r="E49" s="6"/>
      <c r="F49" s="6"/>
      <c r="G49" s="4"/>
      <c r="H49" s="4"/>
      <c r="I49" s="7">
        <f t="shared" ref="I49:I63" si="12">J49+K49</f>
        <v>0</v>
      </c>
      <c r="J49" s="8"/>
      <c r="K49" s="7">
        <f t="shared" ref="K49:K63" si="13">SUM(M49:Z49)</f>
        <v>0</v>
      </c>
      <c r="L49" s="9" t="e">
        <f t="shared" ref="L49:L63" si="14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>IF($AC49="A","하선동",IF($AC49="B","이형준",""))</f>
        <v/>
      </c>
      <c r="AE49" s="12"/>
      <c r="AF49" s="12"/>
    </row>
    <row r="50" spans="1:32" ht="20.100000000000001" customHeight="1" x14ac:dyDescent="0.3">
      <c r="A50" s="4">
        <v>2</v>
      </c>
      <c r="B50" s="5">
        <f t="shared" ref="B50:C63" si="15">B49</f>
        <v>1</v>
      </c>
      <c r="C50" s="5">
        <f t="shared" si="15"/>
        <v>1</v>
      </c>
      <c r="D50" s="6"/>
      <c r="E50" s="6"/>
      <c r="F50" s="6"/>
      <c r="G50" s="4"/>
      <c r="H50" s="4"/>
      <c r="I50" s="7">
        <f t="shared" si="12"/>
        <v>0</v>
      </c>
      <c r="J50" s="8"/>
      <c r="K50" s="7">
        <f t="shared" si="13"/>
        <v>0</v>
      </c>
      <c r="L50" s="9" t="e">
        <f t="shared" si="14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ref="AD50:AD63" si="16">IF($AC50="A","하선동",IF($AC50="B","이형준",""))</f>
        <v/>
      </c>
      <c r="AE50" s="12"/>
      <c r="AF50" s="12"/>
    </row>
    <row r="51" spans="1:32" ht="20.100000000000001" customHeight="1" x14ac:dyDescent="0.3">
      <c r="A51" s="4">
        <v>3</v>
      </c>
      <c r="B51" s="5">
        <f t="shared" si="15"/>
        <v>1</v>
      </c>
      <c r="C51" s="5">
        <f t="shared" si="15"/>
        <v>1</v>
      </c>
      <c r="D51" s="6"/>
      <c r="E51" s="6"/>
      <c r="F51" s="6"/>
      <c r="G51" s="4"/>
      <c r="H51" s="4"/>
      <c r="I51" s="7">
        <f t="shared" si="12"/>
        <v>0</v>
      </c>
      <c r="J51" s="8"/>
      <c r="K51" s="7">
        <f t="shared" si="13"/>
        <v>0</v>
      </c>
      <c r="L51" s="9" t="e">
        <f t="shared" si="14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5"/>
      <c r="AC51" s="5"/>
      <c r="AD51" s="11" t="str">
        <f t="shared" si="16"/>
        <v/>
      </c>
      <c r="AE51" s="12"/>
      <c r="AF51" s="12"/>
    </row>
    <row r="52" spans="1:32" ht="20.100000000000001" customHeight="1" x14ac:dyDescent="0.3">
      <c r="A52" s="4">
        <v>4</v>
      </c>
      <c r="B52" s="5">
        <f t="shared" si="15"/>
        <v>1</v>
      </c>
      <c r="C52" s="5">
        <f t="shared" si="15"/>
        <v>1</v>
      </c>
      <c r="D52" s="6"/>
      <c r="E52" s="6"/>
      <c r="F52" s="6"/>
      <c r="G52" s="4"/>
      <c r="H52" s="4"/>
      <c r="I52" s="7">
        <f t="shared" si="12"/>
        <v>0</v>
      </c>
      <c r="J52" s="8"/>
      <c r="K52" s="7">
        <f t="shared" si="13"/>
        <v>0</v>
      </c>
      <c r="L52" s="9" t="e">
        <f t="shared" si="14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16"/>
        <v/>
      </c>
      <c r="AE52" s="12"/>
      <c r="AF52" s="12"/>
    </row>
    <row r="53" spans="1:32" ht="20.100000000000001" customHeight="1" x14ac:dyDescent="0.3">
      <c r="A53" s="4">
        <v>5</v>
      </c>
      <c r="B53" s="5">
        <f t="shared" si="15"/>
        <v>1</v>
      </c>
      <c r="C53" s="5">
        <f t="shared" si="15"/>
        <v>1</v>
      </c>
      <c r="D53" s="6"/>
      <c r="E53" s="6"/>
      <c r="F53" s="6"/>
      <c r="G53" s="4"/>
      <c r="H53" s="4"/>
      <c r="I53" s="7">
        <f t="shared" si="12"/>
        <v>0</v>
      </c>
      <c r="J53" s="8"/>
      <c r="K53" s="7">
        <f t="shared" si="13"/>
        <v>0</v>
      </c>
      <c r="L53" s="9" t="e">
        <f t="shared" si="14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16"/>
        <v/>
      </c>
      <c r="AE53" s="12"/>
      <c r="AF53" s="12"/>
    </row>
    <row r="54" spans="1:32" ht="20.100000000000001" customHeight="1" x14ac:dyDescent="0.3">
      <c r="A54" s="4">
        <v>6</v>
      </c>
      <c r="B54" s="5">
        <f t="shared" si="15"/>
        <v>1</v>
      </c>
      <c r="C54" s="5">
        <f t="shared" si="15"/>
        <v>1</v>
      </c>
      <c r="D54" s="6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16"/>
        <v/>
      </c>
      <c r="AE54" s="12"/>
      <c r="AF54" s="12"/>
    </row>
    <row r="55" spans="1:32" ht="20.100000000000001" hidden="1" customHeight="1" x14ac:dyDescent="0.3">
      <c r="A55" s="4">
        <v>7</v>
      </c>
      <c r="B55" s="5">
        <f t="shared" si="15"/>
        <v>1</v>
      </c>
      <c r="C55" s="5">
        <f t="shared" si="15"/>
        <v>1</v>
      </c>
      <c r="D55" s="6" t="s">
        <v>27</v>
      </c>
      <c r="E55" s="6"/>
      <c r="F55" s="6"/>
      <c r="G55" s="4"/>
      <c r="H55" s="4"/>
      <c r="I55" s="7">
        <f t="shared" si="12"/>
        <v>0</v>
      </c>
      <c r="J55" s="14"/>
      <c r="K55" s="7">
        <f t="shared" si="13"/>
        <v>0</v>
      </c>
      <c r="L55" s="9" t="e">
        <f t="shared" si="14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16"/>
        <v/>
      </c>
      <c r="AE55" s="12"/>
      <c r="AF55" s="12"/>
    </row>
    <row r="56" spans="1:32" ht="20.100000000000001" hidden="1" customHeight="1" x14ac:dyDescent="0.3">
      <c r="A56" s="4">
        <v>8</v>
      </c>
      <c r="B56" s="5">
        <f t="shared" si="15"/>
        <v>1</v>
      </c>
      <c r="C56" s="5">
        <f t="shared" si="15"/>
        <v>1</v>
      </c>
      <c r="D56" s="6" t="s">
        <v>46</v>
      </c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16"/>
        <v/>
      </c>
      <c r="AE56" s="12"/>
      <c r="AF56" s="12"/>
    </row>
    <row r="57" spans="1:32" ht="20.100000000000001" hidden="1" customHeight="1" x14ac:dyDescent="0.3">
      <c r="A57" s="4">
        <v>9</v>
      </c>
      <c r="B57" s="5">
        <f t="shared" si="15"/>
        <v>1</v>
      </c>
      <c r="C57" s="5">
        <f t="shared" si="15"/>
        <v>1</v>
      </c>
      <c r="D57" s="6" t="s">
        <v>27</v>
      </c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16"/>
        <v/>
      </c>
      <c r="AE57" s="12"/>
      <c r="AF57" s="12"/>
    </row>
    <row r="58" spans="1:32" ht="20.100000000000001" hidden="1" customHeight="1" x14ac:dyDescent="0.3">
      <c r="A58" s="4">
        <v>10</v>
      </c>
      <c r="B58" s="5">
        <f t="shared" si="15"/>
        <v>1</v>
      </c>
      <c r="C58" s="5">
        <f t="shared" si="15"/>
        <v>1</v>
      </c>
      <c r="D58" s="6" t="s">
        <v>46</v>
      </c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16"/>
        <v/>
      </c>
      <c r="AE58" s="12"/>
      <c r="AF58" s="12"/>
    </row>
    <row r="59" spans="1:32" ht="20.100000000000001" hidden="1" customHeight="1" x14ac:dyDescent="0.3">
      <c r="A59" s="4">
        <v>11</v>
      </c>
      <c r="B59" s="5">
        <f t="shared" si="15"/>
        <v>1</v>
      </c>
      <c r="C59" s="5">
        <f t="shared" si="15"/>
        <v>1</v>
      </c>
      <c r="D59" s="6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16"/>
        <v/>
      </c>
      <c r="AE59" s="12"/>
      <c r="AF59" s="12"/>
    </row>
    <row r="60" spans="1:32" ht="20.100000000000001" hidden="1" customHeight="1" x14ac:dyDescent="0.3">
      <c r="A60" s="4">
        <v>12</v>
      </c>
      <c r="B60" s="5">
        <f t="shared" si="15"/>
        <v>1</v>
      </c>
      <c r="C60" s="5">
        <f t="shared" si="15"/>
        <v>1</v>
      </c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16"/>
        <v/>
      </c>
      <c r="AE60" s="12"/>
      <c r="AF60" s="12"/>
    </row>
    <row r="61" spans="1:32" ht="20.100000000000001" hidden="1" customHeight="1" x14ac:dyDescent="0.3">
      <c r="A61" s="4">
        <v>13</v>
      </c>
      <c r="B61" s="5">
        <f t="shared" si="15"/>
        <v>1</v>
      </c>
      <c r="C61" s="5">
        <f t="shared" si="15"/>
        <v>1</v>
      </c>
      <c r="D61" s="6"/>
      <c r="E61" s="6"/>
      <c r="F61" s="6"/>
      <c r="G61" s="4"/>
      <c r="H61" s="4"/>
      <c r="I61" s="7">
        <f t="shared" si="12"/>
        <v>0</v>
      </c>
      <c r="J61" s="8"/>
      <c r="K61" s="7">
        <f t="shared" si="13"/>
        <v>0</v>
      </c>
      <c r="L61" s="9" t="e">
        <f t="shared" si="14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16"/>
        <v/>
      </c>
      <c r="AE61" s="12"/>
      <c r="AF61" s="12"/>
    </row>
    <row r="62" spans="1:32" ht="20.100000000000001" hidden="1" customHeight="1" x14ac:dyDescent="0.3">
      <c r="A62" s="4">
        <v>14</v>
      </c>
      <c r="B62" s="5">
        <f t="shared" si="15"/>
        <v>1</v>
      </c>
      <c r="C62" s="5">
        <f t="shared" si="15"/>
        <v>1</v>
      </c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16"/>
        <v/>
      </c>
      <c r="AE62" s="12"/>
      <c r="AF62" s="12"/>
    </row>
    <row r="63" spans="1:32" ht="20.100000000000001" hidden="1" customHeight="1" x14ac:dyDescent="0.3">
      <c r="A63" s="4">
        <v>15</v>
      </c>
      <c r="B63" s="5">
        <f t="shared" si="15"/>
        <v>1</v>
      </c>
      <c r="C63" s="5">
        <f t="shared" si="15"/>
        <v>1</v>
      </c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16"/>
        <v/>
      </c>
      <c r="AE63" s="4"/>
      <c r="AF63" s="12"/>
    </row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7:M48"/>
    <mergeCell ref="H5:H6"/>
    <mergeCell ref="I5:I6"/>
    <mergeCell ref="J5:J6"/>
    <mergeCell ref="K5:K6"/>
    <mergeCell ref="L5:L6"/>
    <mergeCell ref="M5:Z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Z47:Z48"/>
    <mergeCell ref="AA47:AF48"/>
    <mergeCell ref="Q47:Q48"/>
    <mergeCell ref="R47:R48"/>
    <mergeCell ref="T47:T48"/>
    <mergeCell ref="U47:U48"/>
    <mergeCell ref="Y47:Y48"/>
  </mergeCells>
  <phoneticPr fontId="4" type="noConversion"/>
  <conditionalFormatting sqref="A46:AF46 A7:A45 D35:AF45 E34:AF34 I16:Z17 AB16:AD17 I7:AD15 I18:AD18 AF7:AF23 AB19:AD23 I19:Z25 AB24:AF24 I26:AD26 I27:Z28 AB27:AD28 I29:AD29 AB30:AD33 AB25:AD25 AE25:AF33 I30:Z33">
    <cfRule type="expression" dxfId="4599" priority="871">
      <formula>$L7&gt;0.15</formula>
    </cfRule>
    <cfRule type="expression" dxfId="4598" priority="872">
      <formula>AND($L7&gt;0.08,$L7&lt;0.15)</formula>
    </cfRule>
  </conditionalFormatting>
  <conditionalFormatting sqref="I49:AD52 A49:A63 E49:F52 D63:AF63 E53:AD58 D59:AD62 AF49:AF62">
    <cfRule type="expression" dxfId="4597" priority="869">
      <formula>$L49&gt;0.15</formula>
    </cfRule>
    <cfRule type="expression" dxfId="4596" priority="870">
      <formula>AND($L49&gt;0.08,$L49&lt;0.15)</formula>
    </cfRule>
  </conditionalFormatting>
  <conditionalFormatting sqref="G49:H49">
    <cfRule type="expression" dxfId="4595" priority="865">
      <formula>$L49&gt;0.15</formula>
    </cfRule>
    <cfRule type="expression" dxfId="4594" priority="866">
      <formula>AND($L49&gt;0.08,$L49&lt;0.15)</formula>
    </cfRule>
  </conditionalFormatting>
  <conditionalFormatting sqref="G50:H52">
    <cfRule type="expression" dxfId="4593" priority="863">
      <formula>$L50&gt;0.15</formula>
    </cfRule>
    <cfRule type="expression" dxfId="4592" priority="864">
      <formula>AND($L50&gt;0.08,$L50&lt;0.15)</formula>
    </cfRule>
  </conditionalFormatting>
  <conditionalFormatting sqref="B7:C45">
    <cfRule type="expression" dxfId="4591" priority="861">
      <formula>$L7&gt;0.15</formula>
    </cfRule>
    <cfRule type="expression" dxfId="4590" priority="862">
      <formula>AND($L7&gt;0.08,$L7&lt;0.15)</formula>
    </cfRule>
  </conditionalFormatting>
  <conditionalFormatting sqref="B49:C49">
    <cfRule type="expression" dxfId="4589" priority="859">
      <formula>$L49&gt;0.15</formula>
    </cfRule>
    <cfRule type="expression" dxfId="4588" priority="860">
      <formula>AND($L49&gt;0.08,$L49&lt;0.15)</formula>
    </cfRule>
  </conditionalFormatting>
  <conditionalFormatting sqref="B50:C62">
    <cfRule type="expression" dxfId="4587" priority="857">
      <formula>$L50&gt;0.15</formula>
    </cfRule>
    <cfRule type="expression" dxfId="4586" priority="858">
      <formula>AND($L50&gt;0.08,$L50&lt;0.15)</formula>
    </cfRule>
  </conditionalFormatting>
  <conditionalFormatting sqref="B63:C63">
    <cfRule type="expression" dxfId="4585" priority="855">
      <formula>$L63&gt;0.15</formula>
    </cfRule>
    <cfRule type="expression" dxfId="4584" priority="856">
      <formula>AND($L63&gt;0.08,$L63&lt;0.15)</formula>
    </cfRule>
  </conditionalFormatting>
  <conditionalFormatting sqref="D55">
    <cfRule type="expression" dxfId="4583" priority="803">
      <formula>$L55&gt;0.15</formula>
    </cfRule>
    <cfRule type="expression" dxfId="4582" priority="804">
      <formula>AND($L55&gt;0.08,$L55&lt;0.15)</formula>
    </cfRule>
  </conditionalFormatting>
  <conditionalFormatting sqref="D56">
    <cfRule type="expression" dxfId="4581" priority="801">
      <formula>$L56&gt;0.15</formula>
    </cfRule>
    <cfRule type="expression" dxfId="4580" priority="802">
      <formula>AND($L56&gt;0.08,$L56&lt;0.15)</formula>
    </cfRule>
  </conditionalFormatting>
  <conditionalFormatting sqref="D57">
    <cfRule type="expression" dxfId="4579" priority="799">
      <formula>$L57&gt;0.15</formula>
    </cfRule>
    <cfRule type="expression" dxfId="4578" priority="800">
      <formula>AND($L57&gt;0.08,$L57&lt;0.15)</formula>
    </cfRule>
  </conditionalFormatting>
  <conditionalFormatting sqref="D58">
    <cfRule type="expression" dxfId="4577" priority="797">
      <formula>$L58&gt;0.15</formula>
    </cfRule>
    <cfRule type="expression" dxfId="4576" priority="798">
      <formula>AND($L58&gt;0.08,$L58&lt;0.15)</formula>
    </cfRule>
  </conditionalFormatting>
  <conditionalFormatting sqref="E10:F10">
    <cfRule type="expression" dxfId="4575" priority="795">
      <formula>$L10&gt;0.15</formula>
    </cfRule>
    <cfRule type="expression" dxfId="4574" priority="796">
      <formula>AND($L10&gt;0.08,$L10&lt;0.15)</formula>
    </cfRule>
  </conditionalFormatting>
  <conditionalFormatting sqref="E10:F10">
    <cfRule type="expression" dxfId="4573" priority="793">
      <formula>$L10&gt;0.15</formula>
    </cfRule>
    <cfRule type="expression" dxfId="4572" priority="794">
      <formula>AND($L10&gt;0.08,$L10&lt;0.15)</formula>
    </cfRule>
  </conditionalFormatting>
  <conditionalFormatting sqref="E10:F10">
    <cfRule type="expression" dxfId="4571" priority="791">
      <formula>$L10&gt;0.15</formula>
    </cfRule>
    <cfRule type="expression" dxfId="4570" priority="792">
      <formula>AND($L10&gt;0.08,$L10&lt;0.15)</formula>
    </cfRule>
  </conditionalFormatting>
  <conditionalFormatting sqref="G10:H10">
    <cfRule type="expression" dxfId="4569" priority="789">
      <formula>$L10&gt;0.15</formula>
    </cfRule>
    <cfRule type="expression" dxfId="4568" priority="790">
      <formula>AND($L10&gt;0.08,$L10&lt;0.15)</formula>
    </cfRule>
  </conditionalFormatting>
  <conditionalFormatting sqref="G10:H10">
    <cfRule type="expression" dxfId="4567" priority="787">
      <formula>$L10&gt;0.15</formula>
    </cfRule>
    <cfRule type="expression" dxfId="4566" priority="788">
      <formula>AND($L10&gt;0.08,$L10&lt;0.15)</formula>
    </cfRule>
  </conditionalFormatting>
  <conditionalFormatting sqref="AE7:AE23">
    <cfRule type="expression" dxfId="4565" priority="783">
      <formula>$L7&gt;0.15</formula>
    </cfRule>
    <cfRule type="expression" dxfId="4564" priority="784">
      <formula>AND($L7&gt;0.08,$L7&lt;0.15)</formula>
    </cfRule>
  </conditionalFormatting>
  <conditionalFormatting sqref="AE49:AE62">
    <cfRule type="expression" dxfId="4563" priority="781">
      <formula>$L49&gt;0.15</formula>
    </cfRule>
    <cfRule type="expression" dxfId="4562" priority="782">
      <formula>AND($L49&gt;0.08,$L49&lt;0.15)</formula>
    </cfRule>
  </conditionalFormatting>
  <conditionalFormatting sqref="D11 D20 D29 D32:D34">
    <cfRule type="expression" dxfId="4561" priority="467">
      <formula>$L11&gt;0.15</formula>
    </cfRule>
    <cfRule type="expression" dxfId="4560" priority="468">
      <formula>AND($L11&gt;0.08,$L11&lt;0.15)</formula>
    </cfRule>
  </conditionalFormatting>
  <conditionalFormatting sqref="D10">
    <cfRule type="expression" dxfId="4559" priority="451">
      <formula>$L10&gt;0.15</formula>
    </cfRule>
    <cfRule type="expression" dxfId="4558" priority="452">
      <formula>AND($L10&gt;0.08,$L10&lt;0.15)</formula>
    </cfRule>
  </conditionalFormatting>
  <conditionalFormatting sqref="D10">
    <cfRule type="expression" dxfId="4557" priority="453">
      <formula>$L10&gt;0.15</formula>
    </cfRule>
    <cfRule type="expression" dxfId="4556" priority="454">
      <formula>AND($L10&gt;0.08,$L10&lt;0.15)</formula>
    </cfRule>
  </conditionalFormatting>
  <conditionalFormatting sqref="D10">
    <cfRule type="expression" dxfId="4555" priority="449">
      <formula>$L10&gt;0.15</formula>
    </cfRule>
    <cfRule type="expression" dxfId="4554" priority="450">
      <formula>AND($L10&gt;0.08,$L10&lt;0.15)</formula>
    </cfRule>
  </conditionalFormatting>
  <conditionalFormatting sqref="D12">
    <cfRule type="expression" dxfId="4553" priority="447">
      <formula>$L12&gt;0.15</formula>
    </cfRule>
    <cfRule type="expression" dxfId="4552" priority="448">
      <formula>AND($L12&gt;0.08,$L12&lt;0.15)</formula>
    </cfRule>
  </conditionalFormatting>
  <conditionalFormatting sqref="D13">
    <cfRule type="expression" dxfId="4551" priority="445">
      <formula>$L13&gt;0.15</formula>
    </cfRule>
    <cfRule type="expression" dxfId="4550" priority="446">
      <formula>AND($L13&gt;0.08,$L13&lt;0.15)</formula>
    </cfRule>
  </conditionalFormatting>
  <conditionalFormatting sqref="D14">
    <cfRule type="expression" dxfId="4549" priority="439">
      <formula>$L14&gt;0.15</formula>
    </cfRule>
    <cfRule type="expression" dxfId="4548" priority="440">
      <formula>AND($L14&gt;0.08,$L14&lt;0.15)</formula>
    </cfRule>
  </conditionalFormatting>
  <conditionalFormatting sqref="D14">
    <cfRule type="expression" dxfId="4547" priority="437">
      <formula>$L14&gt;0.15</formula>
    </cfRule>
    <cfRule type="expression" dxfId="4546" priority="438">
      <formula>AND($L14&gt;0.08,$L14&lt;0.15)</formula>
    </cfRule>
  </conditionalFormatting>
  <conditionalFormatting sqref="D14">
    <cfRule type="expression" dxfId="4545" priority="443">
      <formula>$L14&gt;0.15</formula>
    </cfRule>
    <cfRule type="expression" dxfId="4544" priority="444">
      <formula>AND($L14&gt;0.08,$L14&lt;0.15)</formula>
    </cfRule>
  </conditionalFormatting>
  <conditionalFormatting sqref="D14">
    <cfRule type="expression" dxfId="4543" priority="441">
      <formula>$L14&gt;0.15</formula>
    </cfRule>
    <cfRule type="expression" dxfId="4542" priority="442">
      <formula>AND($L14&gt;0.08,$L14&lt;0.15)</formula>
    </cfRule>
  </conditionalFormatting>
  <conditionalFormatting sqref="D15">
    <cfRule type="expression" dxfId="4541" priority="435">
      <formula>$L15&gt;0.15</formula>
    </cfRule>
    <cfRule type="expression" dxfId="4540" priority="436">
      <formula>AND($L15&gt;0.08,$L15&lt;0.15)</formula>
    </cfRule>
  </conditionalFormatting>
  <conditionalFormatting sqref="D15">
    <cfRule type="expression" dxfId="4539" priority="433">
      <formula>$L15&gt;0.15</formula>
    </cfRule>
    <cfRule type="expression" dxfId="4538" priority="434">
      <formula>AND($L15&gt;0.08,$L15&lt;0.15)</formula>
    </cfRule>
  </conditionalFormatting>
  <conditionalFormatting sqref="D15">
    <cfRule type="expression" dxfId="4537" priority="431">
      <formula>$L15&gt;0.15</formula>
    </cfRule>
    <cfRule type="expression" dxfId="4536" priority="432">
      <formula>AND($L15&gt;0.08,$L15&lt;0.15)</formula>
    </cfRule>
  </conditionalFormatting>
  <conditionalFormatting sqref="D16">
    <cfRule type="expression" dxfId="4535" priority="429">
      <formula>$L16&gt;0.15</formula>
    </cfRule>
    <cfRule type="expression" dxfId="4534" priority="430">
      <formula>AND($L16&gt;0.08,$L16&lt;0.15)</formula>
    </cfRule>
  </conditionalFormatting>
  <conditionalFormatting sqref="D16">
    <cfRule type="expression" dxfId="4533" priority="427">
      <formula>$L16&gt;0.15</formula>
    </cfRule>
    <cfRule type="expression" dxfId="4532" priority="428">
      <formula>AND($L16&gt;0.08,$L16&lt;0.15)</formula>
    </cfRule>
  </conditionalFormatting>
  <conditionalFormatting sqref="D16">
    <cfRule type="expression" dxfId="4531" priority="425">
      <formula>$L16&gt;0.15</formula>
    </cfRule>
    <cfRule type="expression" dxfId="4530" priority="426">
      <formula>AND($L16&gt;0.08,$L16&lt;0.15)</formula>
    </cfRule>
  </conditionalFormatting>
  <conditionalFormatting sqref="D17">
    <cfRule type="expression" dxfId="4529" priority="419">
      <formula>$L17&gt;0.15</formula>
    </cfRule>
    <cfRule type="expression" dxfId="4528" priority="420">
      <formula>AND($L17&gt;0.08,$L17&lt;0.15)</formula>
    </cfRule>
  </conditionalFormatting>
  <conditionalFormatting sqref="D17">
    <cfRule type="expression" dxfId="4527" priority="417">
      <formula>$L17&gt;0.15</formula>
    </cfRule>
    <cfRule type="expression" dxfId="4526" priority="418">
      <formula>AND($L17&gt;0.08,$L17&lt;0.15)</formula>
    </cfRule>
  </conditionalFormatting>
  <conditionalFormatting sqref="D17">
    <cfRule type="expression" dxfId="4525" priority="423">
      <formula>$L17&gt;0.15</formula>
    </cfRule>
    <cfRule type="expression" dxfId="4524" priority="424">
      <formula>AND($L17&gt;0.08,$L17&lt;0.15)</formula>
    </cfRule>
  </conditionalFormatting>
  <conditionalFormatting sqref="D17">
    <cfRule type="expression" dxfId="4523" priority="421">
      <formula>$L17&gt;0.15</formula>
    </cfRule>
    <cfRule type="expression" dxfId="4522" priority="422">
      <formula>AND($L17&gt;0.08,$L17&lt;0.15)</formula>
    </cfRule>
  </conditionalFormatting>
  <conditionalFormatting sqref="D18">
    <cfRule type="expression" dxfId="4521" priority="413">
      <formula>$L18&gt;0.15</formula>
    </cfRule>
    <cfRule type="expression" dxfId="4520" priority="414">
      <formula>AND($L18&gt;0.08,$L18&lt;0.15)</formula>
    </cfRule>
  </conditionalFormatting>
  <conditionalFormatting sqref="D18">
    <cfRule type="expression" dxfId="4519" priority="411">
      <formula>$L18&gt;0.15</formula>
    </cfRule>
    <cfRule type="expression" dxfId="4518" priority="412">
      <formula>AND($L18&gt;0.08,$L18&lt;0.15)</formula>
    </cfRule>
  </conditionalFormatting>
  <conditionalFormatting sqref="D18">
    <cfRule type="expression" dxfId="4517" priority="409">
      <formula>$L18&gt;0.15</formula>
    </cfRule>
    <cfRule type="expression" dxfId="4516" priority="410">
      <formula>AND($L18&gt;0.08,$L18&lt;0.15)</formula>
    </cfRule>
  </conditionalFormatting>
  <conditionalFormatting sqref="D18">
    <cfRule type="expression" dxfId="4515" priority="415">
      <formula>$L18&gt;0.15</formula>
    </cfRule>
    <cfRule type="expression" dxfId="4514" priority="416">
      <formula>AND($L18&gt;0.08,$L18&lt;0.15)</formula>
    </cfRule>
  </conditionalFormatting>
  <conditionalFormatting sqref="D19">
    <cfRule type="expression" dxfId="4513" priority="407">
      <formula>$L19&gt;0.15</formula>
    </cfRule>
    <cfRule type="expression" dxfId="4512" priority="408">
      <formula>AND($L19&gt;0.08,$L19&lt;0.15)</formula>
    </cfRule>
  </conditionalFormatting>
  <conditionalFormatting sqref="D19">
    <cfRule type="expression" dxfId="4511" priority="405">
      <formula>$L19&gt;0.15</formula>
    </cfRule>
    <cfRule type="expression" dxfId="4510" priority="406">
      <formula>AND($L19&gt;0.08,$L19&lt;0.15)</formula>
    </cfRule>
  </conditionalFormatting>
  <conditionalFormatting sqref="D19">
    <cfRule type="expression" dxfId="4509" priority="403">
      <formula>$L19&gt;0.15</formula>
    </cfRule>
    <cfRule type="expression" dxfId="4508" priority="404">
      <formula>AND($L19&gt;0.08,$L19&lt;0.15)</formula>
    </cfRule>
  </conditionalFormatting>
  <conditionalFormatting sqref="D21">
    <cfRule type="expression" dxfId="4507" priority="401">
      <formula>$L21&gt;0.15</formula>
    </cfRule>
    <cfRule type="expression" dxfId="4506" priority="402">
      <formula>AND($L21&gt;0.08,$L21&lt;0.15)</formula>
    </cfRule>
  </conditionalFormatting>
  <conditionalFormatting sqref="D21">
    <cfRule type="expression" dxfId="4505" priority="399">
      <formula>$L21&gt;0.15</formula>
    </cfRule>
    <cfRule type="expression" dxfId="4504" priority="400">
      <formula>AND($L21&gt;0.08,$L21&lt;0.15)</formula>
    </cfRule>
  </conditionalFormatting>
  <conditionalFormatting sqref="D21">
    <cfRule type="expression" dxfId="4503" priority="397">
      <formula>$L21&gt;0.15</formula>
    </cfRule>
    <cfRule type="expression" dxfId="4502" priority="398">
      <formula>AND($L21&gt;0.08,$L21&lt;0.15)</formula>
    </cfRule>
  </conditionalFormatting>
  <conditionalFormatting sqref="D22">
    <cfRule type="expression" dxfId="4501" priority="391">
      <formula>$L22&gt;0.15</formula>
    </cfRule>
    <cfRule type="expression" dxfId="4500" priority="392">
      <formula>AND($L22&gt;0.08,$L22&lt;0.15)</formula>
    </cfRule>
  </conditionalFormatting>
  <conditionalFormatting sqref="D22">
    <cfRule type="expression" dxfId="4499" priority="389">
      <formula>$L22&gt;0.15</formula>
    </cfRule>
    <cfRule type="expression" dxfId="4498" priority="390">
      <formula>AND($L22&gt;0.08,$L22&lt;0.15)</formula>
    </cfRule>
  </conditionalFormatting>
  <conditionalFormatting sqref="D22">
    <cfRule type="expression" dxfId="4497" priority="395">
      <formula>$L22&gt;0.15</formula>
    </cfRule>
    <cfRule type="expression" dxfId="4496" priority="396">
      <formula>AND($L22&gt;0.08,$L22&lt;0.15)</formula>
    </cfRule>
  </conditionalFormatting>
  <conditionalFormatting sqref="D22">
    <cfRule type="expression" dxfId="4495" priority="393">
      <formula>$L22&gt;0.15</formula>
    </cfRule>
    <cfRule type="expression" dxfId="4494" priority="394">
      <formula>AND($L22&gt;0.08,$L22&lt;0.15)</formula>
    </cfRule>
  </conditionalFormatting>
  <conditionalFormatting sqref="D23">
    <cfRule type="expression" dxfId="4493" priority="383">
      <formula>$L23&gt;0.15</formula>
    </cfRule>
    <cfRule type="expression" dxfId="4492" priority="384">
      <formula>AND($L23&gt;0.08,$L23&lt;0.15)</formula>
    </cfRule>
  </conditionalFormatting>
  <conditionalFormatting sqref="D23">
    <cfRule type="expression" dxfId="4491" priority="381">
      <formula>$L23&gt;0.15</formula>
    </cfRule>
    <cfRule type="expression" dxfId="4490" priority="382">
      <formula>AND($L23&gt;0.08,$L23&lt;0.15)</formula>
    </cfRule>
  </conditionalFormatting>
  <conditionalFormatting sqref="D23">
    <cfRule type="expression" dxfId="4489" priority="387">
      <formula>$L23&gt;0.15</formula>
    </cfRule>
    <cfRule type="expression" dxfId="4488" priority="388">
      <formula>AND($L23&gt;0.08,$L23&lt;0.15)</formula>
    </cfRule>
  </conditionalFormatting>
  <conditionalFormatting sqref="D23">
    <cfRule type="expression" dxfId="4487" priority="385">
      <formula>$L23&gt;0.15</formula>
    </cfRule>
    <cfRule type="expression" dxfId="4486" priority="386">
      <formula>AND($L23&gt;0.08,$L23&lt;0.15)</formula>
    </cfRule>
  </conditionalFormatting>
  <conditionalFormatting sqref="D23">
    <cfRule type="expression" dxfId="4485" priority="375">
      <formula>$L23&gt;0.15</formula>
    </cfRule>
    <cfRule type="expression" dxfId="4484" priority="376">
      <formula>AND($L23&gt;0.08,$L23&lt;0.15)</formula>
    </cfRule>
  </conditionalFormatting>
  <conditionalFormatting sqref="D23">
    <cfRule type="expression" dxfId="4483" priority="373">
      <formula>$L23&gt;0.15</formula>
    </cfRule>
    <cfRule type="expression" dxfId="4482" priority="374">
      <formula>AND($L23&gt;0.08,$L23&lt;0.15)</formula>
    </cfRule>
  </conditionalFormatting>
  <conditionalFormatting sqref="D23">
    <cfRule type="expression" dxfId="4481" priority="379">
      <formula>$L23&gt;0.15</formula>
    </cfRule>
    <cfRule type="expression" dxfId="4480" priority="380">
      <formula>AND($L23&gt;0.08,$L23&lt;0.15)</formula>
    </cfRule>
  </conditionalFormatting>
  <conditionalFormatting sqref="D23">
    <cfRule type="expression" dxfId="4479" priority="377">
      <formula>$L23&gt;0.15</formula>
    </cfRule>
    <cfRule type="expression" dxfId="4478" priority="378">
      <formula>AND($L23&gt;0.08,$L23&lt;0.15)</formula>
    </cfRule>
  </conditionalFormatting>
  <conditionalFormatting sqref="D24">
    <cfRule type="expression" dxfId="4477" priority="367">
      <formula>$L24&gt;0.15</formula>
    </cfRule>
    <cfRule type="expression" dxfId="4476" priority="368">
      <formula>AND($L24&gt;0.08,$L24&lt;0.15)</formula>
    </cfRule>
  </conditionalFormatting>
  <conditionalFormatting sqref="D24">
    <cfRule type="expression" dxfId="4475" priority="365">
      <formula>$L24&gt;0.15</formula>
    </cfRule>
    <cfRule type="expression" dxfId="4474" priority="366">
      <formula>AND($L24&gt;0.08,$L24&lt;0.15)</formula>
    </cfRule>
  </conditionalFormatting>
  <conditionalFormatting sqref="D24">
    <cfRule type="expression" dxfId="4473" priority="371">
      <formula>$L24&gt;0.15</formula>
    </cfRule>
    <cfRule type="expression" dxfId="4472" priority="372">
      <formula>AND($L24&gt;0.08,$L24&lt;0.15)</formula>
    </cfRule>
  </conditionalFormatting>
  <conditionalFormatting sqref="D24">
    <cfRule type="expression" dxfId="4471" priority="369">
      <formula>$L24&gt;0.15</formula>
    </cfRule>
    <cfRule type="expression" dxfId="4470" priority="370">
      <formula>AND($L24&gt;0.08,$L24&lt;0.15)</formula>
    </cfRule>
  </conditionalFormatting>
  <conditionalFormatting sqref="D24">
    <cfRule type="expression" dxfId="4469" priority="359">
      <formula>$L24&gt;0.15</formula>
    </cfRule>
    <cfRule type="expression" dxfId="4468" priority="360">
      <formula>AND($L24&gt;0.08,$L24&lt;0.15)</formula>
    </cfRule>
  </conditionalFormatting>
  <conditionalFormatting sqref="D24">
    <cfRule type="expression" dxfId="4467" priority="357">
      <formula>$L24&gt;0.15</formula>
    </cfRule>
    <cfRule type="expression" dxfId="4466" priority="358">
      <formula>AND($L24&gt;0.08,$L24&lt;0.15)</formula>
    </cfRule>
  </conditionalFormatting>
  <conditionalFormatting sqref="D24">
    <cfRule type="expression" dxfId="4465" priority="363">
      <formula>$L24&gt;0.15</formula>
    </cfRule>
    <cfRule type="expression" dxfId="4464" priority="364">
      <formula>AND($L24&gt;0.08,$L24&lt;0.15)</formula>
    </cfRule>
  </conditionalFormatting>
  <conditionalFormatting sqref="D24">
    <cfRule type="expression" dxfId="4463" priority="361">
      <formula>$L24&gt;0.15</formula>
    </cfRule>
    <cfRule type="expression" dxfId="4462" priority="362">
      <formula>AND($L24&gt;0.08,$L24&lt;0.15)</formula>
    </cfRule>
  </conditionalFormatting>
  <conditionalFormatting sqref="D25">
    <cfRule type="expression" dxfId="4461" priority="351">
      <formula>$L25&gt;0.15</formula>
    </cfRule>
    <cfRule type="expression" dxfId="4460" priority="352">
      <formula>AND($L25&gt;0.08,$L25&lt;0.15)</formula>
    </cfRule>
  </conditionalFormatting>
  <conditionalFormatting sqref="D25">
    <cfRule type="expression" dxfId="4459" priority="349">
      <formula>$L25&gt;0.15</formula>
    </cfRule>
    <cfRule type="expression" dxfId="4458" priority="350">
      <formula>AND($L25&gt;0.08,$L25&lt;0.15)</formula>
    </cfRule>
  </conditionalFormatting>
  <conditionalFormatting sqref="D25">
    <cfRule type="expression" dxfId="4457" priority="355">
      <formula>$L25&gt;0.15</formula>
    </cfRule>
    <cfRule type="expression" dxfId="4456" priority="356">
      <formula>AND($L25&gt;0.08,$L25&lt;0.15)</formula>
    </cfRule>
  </conditionalFormatting>
  <conditionalFormatting sqref="D25">
    <cfRule type="expression" dxfId="4455" priority="353">
      <formula>$L25&gt;0.15</formula>
    </cfRule>
    <cfRule type="expression" dxfId="4454" priority="354">
      <formula>AND($L25&gt;0.08,$L25&lt;0.15)</formula>
    </cfRule>
  </conditionalFormatting>
  <conditionalFormatting sqref="D25">
    <cfRule type="expression" dxfId="4453" priority="343">
      <formula>$L25&gt;0.15</formula>
    </cfRule>
    <cfRule type="expression" dxfId="4452" priority="344">
      <formula>AND($L25&gt;0.08,$L25&lt;0.15)</formula>
    </cfRule>
  </conditionalFormatting>
  <conditionalFormatting sqref="D25">
    <cfRule type="expression" dxfId="4451" priority="341">
      <formula>$L25&gt;0.15</formula>
    </cfRule>
    <cfRule type="expression" dxfId="4450" priority="342">
      <formula>AND($L25&gt;0.08,$L25&lt;0.15)</formula>
    </cfRule>
  </conditionalFormatting>
  <conditionalFormatting sqref="D25">
    <cfRule type="expression" dxfId="4449" priority="347">
      <formula>$L25&gt;0.15</formula>
    </cfRule>
    <cfRule type="expression" dxfId="4448" priority="348">
      <formula>AND($L25&gt;0.08,$L25&lt;0.15)</formula>
    </cfRule>
  </conditionalFormatting>
  <conditionalFormatting sqref="D25">
    <cfRule type="expression" dxfId="4447" priority="345">
      <formula>$L25&gt;0.15</formula>
    </cfRule>
    <cfRule type="expression" dxfId="4446" priority="346">
      <formula>AND($L25&gt;0.08,$L25&lt;0.15)</formula>
    </cfRule>
  </conditionalFormatting>
  <conditionalFormatting sqref="D26">
    <cfRule type="expression" dxfId="4445" priority="333">
      <formula>$L26&gt;0.15</formula>
    </cfRule>
    <cfRule type="expression" dxfId="4444" priority="334">
      <formula>AND($L26&gt;0.08,$L26&lt;0.15)</formula>
    </cfRule>
  </conditionalFormatting>
  <conditionalFormatting sqref="D26">
    <cfRule type="expression" dxfId="4443" priority="335">
      <formula>$L26&gt;0.15</formula>
    </cfRule>
    <cfRule type="expression" dxfId="4442" priority="336">
      <formula>AND($L26&gt;0.08,$L26&lt;0.15)</formula>
    </cfRule>
  </conditionalFormatting>
  <conditionalFormatting sqref="D26">
    <cfRule type="expression" dxfId="4441" priority="339">
      <formula>$L26&gt;0.15</formula>
    </cfRule>
    <cfRule type="expression" dxfId="4440" priority="340">
      <formula>AND($L26&gt;0.08,$L26&lt;0.15)</formula>
    </cfRule>
  </conditionalFormatting>
  <conditionalFormatting sqref="D26">
    <cfRule type="expression" dxfId="4439" priority="337">
      <formula>$L26&gt;0.15</formula>
    </cfRule>
    <cfRule type="expression" dxfId="4438" priority="338">
      <formula>AND($L26&gt;0.08,$L26&lt;0.15)</formula>
    </cfRule>
  </conditionalFormatting>
  <conditionalFormatting sqref="D27">
    <cfRule type="expression" dxfId="4437" priority="327">
      <formula>$L27&gt;0.15</formula>
    </cfRule>
    <cfRule type="expression" dxfId="4436" priority="328">
      <formula>AND($L27&gt;0.08,$L27&lt;0.15)</formula>
    </cfRule>
  </conditionalFormatting>
  <conditionalFormatting sqref="D27">
    <cfRule type="expression" dxfId="4435" priority="325">
      <formula>$L27&gt;0.15</formula>
    </cfRule>
    <cfRule type="expression" dxfId="4434" priority="326">
      <formula>AND($L27&gt;0.08,$L27&lt;0.15)</formula>
    </cfRule>
  </conditionalFormatting>
  <conditionalFormatting sqref="D27">
    <cfRule type="expression" dxfId="4433" priority="331">
      <formula>$L27&gt;0.15</formula>
    </cfRule>
    <cfRule type="expression" dxfId="4432" priority="332">
      <formula>AND($L27&gt;0.08,$L27&lt;0.15)</formula>
    </cfRule>
  </conditionalFormatting>
  <conditionalFormatting sqref="D27">
    <cfRule type="expression" dxfId="4431" priority="329">
      <formula>$L27&gt;0.15</formula>
    </cfRule>
    <cfRule type="expression" dxfId="4430" priority="330">
      <formula>AND($L27&gt;0.08,$L27&lt;0.15)</formula>
    </cfRule>
  </conditionalFormatting>
  <conditionalFormatting sqref="D28">
    <cfRule type="expression" dxfId="4429" priority="319">
      <formula>$L28&gt;0.15</formula>
    </cfRule>
    <cfRule type="expression" dxfId="4428" priority="320">
      <formula>AND($L28&gt;0.08,$L28&lt;0.15)</formula>
    </cfRule>
  </conditionalFormatting>
  <conditionalFormatting sqref="D28">
    <cfRule type="expression" dxfId="4427" priority="317">
      <formula>$L28&gt;0.15</formula>
    </cfRule>
    <cfRule type="expression" dxfId="4426" priority="318">
      <formula>AND($L28&gt;0.08,$L28&lt;0.15)</formula>
    </cfRule>
  </conditionalFormatting>
  <conditionalFormatting sqref="D28">
    <cfRule type="expression" dxfId="4425" priority="323">
      <formula>$L28&gt;0.15</formula>
    </cfRule>
    <cfRule type="expression" dxfId="4424" priority="324">
      <formula>AND($L28&gt;0.08,$L28&lt;0.15)</formula>
    </cfRule>
  </conditionalFormatting>
  <conditionalFormatting sqref="D28">
    <cfRule type="expression" dxfId="4423" priority="321">
      <formula>$L28&gt;0.15</formula>
    </cfRule>
    <cfRule type="expression" dxfId="4422" priority="322">
      <formula>AND($L28&gt;0.08,$L28&lt;0.15)</formula>
    </cfRule>
  </conditionalFormatting>
  <conditionalFormatting sqref="D30">
    <cfRule type="expression" dxfId="4421" priority="315">
      <formula>$L30&gt;0.15</formula>
    </cfRule>
    <cfRule type="expression" dxfId="4420" priority="316">
      <formula>AND($L30&gt;0.08,$L30&lt;0.15)</formula>
    </cfRule>
  </conditionalFormatting>
  <conditionalFormatting sqref="D31">
    <cfRule type="expression" dxfId="4419" priority="311">
      <formula>$L31&gt;0.15</formula>
    </cfRule>
    <cfRule type="expression" dxfId="4418" priority="312">
      <formula>AND($L31&gt;0.08,$L31&lt;0.15)</formula>
    </cfRule>
  </conditionalFormatting>
  <conditionalFormatting sqref="D31">
    <cfRule type="expression" dxfId="4417" priority="309">
      <formula>$L31&gt;0.15</formula>
    </cfRule>
    <cfRule type="expression" dxfId="4416" priority="310">
      <formula>AND($L31&gt;0.08,$L31&lt;0.15)</formula>
    </cfRule>
  </conditionalFormatting>
  <conditionalFormatting sqref="D31">
    <cfRule type="expression" dxfId="4415" priority="307">
      <formula>$L31&gt;0.15</formula>
    </cfRule>
    <cfRule type="expression" dxfId="4414" priority="308">
      <formula>AND($L31&gt;0.08,$L31&lt;0.15)</formula>
    </cfRule>
  </conditionalFormatting>
  <conditionalFormatting sqref="D31">
    <cfRule type="expression" dxfId="4413" priority="313">
      <formula>$L31&gt;0.15</formula>
    </cfRule>
    <cfRule type="expression" dxfId="4412" priority="314">
      <formula>AND($L31&gt;0.08,$L31&lt;0.15)</formula>
    </cfRule>
  </conditionalFormatting>
  <conditionalFormatting sqref="D49:D54">
    <cfRule type="expression" dxfId="4411" priority="305">
      <formula>$L49&gt;0.15</formula>
    </cfRule>
    <cfRule type="expression" dxfId="4410" priority="306">
      <formula>AND($L49&gt;0.08,$L49&lt;0.15)</formula>
    </cfRule>
  </conditionalFormatting>
  <conditionalFormatting sqref="E7:H7">
    <cfRule type="expression" dxfId="4409" priority="303">
      <formula>$L7&gt;0.15</formula>
    </cfRule>
    <cfRule type="expression" dxfId="4408" priority="304">
      <formula>AND($L7&gt;0.08,$L7&lt;0.15)</formula>
    </cfRule>
  </conditionalFormatting>
  <conditionalFormatting sqref="D7">
    <cfRule type="expression" dxfId="4407" priority="301">
      <formula>$L7&gt;0.15</formula>
    </cfRule>
    <cfRule type="expression" dxfId="4406" priority="302">
      <formula>AND($L7&gt;0.08,$L7&lt;0.15)</formula>
    </cfRule>
  </conditionalFormatting>
  <conditionalFormatting sqref="E8:F8">
    <cfRule type="expression" dxfId="4405" priority="297">
      <formula>$L8&gt;0.15</formula>
    </cfRule>
    <cfRule type="expression" dxfId="4404" priority="298">
      <formula>AND($L8&gt;0.08,$L8&lt;0.15)</formula>
    </cfRule>
  </conditionalFormatting>
  <conditionalFormatting sqref="E8:F8">
    <cfRule type="expression" dxfId="4403" priority="293">
      <formula>$L8&gt;0.15</formula>
    </cfRule>
    <cfRule type="expression" dxfId="4402" priority="294">
      <formula>AND($L8&gt;0.08,$L8&lt;0.15)</formula>
    </cfRule>
  </conditionalFormatting>
  <conditionalFormatting sqref="E8:F8">
    <cfRule type="expression" dxfId="4401" priority="291">
      <formula>$L8&gt;0.15</formula>
    </cfRule>
    <cfRule type="expression" dxfId="4400" priority="292">
      <formula>AND($L8&gt;0.08,$L8&lt;0.15)</formula>
    </cfRule>
  </conditionalFormatting>
  <conditionalFormatting sqref="G8:H8">
    <cfRule type="expression" dxfId="4399" priority="289">
      <formula>$L8&gt;0.15</formula>
    </cfRule>
    <cfRule type="expression" dxfId="4398" priority="290">
      <formula>AND($L8&gt;0.08,$L8&lt;0.15)</formula>
    </cfRule>
  </conditionalFormatting>
  <conditionalFormatting sqref="G8:H8">
    <cfRule type="expression" dxfId="4397" priority="295">
      <formula>$L8&gt;0.15</formula>
    </cfRule>
    <cfRule type="expression" dxfId="4396" priority="296">
      <formula>AND($L8&gt;0.08,$L8&lt;0.15)</formula>
    </cfRule>
  </conditionalFormatting>
  <conditionalFormatting sqref="E8:F8">
    <cfRule type="expression" dxfId="4395" priority="299">
      <formula>$L8&gt;0.15</formula>
    </cfRule>
    <cfRule type="expression" dxfId="4394" priority="300">
      <formula>AND($L8&gt;0.08,$L8&lt;0.15)</formula>
    </cfRule>
  </conditionalFormatting>
  <conditionalFormatting sqref="D8">
    <cfRule type="expression" dxfId="4393" priority="287">
      <formula>$L8&gt;0.15</formula>
    </cfRule>
    <cfRule type="expression" dxfId="4392" priority="288">
      <formula>AND($L8&gt;0.08,$L8&lt;0.15)</formula>
    </cfRule>
  </conditionalFormatting>
  <conditionalFormatting sqref="D8">
    <cfRule type="expression" dxfId="4391" priority="285">
      <formula>$L8&gt;0.15</formula>
    </cfRule>
    <cfRule type="expression" dxfId="4390" priority="286">
      <formula>AND($L8&gt;0.08,$L8&lt;0.15)</formula>
    </cfRule>
  </conditionalFormatting>
  <conditionalFormatting sqref="G9:H9">
    <cfRule type="expression" dxfId="4389" priority="275">
      <formula>$L9&gt;0.15</formula>
    </cfRule>
    <cfRule type="expression" dxfId="4388" priority="276">
      <formula>AND($L9&gt;0.08,$L9&lt;0.15)</formula>
    </cfRule>
  </conditionalFormatting>
  <conditionalFormatting sqref="E9:F9">
    <cfRule type="expression" dxfId="4387" priority="283">
      <formula>$L9&gt;0.15</formula>
    </cfRule>
    <cfRule type="expression" dxfId="4386" priority="284">
      <formula>AND($L9&gt;0.08,$L9&lt;0.15)</formula>
    </cfRule>
  </conditionalFormatting>
  <conditionalFormatting sqref="E9:F9">
    <cfRule type="expression" dxfId="4385" priority="281">
      <formula>$L9&gt;0.15</formula>
    </cfRule>
    <cfRule type="expression" dxfId="4384" priority="282">
      <formula>AND($L9&gt;0.08,$L9&lt;0.15)</formula>
    </cfRule>
  </conditionalFormatting>
  <conditionalFormatting sqref="E9:F9">
    <cfRule type="expression" dxfId="4383" priority="279">
      <formula>$L9&gt;0.15</formula>
    </cfRule>
    <cfRule type="expression" dxfId="4382" priority="280">
      <formula>AND($L9&gt;0.08,$L9&lt;0.15)</formula>
    </cfRule>
  </conditionalFormatting>
  <conditionalFormatting sqref="G9:H9">
    <cfRule type="expression" dxfId="4381" priority="277">
      <formula>$L9&gt;0.15</formula>
    </cfRule>
    <cfRule type="expression" dxfId="4380" priority="278">
      <formula>AND($L9&gt;0.08,$L9&lt;0.15)</formula>
    </cfRule>
  </conditionalFormatting>
  <conditionalFormatting sqref="D9">
    <cfRule type="expression" dxfId="4379" priority="273">
      <formula>$L9&gt;0.15</formula>
    </cfRule>
    <cfRule type="expression" dxfId="4378" priority="274">
      <formula>AND($L9&gt;0.08,$L9&lt;0.15)</formula>
    </cfRule>
  </conditionalFormatting>
  <conditionalFormatting sqref="E11:F11">
    <cfRule type="expression" dxfId="4377" priority="265">
      <formula>$L11&gt;0.15</formula>
    </cfRule>
    <cfRule type="expression" dxfId="4376" priority="266">
      <formula>AND($L11&gt;0.08,$L11&lt;0.15)</formula>
    </cfRule>
  </conditionalFormatting>
  <conditionalFormatting sqref="E11:F11">
    <cfRule type="expression" dxfId="4375" priority="263">
      <formula>$L11&gt;0.15</formula>
    </cfRule>
    <cfRule type="expression" dxfId="4374" priority="264">
      <formula>AND($L11&gt;0.08,$L11&lt;0.15)</formula>
    </cfRule>
  </conditionalFormatting>
  <conditionalFormatting sqref="G11:H11">
    <cfRule type="expression" dxfId="4373" priority="261">
      <formula>$L11&gt;0.15</formula>
    </cfRule>
    <cfRule type="expression" dxfId="4372" priority="262">
      <formula>AND($L11&gt;0.08,$L11&lt;0.15)</formula>
    </cfRule>
  </conditionalFormatting>
  <conditionalFormatting sqref="G11:H11">
    <cfRule type="expression" dxfId="4371" priority="267">
      <formula>$L11&gt;0.15</formula>
    </cfRule>
    <cfRule type="expression" dxfId="4370" priority="268">
      <formula>AND($L11&gt;0.08,$L11&lt;0.15)</formula>
    </cfRule>
  </conditionalFormatting>
  <conditionalFormatting sqref="E11:F11">
    <cfRule type="expression" dxfId="4369" priority="271">
      <formula>$L11&gt;0.15</formula>
    </cfRule>
    <cfRule type="expression" dxfId="4368" priority="272">
      <formula>AND($L11&gt;0.08,$L11&lt;0.15)</formula>
    </cfRule>
  </conditionalFormatting>
  <conditionalFormatting sqref="E11:F11">
    <cfRule type="expression" dxfId="4367" priority="269">
      <formula>$L11&gt;0.15</formula>
    </cfRule>
    <cfRule type="expression" dxfId="4366" priority="270">
      <formula>AND($L11&gt;0.08,$L11&lt;0.15)</formula>
    </cfRule>
  </conditionalFormatting>
  <conditionalFormatting sqref="E11:F11">
    <cfRule type="expression" dxfId="4365" priority="253">
      <formula>$L11&gt;0.15</formula>
    </cfRule>
    <cfRule type="expression" dxfId="4364" priority="254">
      <formula>AND($L11&gt;0.08,$L11&lt;0.15)</formula>
    </cfRule>
  </conditionalFormatting>
  <conditionalFormatting sqref="E11:F11">
    <cfRule type="expression" dxfId="4363" priority="251">
      <formula>$L11&gt;0.15</formula>
    </cfRule>
    <cfRule type="expression" dxfId="4362" priority="252">
      <formula>AND($L11&gt;0.08,$L11&lt;0.15)</formula>
    </cfRule>
  </conditionalFormatting>
  <conditionalFormatting sqref="H11">
    <cfRule type="expression" dxfId="4361" priority="249">
      <formula>$L11&gt;0.15</formula>
    </cfRule>
    <cfRule type="expression" dxfId="4360" priority="250">
      <formula>AND($L11&gt;0.08,$L11&lt;0.15)</formula>
    </cfRule>
  </conditionalFormatting>
  <conditionalFormatting sqref="H11">
    <cfRule type="expression" dxfId="4359" priority="255">
      <formula>$L11&gt;0.15</formula>
    </cfRule>
    <cfRule type="expression" dxfId="4358" priority="256">
      <formula>AND($L11&gt;0.08,$L11&lt;0.15)</formula>
    </cfRule>
  </conditionalFormatting>
  <conditionalFormatting sqref="E11:F11">
    <cfRule type="expression" dxfId="4357" priority="259">
      <formula>$L11&gt;0.15</formula>
    </cfRule>
    <cfRule type="expression" dxfId="4356" priority="260">
      <formula>AND($L11&gt;0.08,$L11&lt;0.15)</formula>
    </cfRule>
  </conditionalFormatting>
  <conditionalFormatting sqref="E11:F11">
    <cfRule type="expression" dxfId="4355" priority="257">
      <formula>$L11&gt;0.15</formula>
    </cfRule>
    <cfRule type="expression" dxfId="4354" priority="258">
      <formula>AND($L11&gt;0.08,$L11&lt;0.15)</formula>
    </cfRule>
  </conditionalFormatting>
  <conditionalFormatting sqref="G11">
    <cfRule type="expression" dxfId="4353" priority="245">
      <formula>$L11&gt;0.15</formula>
    </cfRule>
    <cfRule type="expression" dxfId="4352" priority="246">
      <formula>AND($L11&gt;0.08,$L11&lt;0.15)</formula>
    </cfRule>
  </conditionalFormatting>
  <conditionalFormatting sqref="G11">
    <cfRule type="expression" dxfId="4351" priority="247">
      <formula>$L11&gt;0.15</formula>
    </cfRule>
    <cfRule type="expression" dxfId="4350" priority="248">
      <formula>AND($L11&gt;0.08,$L11&lt;0.15)</formula>
    </cfRule>
  </conditionalFormatting>
  <conditionalFormatting sqref="E12:F12">
    <cfRule type="expression" dxfId="4349" priority="237">
      <formula>$L12&gt;0.15</formula>
    </cfRule>
    <cfRule type="expression" dxfId="4348" priority="238">
      <formula>AND($L12&gt;0.08,$L12&lt;0.15)</formula>
    </cfRule>
  </conditionalFormatting>
  <conditionalFormatting sqref="E12:F12">
    <cfRule type="expression" dxfId="4347" priority="235">
      <formula>$L12&gt;0.15</formula>
    </cfRule>
    <cfRule type="expression" dxfId="4346" priority="236">
      <formula>AND($L12&gt;0.08,$L12&lt;0.15)</formula>
    </cfRule>
  </conditionalFormatting>
  <conditionalFormatting sqref="G12:H12">
    <cfRule type="expression" dxfId="4345" priority="233">
      <formula>$L12&gt;0.15</formula>
    </cfRule>
    <cfRule type="expression" dxfId="4344" priority="234">
      <formula>AND($L12&gt;0.08,$L12&lt;0.15)</formula>
    </cfRule>
  </conditionalFormatting>
  <conditionalFormatting sqref="G12:H12">
    <cfRule type="expression" dxfId="4343" priority="239">
      <formula>$L12&gt;0.15</formula>
    </cfRule>
    <cfRule type="expression" dxfId="4342" priority="240">
      <formula>AND($L12&gt;0.08,$L12&lt;0.15)</formula>
    </cfRule>
  </conditionalFormatting>
  <conditionalFormatting sqref="E12:F12">
    <cfRule type="expression" dxfId="4341" priority="243">
      <formula>$L12&gt;0.15</formula>
    </cfRule>
    <cfRule type="expression" dxfId="4340" priority="244">
      <formula>AND($L12&gt;0.08,$L12&lt;0.15)</formula>
    </cfRule>
  </conditionalFormatting>
  <conditionalFormatting sqref="E12:F12">
    <cfRule type="expression" dxfId="4339" priority="241">
      <formula>$L12&gt;0.15</formula>
    </cfRule>
    <cfRule type="expression" dxfId="4338" priority="242">
      <formula>AND($L12&gt;0.08,$L12&lt;0.15)</formula>
    </cfRule>
  </conditionalFormatting>
  <conditionalFormatting sqref="E12:F12">
    <cfRule type="expression" dxfId="4337" priority="225">
      <formula>$L12&gt;0.15</formula>
    </cfRule>
    <cfRule type="expression" dxfId="4336" priority="226">
      <formula>AND($L12&gt;0.08,$L12&lt;0.15)</formula>
    </cfRule>
  </conditionalFormatting>
  <conditionalFormatting sqref="E12:F12">
    <cfRule type="expression" dxfId="4335" priority="223">
      <formula>$L12&gt;0.15</formula>
    </cfRule>
    <cfRule type="expression" dxfId="4334" priority="224">
      <formula>AND($L12&gt;0.08,$L12&lt;0.15)</formula>
    </cfRule>
  </conditionalFormatting>
  <conditionalFormatting sqref="H12">
    <cfRule type="expression" dxfId="4333" priority="221">
      <formula>$L12&gt;0.15</formula>
    </cfRule>
    <cfRule type="expression" dxfId="4332" priority="222">
      <formula>AND($L12&gt;0.08,$L12&lt;0.15)</formula>
    </cfRule>
  </conditionalFormatting>
  <conditionalFormatting sqref="H12">
    <cfRule type="expression" dxfId="4331" priority="227">
      <formula>$L12&gt;0.15</formula>
    </cfRule>
    <cfRule type="expression" dxfId="4330" priority="228">
      <formula>AND($L12&gt;0.08,$L12&lt;0.15)</formula>
    </cfRule>
  </conditionalFormatting>
  <conditionalFormatting sqref="E12:F12">
    <cfRule type="expression" dxfId="4329" priority="231">
      <formula>$L12&gt;0.15</formula>
    </cfRule>
    <cfRule type="expression" dxfId="4328" priority="232">
      <formula>AND($L12&gt;0.08,$L12&lt;0.15)</formula>
    </cfRule>
  </conditionalFormatting>
  <conditionalFormatting sqref="E12:F12">
    <cfRule type="expression" dxfId="4327" priority="229">
      <formula>$L12&gt;0.15</formula>
    </cfRule>
    <cfRule type="expression" dxfId="4326" priority="230">
      <formula>AND($L12&gt;0.08,$L12&lt;0.15)</formula>
    </cfRule>
  </conditionalFormatting>
  <conditionalFormatting sqref="G12">
    <cfRule type="expression" dxfId="4325" priority="217">
      <formula>$L12&gt;0.15</formula>
    </cfRule>
    <cfRule type="expression" dxfId="4324" priority="218">
      <formula>AND($L12&gt;0.08,$L12&lt;0.15)</formula>
    </cfRule>
  </conditionalFormatting>
  <conditionalFormatting sqref="G12">
    <cfRule type="expression" dxfId="4323" priority="219">
      <formula>$L12&gt;0.15</formula>
    </cfRule>
    <cfRule type="expression" dxfId="4322" priority="220">
      <formula>AND($L12&gt;0.08,$L12&lt;0.15)</formula>
    </cfRule>
  </conditionalFormatting>
  <conditionalFormatting sqref="AA16">
    <cfRule type="expression" dxfId="4321" priority="215">
      <formula>$L16&gt;0.15</formula>
    </cfRule>
    <cfRule type="expression" dxfId="4320" priority="216">
      <formula>AND($L16&gt;0.08,$L16&lt;0.15)</formula>
    </cfRule>
  </conditionalFormatting>
  <conditionalFormatting sqref="AA17">
    <cfRule type="expression" dxfId="4319" priority="213">
      <formula>$L17&gt;0.15</formula>
    </cfRule>
    <cfRule type="expression" dxfId="4318" priority="214">
      <formula>AND($L17&gt;0.08,$L17&lt;0.15)</formula>
    </cfRule>
  </conditionalFormatting>
  <conditionalFormatting sqref="G33">
    <cfRule type="expression" dxfId="4317" priority="1">
      <formula>$L33&gt;0.15</formula>
    </cfRule>
    <cfRule type="expression" dxfId="4316" priority="2">
      <formula>AND($L33&gt;0.08,$L33&lt;0.15)</formula>
    </cfRule>
  </conditionalFormatting>
  <conditionalFormatting sqref="E13:F13">
    <cfRule type="expression" dxfId="4315" priority="211">
      <formula>$L13&gt;0.15</formula>
    </cfRule>
    <cfRule type="expression" dxfId="4314" priority="212">
      <formula>AND($L13&gt;0.08,$L13&lt;0.15)</formula>
    </cfRule>
  </conditionalFormatting>
  <conditionalFormatting sqref="E13:F13">
    <cfRule type="expression" dxfId="4313" priority="209">
      <formula>$L13&gt;0.15</formula>
    </cfRule>
    <cfRule type="expression" dxfId="4312" priority="210">
      <formula>AND($L13&gt;0.08,$L13&lt;0.15)</formula>
    </cfRule>
  </conditionalFormatting>
  <conditionalFormatting sqref="E13:F13">
    <cfRule type="expression" dxfId="4311" priority="207">
      <formula>$L13&gt;0.15</formula>
    </cfRule>
    <cfRule type="expression" dxfId="4310" priority="208">
      <formula>AND($L13&gt;0.08,$L13&lt;0.15)</formula>
    </cfRule>
  </conditionalFormatting>
  <conditionalFormatting sqref="G13:H13">
    <cfRule type="expression" dxfId="4309" priority="205">
      <formula>$L13&gt;0.15</formula>
    </cfRule>
    <cfRule type="expression" dxfId="4308" priority="206">
      <formula>AND($L13&gt;0.08,$L13&lt;0.15)</formula>
    </cfRule>
  </conditionalFormatting>
  <conditionalFormatting sqref="G13:H13">
    <cfRule type="expression" dxfId="4307" priority="203">
      <formula>$L13&gt;0.15</formula>
    </cfRule>
    <cfRule type="expression" dxfId="4306" priority="204">
      <formula>AND($L13&gt;0.08,$L13&lt;0.15)</formula>
    </cfRule>
  </conditionalFormatting>
  <conditionalFormatting sqref="E14:F14">
    <cfRule type="expression" dxfId="4305" priority="201">
      <formula>$L14&gt;0.15</formula>
    </cfRule>
    <cfRule type="expression" dxfId="4304" priority="202">
      <formula>AND($L14&gt;0.08,$L14&lt;0.15)</formula>
    </cfRule>
  </conditionalFormatting>
  <conditionalFormatting sqref="E14:F14">
    <cfRule type="expression" dxfId="4303" priority="199">
      <formula>$L14&gt;0.15</formula>
    </cfRule>
    <cfRule type="expression" dxfId="4302" priority="200">
      <formula>AND($L14&gt;0.08,$L14&lt;0.15)</formula>
    </cfRule>
  </conditionalFormatting>
  <conditionalFormatting sqref="E14:F14">
    <cfRule type="expression" dxfId="4301" priority="197">
      <formula>$L14&gt;0.15</formula>
    </cfRule>
    <cfRule type="expression" dxfId="4300" priority="198">
      <formula>AND($L14&gt;0.08,$L14&lt;0.15)</formula>
    </cfRule>
  </conditionalFormatting>
  <conditionalFormatting sqref="G14:H14">
    <cfRule type="expression" dxfId="4299" priority="195">
      <formula>$L14&gt;0.15</formula>
    </cfRule>
    <cfRule type="expression" dxfId="4298" priority="196">
      <formula>AND($L14&gt;0.08,$L14&lt;0.15)</formula>
    </cfRule>
  </conditionalFormatting>
  <conditionalFormatting sqref="G14:H14">
    <cfRule type="expression" dxfId="4297" priority="193">
      <formula>$L14&gt;0.15</formula>
    </cfRule>
    <cfRule type="expression" dxfId="4296" priority="194">
      <formula>AND($L14&gt;0.08,$L14&lt;0.15)</formula>
    </cfRule>
  </conditionalFormatting>
  <conditionalFormatting sqref="E15:F15">
    <cfRule type="expression" dxfId="4295" priority="191">
      <formula>$L15&gt;0.15</formula>
    </cfRule>
    <cfRule type="expression" dxfId="4294" priority="192">
      <formula>AND($L15&gt;0.08,$L15&lt;0.15)</formula>
    </cfRule>
  </conditionalFormatting>
  <conditionalFormatting sqref="E15:F15">
    <cfRule type="expression" dxfId="4293" priority="189">
      <formula>$L15&gt;0.15</formula>
    </cfRule>
    <cfRule type="expression" dxfId="4292" priority="190">
      <formula>AND($L15&gt;0.08,$L15&lt;0.15)</formula>
    </cfRule>
  </conditionalFormatting>
  <conditionalFormatting sqref="E15:F15">
    <cfRule type="expression" dxfId="4291" priority="187">
      <formula>$L15&gt;0.15</formula>
    </cfRule>
    <cfRule type="expression" dxfId="4290" priority="188">
      <formula>AND($L15&gt;0.08,$L15&lt;0.15)</formula>
    </cfRule>
  </conditionalFormatting>
  <conditionalFormatting sqref="G15:H15">
    <cfRule type="expression" dxfId="4289" priority="185">
      <formula>$L15&gt;0.15</formula>
    </cfRule>
    <cfRule type="expression" dxfId="4288" priority="186">
      <formula>AND($L15&gt;0.08,$L15&lt;0.15)</formula>
    </cfRule>
  </conditionalFormatting>
  <conditionalFormatting sqref="G15:H15">
    <cfRule type="expression" dxfId="4287" priority="183">
      <formula>$L15&gt;0.15</formula>
    </cfRule>
    <cfRule type="expression" dxfId="4286" priority="184">
      <formula>AND($L15&gt;0.08,$L15&lt;0.15)</formula>
    </cfRule>
  </conditionalFormatting>
  <conditionalFormatting sqref="E16:F16">
    <cfRule type="expression" dxfId="4285" priority="181">
      <formula>$L16&gt;0.15</formula>
    </cfRule>
    <cfRule type="expression" dxfId="4284" priority="182">
      <formula>AND($L16&gt;0.08,$L16&lt;0.15)</formula>
    </cfRule>
  </conditionalFormatting>
  <conditionalFormatting sqref="E16:F16">
    <cfRule type="expression" dxfId="4283" priority="179">
      <formula>$L16&gt;0.15</formula>
    </cfRule>
    <cfRule type="expression" dxfId="4282" priority="180">
      <formula>AND($L16&gt;0.08,$L16&lt;0.15)</formula>
    </cfRule>
  </conditionalFormatting>
  <conditionalFormatting sqref="E16:F16">
    <cfRule type="expression" dxfId="4281" priority="177">
      <formula>$L16&gt;0.15</formula>
    </cfRule>
    <cfRule type="expression" dxfId="4280" priority="178">
      <formula>AND($L16&gt;0.08,$L16&lt;0.15)</formula>
    </cfRule>
  </conditionalFormatting>
  <conditionalFormatting sqref="G16:H16">
    <cfRule type="expression" dxfId="4279" priority="175">
      <formula>$L16&gt;0.15</formula>
    </cfRule>
    <cfRule type="expression" dxfId="4278" priority="176">
      <formula>AND($L16&gt;0.08,$L16&lt;0.15)</formula>
    </cfRule>
  </conditionalFormatting>
  <conditionalFormatting sqref="G16:H16">
    <cfRule type="expression" dxfId="4277" priority="173">
      <formula>$L16&gt;0.15</formula>
    </cfRule>
    <cfRule type="expression" dxfId="4276" priority="174">
      <formula>AND($L16&gt;0.08,$L16&lt;0.15)</formula>
    </cfRule>
  </conditionalFormatting>
  <conditionalFormatting sqref="E17:F17">
    <cfRule type="expression" dxfId="4275" priority="165">
      <formula>$L17&gt;0.15</formula>
    </cfRule>
    <cfRule type="expression" dxfId="4274" priority="166">
      <formula>AND($L17&gt;0.08,$L17&lt;0.15)</formula>
    </cfRule>
  </conditionalFormatting>
  <conditionalFormatting sqref="E17:F17">
    <cfRule type="expression" dxfId="4273" priority="163">
      <formula>$L17&gt;0.15</formula>
    </cfRule>
    <cfRule type="expression" dxfId="4272" priority="164">
      <formula>AND($L17&gt;0.08,$L17&lt;0.15)</formula>
    </cfRule>
  </conditionalFormatting>
  <conditionalFormatting sqref="G17:H17">
    <cfRule type="expression" dxfId="4271" priority="161">
      <formula>$L17&gt;0.15</formula>
    </cfRule>
    <cfRule type="expression" dxfId="4270" priority="162">
      <formula>AND($L17&gt;0.08,$L17&lt;0.15)</formula>
    </cfRule>
  </conditionalFormatting>
  <conditionalFormatting sqref="G17:H17">
    <cfRule type="expression" dxfId="4269" priority="167">
      <formula>$L17&gt;0.15</formula>
    </cfRule>
    <cfRule type="expression" dxfId="4268" priority="168">
      <formula>AND($L17&gt;0.08,$L17&lt;0.15)</formula>
    </cfRule>
  </conditionalFormatting>
  <conditionalFormatting sqref="E17:F17">
    <cfRule type="expression" dxfId="4267" priority="171">
      <formula>$L17&gt;0.15</formula>
    </cfRule>
    <cfRule type="expression" dxfId="4266" priority="172">
      <formula>AND($L17&gt;0.08,$L17&lt;0.15)</formula>
    </cfRule>
  </conditionalFormatting>
  <conditionalFormatting sqref="E17:F17">
    <cfRule type="expression" dxfId="4265" priority="169">
      <formula>$L17&gt;0.15</formula>
    </cfRule>
    <cfRule type="expression" dxfId="4264" priority="170">
      <formula>AND($L17&gt;0.08,$L17&lt;0.15)</formula>
    </cfRule>
  </conditionalFormatting>
  <conditionalFormatting sqref="E18:F18">
    <cfRule type="expression" dxfId="4263" priority="153">
      <formula>$L18&gt;0.15</formula>
    </cfRule>
    <cfRule type="expression" dxfId="4262" priority="154">
      <formula>AND($L18&gt;0.08,$L18&lt;0.15)</formula>
    </cfRule>
  </conditionalFormatting>
  <conditionalFormatting sqref="E18:F18">
    <cfRule type="expression" dxfId="4261" priority="151">
      <formula>$L18&gt;0.15</formula>
    </cfRule>
    <cfRule type="expression" dxfId="4260" priority="152">
      <formula>AND($L18&gt;0.08,$L18&lt;0.15)</formula>
    </cfRule>
  </conditionalFormatting>
  <conditionalFormatting sqref="G18:H18">
    <cfRule type="expression" dxfId="4259" priority="149">
      <formula>$L18&gt;0.15</formula>
    </cfRule>
    <cfRule type="expression" dxfId="4258" priority="150">
      <formula>AND($L18&gt;0.08,$L18&lt;0.15)</formula>
    </cfRule>
  </conditionalFormatting>
  <conditionalFormatting sqref="G18:H18">
    <cfRule type="expression" dxfId="4257" priority="155">
      <formula>$L18&gt;0.15</formula>
    </cfRule>
    <cfRule type="expression" dxfId="4256" priority="156">
      <formula>AND($L18&gt;0.08,$L18&lt;0.15)</formula>
    </cfRule>
  </conditionalFormatting>
  <conditionalFormatting sqref="E18:F18">
    <cfRule type="expression" dxfId="4255" priority="159">
      <formula>$L18&gt;0.15</formula>
    </cfRule>
    <cfRule type="expression" dxfId="4254" priority="160">
      <formula>AND($L18&gt;0.08,$L18&lt;0.15)</formula>
    </cfRule>
  </conditionalFormatting>
  <conditionalFormatting sqref="E18:F18">
    <cfRule type="expression" dxfId="4253" priority="157">
      <formula>$L18&gt;0.15</formula>
    </cfRule>
    <cfRule type="expression" dxfId="4252" priority="158">
      <formula>AND($L18&gt;0.08,$L18&lt;0.15)</formula>
    </cfRule>
  </conditionalFormatting>
  <conditionalFormatting sqref="AA19:AA24">
    <cfRule type="expression" dxfId="4251" priority="147">
      <formula>$L19&gt;0.15</formula>
    </cfRule>
    <cfRule type="expression" dxfId="4250" priority="148">
      <formula>AND($L19&gt;0.08,$L19&lt;0.15)</formula>
    </cfRule>
  </conditionalFormatting>
  <conditionalFormatting sqref="E19:F19">
    <cfRule type="expression" dxfId="4249" priority="139">
      <formula>$L19&gt;0.15</formula>
    </cfRule>
    <cfRule type="expression" dxfId="4248" priority="140">
      <formula>AND($L19&gt;0.08,$L19&lt;0.15)</formula>
    </cfRule>
  </conditionalFormatting>
  <conditionalFormatting sqref="E19:F19">
    <cfRule type="expression" dxfId="4247" priority="137">
      <formula>$L19&gt;0.15</formula>
    </cfRule>
    <cfRule type="expression" dxfId="4246" priority="138">
      <formula>AND($L19&gt;0.08,$L19&lt;0.15)</formula>
    </cfRule>
  </conditionalFormatting>
  <conditionalFormatting sqref="G19:H19">
    <cfRule type="expression" dxfId="4245" priority="135">
      <formula>$L19&gt;0.15</formula>
    </cfRule>
    <cfRule type="expression" dxfId="4244" priority="136">
      <formula>AND($L19&gt;0.08,$L19&lt;0.15)</formula>
    </cfRule>
  </conditionalFormatting>
  <conditionalFormatting sqref="G19:H19">
    <cfRule type="expression" dxfId="4243" priority="141">
      <formula>$L19&gt;0.15</formula>
    </cfRule>
    <cfRule type="expression" dxfId="4242" priority="142">
      <formula>AND($L19&gt;0.08,$L19&lt;0.15)</formula>
    </cfRule>
  </conditionalFormatting>
  <conditionalFormatting sqref="E19:F19">
    <cfRule type="expression" dxfId="4241" priority="145">
      <formula>$L19&gt;0.15</formula>
    </cfRule>
    <cfRule type="expression" dxfId="4240" priority="146">
      <formula>AND($L19&gt;0.08,$L19&lt;0.15)</formula>
    </cfRule>
  </conditionalFormatting>
  <conditionalFormatting sqref="E19:F19">
    <cfRule type="expression" dxfId="4239" priority="143">
      <formula>$L19&gt;0.15</formula>
    </cfRule>
    <cfRule type="expression" dxfId="4238" priority="144">
      <formula>AND($L19&gt;0.08,$L19&lt;0.15)</formula>
    </cfRule>
  </conditionalFormatting>
  <conditionalFormatting sqref="E19:F19">
    <cfRule type="expression" dxfId="4237" priority="127">
      <formula>$L19&gt;0.15</formula>
    </cfRule>
    <cfRule type="expression" dxfId="4236" priority="128">
      <formula>AND($L19&gt;0.08,$L19&lt;0.15)</formula>
    </cfRule>
  </conditionalFormatting>
  <conditionalFormatting sqref="E19:F19">
    <cfRule type="expression" dxfId="4235" priority="125">
      <formula>$L19&gt;0.15</formula>
    </cfRule>
    <cfRule type="expression" dxfId="4234" priority="126">
      <formula>AND($L19&gt;0.08,$L19&lt;0.15)</formula>
    </cfRule>
  </conditionalFormatting>
  <conditionalFormatting sqref="H19">
    <cfRule type="expression" dxfId="4233" priority="123">
      <formula>$L19&gt;0.15</formula>
    </cfRule>
    <cfRule type="expression" dxfId="4232" priority="124">
      <formula>AND($L19&gt;0.08,$L19&lt;0.15)</formula>
    </cfRule>
  </conditionalFormatting>
  <conditionalFormatting sqref="H19">
    <cfRule type="expression" dxfId="4231" priority="129">
      <formula>$L19&gt;0.15</formula>
    </cfRule>
    <cfRule type="expression" dxfId="4230" priority="130">
      <formula>AND($L19&gt;0.08,$L19&lt;0.15)</formula>
    </cfRule>
  </conditionalFormatting>
  <conditionalFormatting sqref="E19:F19">
    <cfRule type="expression" dxfId="4229" priority="133">
      <formula>$L19&gt;0.15</formula>
    </cfRule>
    <cfRule type="expression" dxfId="4228" priority="134">
      <formula>AND($L19&gt;0.08,$L19&lt;0.15)</formula>
    </cfRule>
  </conditionalFormatting>
  <conditionalFormatting sqref="E19:F19">
    <cfRule type="expression" dxfId="4227" priority="131">
      <formula>$L19&gt;0.15</formula>
    </cfRule>
    <cfRule type="expression" dxfId="4226" priority="132">
      <formula>AND($L19&gt;0.08,$L19&lt;0.15)</formula>
    </cfRule>
  </conditionalFormatting>
  <conditionalFormatting sqref="G19">
    <cfRule type="expression" dxfId="4225" priority="119">
      <formula>$L19&gt;0.15</formula>
    </cfRule>
    <cfRule type="expression" dxfId="4224" priority="120">
      <formula>AND($L19&gt;0.08,$L19&lt;0.15)</formula>
    </cfRule>
  </conditionalFormatting>
  <conditionalFormatting sqref="G19">
    <cfRule type="expression" dxfId="4223" priority="121">
      <formula>$L19&gt;0.15</formula>
    </cfRule>
    <cfRule type="expression" dxfId="4222" priority="122">
      <formula>AND($L19&gt;0.08,$L19&lt;0.15)</formula>
    </cfRule>
  </conditionalFormatting>
  <conditionalFormatting sqref="E20:H20">
    <cfRule type="expression" dxfId="4221" priority="117">
      <formula>$L20&gt;0.15</formula>
    </cfRule>
    <cfRule type="expression" dxfId="4220" priority="118">
      <formula>AND($L20&gt;0.08,$L20&lt;0.15)</formula>
    </cfRule>
  </conditionalFormatting>
  <conditionalFormatting sqref="E21:F21">
    <cfRule type="expression" dxfId="4219" priority="113">
      <formula>$L21&gt;0.15</formula>
    </cfRule>
    <cfRule type="expression" dxfId="4218" priority="114">
      <formula>AND($L21&gt;0.08,$L21&lt;0.15)</formula>
    </cfRule>
  </conditionalFormatting>
  <conditionalFormatting sqref="E21:F21">
    <cfRule type="expression" dxfId="4217" priority="109">
      <formula>$L21&gt;0.15</formula>
    </cfRule>
    <cfRule type="expression" dxfId="4216" priority="110">
      <formula>AND($L21&gt;0.08,$L21&lt;0.15)</formula>
    </cfRule>
  </conditionalFormatting>
  <conditionalFormatting sqref="E21:F21">
    <cfRule type="expression" dxfId="4215" priority="107">
      <formula>$L21&gt;0.15</formula>
    </cfRule>
    <cfRule type="expression" dxfId="4214" priority="108">
      <formula>AND($L21&gt;0.08,$L21&lt;0.15)</formula>
    </cfRule>
  </conditionalFormatting>
  <conditionalFormatting sqref="G21:H21">
    <cfRule type="expression" dxfId="4213" priority="105">
      <formula>$L21&gt;0.15</formula>
    </cfRule>
    <cfRule type="expression" dxfId="4212" priority="106">
      <formula>AND($L21&gt;0.08,$L21&lt;0.15)</formula>
    </cfRule>
  </conditionalFormatting>
  <conditionalFormatting sqref="G21:H21">
    <cfRule type="expression" dxfId="4211" priority="111">
      <formula>$L21&gt;0.15</formula>
    </cfRule>
    <cfRule type="expression" dxfId="4210" priority="112">
      <formula>AND($L21&gt;0.08,$L21&lt;0.15)</formula>
    </cfRule>
  </conditionalFormatting>
  <conditionalFormatting sqref="E21:F21">
    <cfRule type="expression" dxfId="4209" priority="115">
      <formula>$L21&gt;0.15</formula>
    </cfRule>
    <cfRule type="expression" dxfId="4208" priority="116">
      <formula>AND($L21&gt;0.08,$L21&lt;0.15)</formula>
    </cfRule>
  </conditionalFormatting>
  <conditionalFormatting sqref="E22:F22">
    <cfRule type="expression" dxfId="4207" priority="103">
      <formula>$L22&gt;0.15</formula>
    </cfRule>
    <cfRule type="expression" dxfId="4206" priority="104">
      <formula>AND($L22&gt;0.08,$L22&lt;0.15)</formula>
    </cfRule>
  </conditionalFormatting>
  <conditionalFormatting sqref="E22:F22">
    <cfRule type="expression" dxfId="4205" priority="101">
      <formula>$L22&gt;0.15</formula>
    </cfRule>
    <cfRule type="expression" dxfId="4204" priority="102">
      <formula>AND($L22&gt;0.08,$L22&lt;0.15)</formula>
    </cfRule>
  </conditionalFormatting>
  <conditionalFormatting sqref="E22:F22">
    <cfRule type="expression" dxfId="4203" priority="99">
      <formula>$L22&gt;0.15</formula>
    </cfRule>
    <cfRule type="expression" dxfId="4202" priority="100">
      <formula>AND($L22&gt;0.08,$L22&lt;0.15)</formula>
    </cfRule>
  </conditionalFormatting>
  <conditionalFormatting sqref="G22:H22">
    <cfRule type="expression" dxfId="4201" priority="97">
      <formula>$L22&gt;0.15</formula>
    </cfRule>
    <cfRule type="expression" dxfId="4200" priority="98">
      <formula>AND($L22&gt;0.08,$L22&lt;0.15)</formula>
    </cfRule>
  </conditionalFormatting>
  <conditionalFormatting sqref="G22:H22">
    <cfRule type="expression" dxfId="4199" priority="95">
      <formula>$L22&gt;0.15</formula>
    </cfRule>
    <cfRule type="expression" dxfId="4198" priority="96">
      <formula>AND($L22&gt;0.08,$L22&lt;0.15)</formula>
    </cfRule>
  </conditionalFormatting>
  <conditionalFormatting sqref="G23:H23">
    <cfRule type="expression" dxfId="4197" priority="85">
      <formula>$L23&gt;0.15</formula>
    </cfRule>
    <cfRule type="expression" dxfId="4196" priority="86">
      <formula>AND($L23&gt;0.08,$L23&lt;0.15)</formula>
    </cfRule>
  </conditionalFormatting>
  <conditionalFormatting sqref="E23:F23">
    <cfRule type="expression" dxfId="4195" priority="93">
      <formula>$L23&gt;0.15</formula>
    </cfRule>
    <cfRule type="expression" dxfId="4194" priority="94">
      <formula>AND($L23&gt;0.08,$L23&lt;0.15)</formula>
    </cfRule>
  </conditionalFormatting>
  <conditionalFormatting sqref="E23:F23">
    <cfRule type="expression" dxfId="4193" priority="91">
      <formula>$L23&gt;0.15</formula>
    </cfRule>
    <cfRule type="expression" dxfId="4192" priority="92">
      <formula>AND($L23&gt;0.08,$L23&lt;0.15)</formula>
    </cfRule>
  </conditionalFormatting>
  <conditionalFormatting sqref="E23:F23">
    <cfRule type="expression" dxfId="4191" priority="89">
      <formula>$L23&gt;0.15</formula>
    </cfRule>
    <cfRule type="expression" dxfId="4190" priority="90">
      <formula>AND($L23&gt;0.08,$L23&lt;0.15)</formula>
    </cfRule>
  </conditionalFormatting>
  <conditionalFormatting sqref="G23:H23">
    <cfRule type="expression" dxfId="4189" priority="87">
      <formula>$L23&gt;0.15</formula>
    </cfRule>
    <cfRule type="expression" dxfId="4188" priority="88">
      <formula>AND($L23&gt;0.08,$L23&lt;0.15)</formula>
    </cfRule>
  </conditionalFormatting>
  <conditionalFormatting sqref="E24:F24">
    <cfRule type="expression" dxfId="4187" priority="77">
      <formula>$L24&gt;0.15</formula>
    </cfRule>
    <cfRule type="expression" dxfId="4186" priority="78">
      <formula>AND($L24&gt;0.08,$L24&lt;0.15)</formula>
    </cfRule>
  </conditionalFormatting>
  <conditionalFormatting sqref="E24:F24">
    <cfRule type="expression" dxfId="4185" priority="75">
      <formula>$L24&gt;0.15</formula>
    </cfRule>
    <cfRule type="expression" dxfId="4184" priority="76">
      <formula>AND($L24&gt;0.08,$L24&lt;0.15)</formula>
    </cfRule>
  </conditionalFormatting>
  <conditionalFormatting sqref="G24:H24">
    <cfRule type="expression" dxfId="4183" priority="73">
      <formula>$L24&gt;0.15</formula>
    </cfRule>
    <cfRule type="expression" dxfId="4182" priority="74">
      <formula>AND($L24&gt;0.08,$L24&lt;0.15)</formula>
    </cfRule>
  </conditionalFormatting>
  <conditionalFormatting sqref="G24:H24">
    <cfRule type="expression" dxfId="4181" priority="79">
      <formula>$L24&gt;0.15</formula>
    </cfRule>
    <cfRule type="expression" dxfId="4180" priority="80">
      <formula>AND($L24&gt;0.08,$L24&lt;0.15)</formula>
    </cfRule>
  </conditionalFormatting>
  <conditionalFormatting sqref="E24:F24">
    <cfRule type="expression" dxfId="4179" priority="83">
      <formula>$L24&gt;0.15</formula>
    </cfRule>
    <cfRule type="expression" dxfId="4178" priority="84">
      <formula>AND($L24&gt;0.08,$L24&lt;0.15)</formula>
    </cfRule>
  </conditionalFormatting>
  <conditionalFormatting sqref="E24:F24">
    <cfRule type="expression" dxfId="4177" priority="81">
      <formula>$L24&gt;0.15</formula>
    </cfRule>
    <cfRule type="expression" dxfId="4176" priority="82">
      <formula>AND($L24&gt;0.08,$L24&lt;0.15)</formula>
    </cfRule>
  </conditionalFormatting>
  <conditionalFormatting sqref="H33">
    <cfRule type="expression" dxfId="4175" priority="5">
      <formula>$L33&gt;0.15</formula>
    </cfRule>
    <cfRule type="expression" dxfId="4174" priority="6">
      <formula>AND($L33&gt;0.08,$L33&lt;0.15)</formula>
    </cfRule>
  </conditionalFormatting>
  <conditionalFormatting sqref="G33">
    <cfRule type="expression" dxfId="4173" priority="3">
      <formula>$L33&gt;0.15</formula>
    </cfRule>
    <cfRule type="expression" dxfId="4172" priority="4">
      <formula>AND($L33&gt;0.08,$L33&lt;0.15)</formula>
    </cfRule>
  </conditionalFormatting>
  <conditionalFormatting sqref="E33:F33">
    <cfRule type="expression" dxfId="4171" priority="7">
      <formula>$L33&gt;0.15</formula>
    </cfRule>
    <cfRule type="expression" dxfId="4170" priority="8">
      <formula>AND($L33&gt;0.08,$L33&lt;0.15)</formula>
    </cfRule>
  </conditionalFormatting>
  <conditionalFormatting sqref="E31:H31">
    <cfRule type="expression" dxfId="4169" priority="11">
      <formula>$L31&gt;0.15</formula>
    </cfRule>
    <cfRule type="expression" dxfId="4168" priority="12">
      <formula>AND($L31&gt;0.08,$L31&lt;0.15)</formula>
    </cfRule>
  </conditionalFormatting>
  <conditionalFormatting sqref="E32:H32">
    <cfRule type="expression" dxfId="4167" priority="9">
      <formula>$L32&gt;0.15</formula>
    </cfRule>
    <cfRule type="expression" dxfId="4166" priority="10">
      <formula>AND($L32&gt;0.08,$L32&lt;0.15)</formula>
    </cfRule>
  </conditionalFormatting>
  <conditionalFormatting sqref="E25:F25">
    <cfRule type="expression" dxfId="4165" priority="53">
      <formula>$L25&gt;0.15</formula>
    </cfRule>
    <cfRule type="expression" dxfId="4164" priority="54">
      <formula>AND($L25&gt;0.08,$L25&lt;0.15)</formula>
    </cfRule>
  </conditionalFormatting>
  <conditionalFormatting sqref="E25:F25">
    <cfRule type="expression" dxfId="4163" priority="51">
      <formula>$L25&gt;0.15</formula>
    </cfRule>
    <cfRule type="expression" dxfId="4162" priority="52">
      <formula>AND($L25&gt;0.08,$L25&lt;0.15)</formula>
    </cfRule>
  </conditionalFormatting>
  <conditionalFormatting sqref="G25:H25">
    <cfRule type="expression" dxfId="4161" priority="49">
      <formula>$L25&gt;0.15</formula>
    </cfRule>
    <cfRule type="expression" dxfId="4160" priority="50">
      <formula>AND($L25&gt;0.08,$L25&lt;0.15)</formula>
    </cfRule>
  </conditionalFormatting>
  <conditionalFormatting sqref="G25:H25">
    <cfRule type="expression" dxfId="4159" priority="55">
      <formula>$L25&gt;0.15</formula>
    </cfRule>
    <cfRule type="expression" dxfId="4158" priority="56">
      <formula>AND($L25&gt;0.08,$L25&lt;0.15)</formula>
    </cfRule>
  </conditionalFormatting>
  <conditionalFormatting sqref="E25:F25">
    <cfRule type="expression" dxfId="4157" priority="59">
      <formula>$L25&gt;0.15</formula>
    </cfRule>
    <cfRule type="expression" dxfId="4156" priority="60">
      <formula>AND($L25&gt;0.08,$L25&lt;0.15)</formula>
    </cfRule>
  </conditionalFormatting>
  <conditionalFormatting sqref="E25:F25">
    <cfRule type="expression" dxfId="4155" priority="57">
      <formula>$L25&gt;0.15</formula>
    </cfRule>
    <cfRule type="expression" dxfId="4154" priority="58">
      <formula>AND($L25&gt;0.08,$L25&lt;0.15)</formula>
    </cfRule>
  </conditionalFormatting>
  <conditionalFormatting sqref="E26:F26">
    <cfRule type="expression" dxfId="4153" priority="41">
      <formula>$L26&gt;0.15</formula>
    </cfRule>
    <cfRule type="expression" dxfId="4152" priority="42">
      <formula>AND($L26&gt;0.08,$L26&lt;0.15)</formula>
    </cfRule>
  </conditionalFormatting>
  <conditionalFormatting sqref="E26:F26">
    <cfRule type="expression" dxfId="4151" priority="39">
      <formula>$L26&gt;0.15</formula>
    </cfRule>
    <cfRule type="expression" dxfId="4150" priority="40">
      <formula>AND($L26&gt;0.08,$L26&lt;0.15)</formula>
    </cfRule>
  </conditionalFormatting>
  <conditionalFormatting sqref="G26:H26">
    <cfRule type="expression" dxfId="4149" priority="37">
      <formula>$L26&gt;0.15</formula>
    </cfRule>
    <cfRule type="expression" dxfId="4148" priority="38">
      <formula>AND($L26&gt;0.08,$L26&lt;0.15)</formula>
    </cfRule>
  </conditionalFormatting>
  <conditionalFormatting sqref="G26:H26">
    <cfRule type="expression" dxfId="4147" priority="43">
      <formula>$L26&gt;0.15</formula>
    </cfRule>
    <cfRule type="expression" dxfId="4146" priority="44">
      <formula>AND($L26&gt;0.08,$L26&lt;0.15)</formula>
    </cfRule>
  </conditionalFormatting>
  <conditionalFormatting sqref="E26:F26">
    <cfRule type="expression" dxfId="4145" priority="47">
      <formula>$L26&gt;0.15</formula>
    </cfRule>
    <cfRule type="expression" dxfId="4144" priority="48">
      <formula>AND($L26&gt;0.08,$L26&lt;0.15)</formula>
    </cfRule>
  </conditionalFormatting>
  <conditionalFormatting sqref="E26:F26">
    <cfRule type="expression" dxfId="4143" priority="45">
      <formula>$L26&gt;0.15</formula>
    </cfRule>
    <cfRule type="expression" dxfId="4142" priority="46">
      <formula>AND($L26&gt;0.08,$L26&lt;0.15)</formula>
    </cfRule>
  </conditionalFormatting>
  <conditionalFormatting sqref="AA25">
    <cfRule type="expression" dxfId="4141" priority="35">
      <formula>$L25&gt;0.15</formula>
    </cfRule>
    <cfRule type="expression" dxfId="4140" priority="36">
      <formula>AND($L25&gt;0.08,$L25&lt;0.15)</formula>
    </cfRule>
  </conditionalFormatting>
  <conditionalFormatting sqref="AA27">
    <cfRule type="expression" dxfId="4139" priority="33">
      <formula>$L27&gt;0.15</formula>
    </cfRule>
    <cfRule type="expression" dxfId="4138" priority="34">
      <formula>AND($L27&gt;0.08,$L27&lt;0.15)</formula>
    </cfRule>
  </conditionalFormatting>
  <conditionalFormatting sqref="AA28">
    <cfRule type="expression" dxfId="4137" priority="31">
      <formula>$L28&gt;0.15</formula>
    </cfRule>
    <cfRule type="expression" dxfId="4136" priority="32">
      <formula>AND($L28&gt;0.08,$L28&lt;0.15)</formula>
    </cfRule>
  </conditionalFormatting>
  <conditionalFormatting sqref="AA32">
    <cfRule type="expression" dxfId="4135" priority="29">
      <formula>$L32&gt;0.15</formula>
    </cfRule>
    <cfRule type="expression" dxfId="4134" priority="30">
      <formula>AND($L32&gt;0.08,$L32&lt;0.15)</formula>
    </cfRule>
  </conditionalFormatting>
  <conditionalFormatting sqref="AA30">
    <cfRule type="expression" dxfId="4133" priority="27">
      <formula>$L30&gt;0.15</formula>
    </cfRule>
    <cfRule type="expression" dxfId="4132" priority="28">
      <formula>AND($L30&gt;0.08,$L30&lt;0.15)</formula>
    </cfRule>
  </conditionalFormatting>
  <conditionalFormatting sqref="AA31">
    <cfRule type="expression" dxfId="4131" priority="25">
      <formula>$L31&gt;0.15</formula>
    </cfRule>
    <cfRule type="expression" dxfId="4130" priority="26">
      <formula>AND($L31&gt;0.08,$L31&lt;0.15)</formula>
    </cfRule>
  </conditionalFormatting>
  <conditionalFormatting sqref="AA33">
    <cfRule type="expression" dxfId="4129" priority="23">
      <formula>$L33&gt;0.15</formula>
    </cfRule>
    <cfRule type="expression" dxfId="4128" priority="24">
      <formula>AND($L33&gt;0.08,$L33&lt;0.15)</formula>
    </cfRule>
  </conditionalFormatting>
  <conditionalFormatting sqref="E27:H27">
    <cfRule type="expression" dxfId="4127" priority="21">
      <formula>$L27&gt;0.15</formula>
    </cfRule>
    <cfRule type="expression" dxfId="4126" priority="22">
      <formula>AND($L27&gt;0.08,$L27&lt;0.15)</formula>
    </cfRule>
  </conditionalFormatting>
  <conditionalFormatting sqref="E28:H28">
    <cfRule type="expression" dxfId="4125" priority="17">
      <formula>$L28&gt;0.15</formula>
    </cfRule>
    <cfRule type="expression" dxfId="4124" priority="18">
      <formula>AND($L28&gt;0.08,$L28&lt;0.15)</formula>
    </cfRule>
  </conditionalFormatting>
  <conditionalFormatting sqref="E29:H29">
    <cfRule type="expression" dxfId="4123" priority="15">
      <formula>$L29&gt;0.15</formula>
    </cfRule>
    <cfRule type="expression" dxfId="4122" priority="16">
      <formula>AND($L29&gt;0.08,$L29&lt;0.15)</formula>
    </cfRule>
  </conditionalFormatting>
  <conditionalFormatting sqref="E30:H30">
    <cfRule type="expression" dxfId="4121" priority="13">
      <formula>$L30&gt;0.15</formula>
    </cfRule>
    <cfRule type="expression" dxfId="4120" priority="14">
      <formula>AND($L30&gt;0.08,$L30&lt;0.15)</formula>
    </cfRule>
  </conditionalFormatting>
  <dataValidations count="3">
    <dataValidation type="list" allowBlank="1" showInputMessage="1" showErrorMessage="1" sqref="AC49:AC63 AC7:AC46">
      <formula1>"A, B"</formula1>
    </dataValidation>
    <dataValidation type="whole" allowBlank="1" showInputMessage="1" showErrorMessage="1" errorTitle="입력값이 올바르지 않습니다." error="숫자만 쓰세요!" sqref="J29:J30 J25:J27 M49:Z63 M7:Z46">
      <formula1>0</formula1>
      <formula2>20000</formula2>
    </dataValidation>
    <dataValidation allowBlank="1" showInputMessage="1" showErrorMessage="1" prompt="수식 계산_x000a_수치 입력 금지" sqref="K49:K63 K7:K46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D55:D58 D7 D9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AE35:AE46 AE63 D35:D46 D59:D63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zoomScale="85" zoomScaleNormal="85" workbookViewId="0">
      <pane ySplit="6" topLeftCell="A7" activePane="bottomLeft" state="frozen"/>
      <selection activeCell="A4" sqref="A4:AC4"/>
      <selection pane="bottomLeft" activeCell="F24" sqref="F2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7" t="s">
        <v>86</v>
      </c>
      <c r="B1" s="48"/>
      <c r="C1" s="48"/>
      <c r="D1" s="48"/>
      <c r="E1" s="53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s="1" customFormat="1" ht="13.5" customHeight="1" x14ac:dyDescent="0.3">
      <c r="A2" s="49"/>
      <c r="B2" s="50"/>
      <c r="C2" s="50"/>
      <c r="D2" s="5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3.5" customHeight="1" x14ac:dyDescent="0.3">
      <c r="A3" s="51"/>
      <c r="B3" s="52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 spans="1:32" s="1" customFormat="1" ht="9.9499999999999993" customHeight="1" thickBo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 spans="1:32" s="2" customFormat="1" ht="17.25" thickTop="1" x14ac:dyDescent="0.3">
      <c r="A5" s="41" t="s">
        <v>1</v>
      </c>
      <c r="B5" s="62" t="s">
        <v>44</v>
      </c>
      <c r="C5" s="62" t="str">
        <f>RIGHT($A$1,1)</f>
        <v>일</v>
      </c>
      <c r="D5" s="41" t="s">
        <v>2</v>
      </c>
      <c r="E5" s="41" t="s">
        <v>3</v>
      </c>
      <c r="F5" s="41" t="s">
        <v>4</v>
      </c>
      <c r="G5" s="41" t="s">
        <v>5</v>
      </c>
      <c r="H5" s="39" t="s">
        <v>6</v>
      </c>
      <c r="I5" s="41" t="s">
        <v>7</v>
      </c>
      <c r="J5" s="41" t="s">
        <v>8</v>
      </c>
      <c r="K5" s="41" t="s">
        <v>9</v>
      </c>
      <c r="L5" s="42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 t="s">
        <v>12</v>
      </c>
      <c r="AB5" s="44"/>
      <c r="AC5" s="44"/>
      <c r="AD5" s="44" t="s">
        <v>13</v>
      </c>
      <c r="AE5" s="44" t="s">
        <v>14</v>
      </c>
      <c r="AF5" s="65" t="s">
        <v>15</v>
      </c>
    </row>
    <row r="6" spans="1:32" s="2" customFormat="1" ht="37.5" customHeight="1" thickBot="1" x14ac:dyDescent="0.35">
      <c r="A6" s="40"/>
      <c r="B6" s="63"/>
      <c r="C6" s="63"/>
      <c r="D6" s="40"/>
      <c r="E6" s="40"/>
      <c r="F6" s="40"/>
      <c r="G6" s="40"/>
      <c r="H6" s="40"/>
      <c r="I6" s="40"/>
      <c r="J6" s="40"/>
      <c r="K6" s="40"/>
      <c r="L6" s="43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52</v>
      </c>
      <c r="R6" s="21" t="s">
        <v>53</v>
      </c>
      <c r="S6" s="21" t="s">
        <v>54</v>
      </c>
      <c r="T6" s="24" t="s">
        <v>55</v>
      </c>
      <c r="U6" s="21" t="s">
        <v>56</v>
      </c>
      <c r="V6" s="21" t="s">
        <v>57</v>
      </c>
      <c r="W6" s="3" t="s">
        <v>45</v>
      </c>
      <c r="X6" s="3" t="s">
        <v>41</v>
      </c>
      <c r="Y6" s="21" t="s">
        <v>58</v>
      </c>
      <c r="Z6" s="21" t="s">
        <v>59</v>
      </c>
      <c r="AA6" s="22" t="s">
        <v>20</v>
      </c>
      <c r="AB6" s="22" t="s">
        <v>21</v>
      </c>
      <c r="AC6" s="22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</v>
      </c>
      <c r="D7" s="6" t="s">
        <v>88</v>
      </c>
      <c r="E7" s="6" t="s">
        <v>49</v>
      </c>
      <c r="F7" s="6" t="s">
        <v>65</v>
      </c>
      <c r="G7" s="4" t="s">
        <v>51</v>
      </c>
      <c r="H7" s="4" t="s">
        <v>66</v>
      </c>
      <c r="I7" s="7">
        <f t="shared" ref="I7:I46" si="0">J7+K7</f>
        <v>2383</v>
      </c>
      <c r="J7" s="8">
        <v>2380</v>
      </c>
      <c r="K7" s="7">
        <f t="shared" ref="K7:K29" si="1">SUM(M7:Z7)</f>
        <v>3</v>
      </c>
      <c r="L7" s="9">
        <f t="shared" ref="L7:L46" si="2">K7/I7</f>
        <v>1.258917331095258E-3</v>
      </c>
      <c r="M7" s="10"/>
      <c r="N7" s="10"/>
      <c r="O7" s="10"/>
      <c r="P7" s="10"/>
      <c r="Q7" s="10"/>
      <c r="R7" s="10"/>
      <c r="S7" s="10"/>
      <c r="T7" s="10">
        <v>3</v>
      </c>
      <c r="U7" s="10"/>
      <c r="V7" s="10"/>
      <c r="W7" s="10"/>
      <c r="X7" s="10"/>
      <c r="Y7" s="10"/>
      <c r="Z7" s="10"/>
      <c r="AA7" s="11">
        <v>20210102</v>
      </c>
      <c r="AB7" s="11">
        <v>2</v>
      </c>
      <c r="AC7" s="5" t="s">
        <v>90</v>
      </c>
      <c r="AD7" s="11" t="str">
        <f>IF($AC7="A","하선동",IF($AC7="B","이형준",""))</f>
        <v>하선동</v>
      </c>
      <c r="AE7" s="12" t="s">
        <v>91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</v>
      </c>
      <c r="D8" s="6" t="s">
        <v>89</v>
      </c>
      <c r="E8" s="6" t="s">
        <v>70</v>
      </c>
      <c r="F8" s="6" t="s">
        <v>71</v>
      </c>
      <c r="G8" s="4" t="s">
        <v>72</v>
      </c>
      <c r="H8" s="4" t="s">
        <v>47</v>
      </c>
      <c r="I8" s="7">
        <f t="shared" si="0"/>
        <v>2113</v>
      </c>
      <c r="J8" s="8">
        <v>2110</v>
      </c>
      <c r="K8" s="7">
        <f t="shared" si="1"/>
        <v>3</v>
      </c>
      <c r="L8" s="9">
        <f t="shared" si="2"/>
        <v>1.419782300047326E-3</v>
      </c>
      <c r="M8" s="10"/>
      <c r="N8" s="10"/>
      <c r="O8" s="10"/>
      <c r="P8" s="10"/>
      <c r="Q8" s="10"/>
      <c r="R8" s="10">
        <v>3</v>
      </c>
      <c r="S8" s="10"/>
      <c r="T8" s="10"/>
      <c r="U8" s="10"/>
      <c r="V8" s="10"/>
      <c r="W8" s="10"/>
      <c r="X8" s="10"/>
      <c r="Y8" s="10"/>
      <c r="Z8" s="10"/>
      <c r="AA8" s="11">
        <v>20210102</v>
      </c>
      <c r="AB8" s="11">
        <v>6</v>
      </c>
      <c r="AC8" s="5" t="s">
        <v>90</v>
      </c>
      <c r="AD8" s="11" t="str">
        <f t="shared" ref="AD8:AD46" si="3">IF($AC8="A","하선동",IF($AC8="B","이형준",""))</f>
        <v>하선동</v>
      </c>
      <c r="AE8" s="12" t="s">
        <v>91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2</v>
      </c>
      <c r="D9" s="6" t="s">
        <v>88</v>
      </c>
      <c r="E9" s="6" t="s">
        <v>61</v>
      </c>
      <c r="F9" s="6" t="s">
        <v>62</v>
      </c>
      <c r="G9" s="4" t="s">
        <v>51</v>
      </c>
      <c r="H9" s="4" t="s">
        <v>47</v>
      </c>
      <c r="I9" s="7">
        <f t="shared" si="0"/>
        <v>2329</v>
      </c>
      <c r="J9" s="8">
        <v>2320</v>
      </c>
      <c r="K9" s="7">
        <f t="shared" si="1"/>
        <v>9</v>
      </c>
      <c r="L9" s="9">
        <f t="shared" si="2"/>
        <v>3.8643194504079004E-3</v>
      </c>
      <c r="M9" s="10"/>
      <c r="N9" s="10"/>
      <c r="O9" s="10"/>
      <c r="P9" s="10"/>
      <c r="Q9" s="10"/>
      <c r="R9" s="10"/>
      <c r="S9" s="10"/>
      <c r="T9" s="10"/>
      <c r="U9" s="10">
        <v>9</v>
      </c>
      <c r="V9" s="10"/>
      <c r="W9" s="10"/>
      <c r="X9" s="10"/>
      <c r="Y9" s="10"/>
      <c r="Z9" s="10"/>
      <c r="AA9" s="11">
        <v>20210102</v>
      </c>
      <c r="AB9" s="5">
        <v>14</v>
      </c>
      <c r="AC9" s="5" t="s">
        <v>90</v>
      </c>
      <c r="AD9" s="11" t="str">
        <f t="shared" si="3"/>
        <v>하선동</v>
      </c>
      <c r="AE9" s="12" t="s">
        <v>91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2</v>
      </c>
      <c r="D10" s="6" t="s">
        <v>88</v>
      </c>
      <c r="E10" s="6" t="s">
        <v>77</v>
      </c>
      <c r="F10" s="6" t="s">
        <v>78</v>
      </c>
      <c r="G10" s="4" t="s">
        <v>79</v>
      </c>
      <c r="H10" s="4" t="s">
        <v>47</v>
      </c>
      <c r="I10" s="7">
        <f t="shared" si="0"/>
        <v>5002</v>
      </c>
      <c r="J10" s="8">
        <v>5000</v>
      </c>
      <c r="K10" s="7">
        <f t="shared" si="1"/>
        <v>2</v>
      </c>
      <c r="L10" s="9">
        <f t="shared" si="2"/>
        <v>3.9984006397441024E-4</v>
      </c>
      <c r="M10" s="10"/>
      <c r="N10" s="10"/>
      <c r="O10" s="10"/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20210101</v>
      </c>
      <c r="AB10" s="11">
        <v>11</v>
      </c>
      <c r="AC10" s="5" t="s">
        <v>90</v>
      </c>
      <c r="AD10" s="11" t="str">
        <f t="shared" si="3"/>
        <v>하선동</v>
      </c>
      <c r="AE10" s="12" t="s">
        <v>91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2</v>
      </c>
      <c r="D11" s="6" t="s">
        <v>88</v>
      </c>
      <c r="E11" s="6" t="s">
        <v>77</v>
      </c>
      <c r="F11" s="6" t="s">
        <v>78</v>
      </c>
      <c r="G11" s="4" t="s">
        <v>79</v>
      </c>
      <c r="H11" s="4" t="s">
        <v>47</v>
      </c>
      <c r="I11" s="7">
        <f t="shared" si="0"/>
        <v>3341</v>
      </c>
      <c r="J11" s="8">
        <v>3340</v>
      </c>
      <c r="K11" s="7">
        <f t="shared" si="1"/>
        <v>1</v>
      </c>
      <c r="L11" s="9">
        <f t="shared" si="2"/>
        <v>2.9931158335827599E-4</v>
      </c>
      <c r="M11" s="10"/>
      <c r="N11" s="10"/>
      <c r="O11" s="10"/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20210102</v>
      </c>
      <c r="AB11" s="11">
        <v>11</v>
      </c>
      <c r="AC11" s="5" t="s">
        <v>90</v>
      </c>
      <c r="AD11" s="11" t="str">
        <f t="shared" si="3"/>
        <v>하선동</v>
      </c>
      <c r="AE11" s="12" t="s">
        <v>91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2</v>
      </c>
      <c r="D12" s="6" t="s">
        <v>88</v>
      </c>
      <c r="E12" s="6" t="s">
        <v>77</v>
      </c>
      <c r="F12" s="6" t="s">
        <v>99</v>
      </c>
      <c r="G12" s="4" t="s">
        <v>79</v>
      </c>
      <c r="H12" s="4" t="s">
        <v>47</v>
      </c>
      <c r="I12" s="7">
        <f t="shared" si="0"/>
        <v>1000</v>
      </c>
      <c r="J12" s="8">
        <v>1000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20210101</v>
      </c>
      <c r="AB12" s="11">
        <v>5</v>
      </c>
      <c r="AC12" s="5" t="s">
        <v>97</v>
      </c>
      <c r="AD12" s="11" t="str">
        <f t="shared" si="3"/>
        <v>이형준</v>
      </c>
      <c r="AE12" s="12" t="s">
        <v>98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2</v>
      </c>
      <c r="D13" s="6" t="s">
        <v>88</v>
      </c>
      <c r="E13" s="6" t="s">
        <v>77</v>
      </c>
      <c r="F13" s="6" t="s">
        <v>99</v>
      </c>
      <c r="G13" s="4" t="s">
        <v>79</v>
      </c>
      <c r="H13" s="4" t="s">
        <v>47</v>
      </c>
      <c r="I13" s="7">
        <f t="shared" si="0"/>
        <v>830</v>
      </c>
      <c r="J13" s="14">
        <v>830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20210102</v>
      </c>
      <c r="AB13" s="11">
        <v>5</v>
      </c>
      <c r="AC13" s="5" t="s">
        <v>90</v>
      </c>
      <c r="AD13" s="11" t="str">
        <f t="shared" si="3"/>
        <v>하선동</v>
      </c>
      <c r="AE13" s="12" t="s">
        <v>98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2</v>
      </c>
      <c r="D14" s="6" t="s">
        <v>88</v>
      </c>
      <c r="E14" s="6" t="s">
        <v>70</v>
      </c>
      <c r="F14" s="6" t="s">
        <v>85</v>
      </c>
      <c r="G14" s="4" t="s">
        <v>72</v>
      </c>
      <c r="H14" s="4" t="s">
        <v>47</v>
      </c>
      <c r="I14" s="7">
        <f t="shared" si="0"/>
        <v>2990</v>
      </c>
      <c r="J14" s="8">
        <v>2969</v>
      </c>
      <c r="K14" s="7">
        <f t="shared" si="1"/>
        <v>21</v>
      </c>
      <c r="L14" s="9">
        <f t="shared" si="2"/>
        <v>7.0234113712374585E-3</v>
      </c>
      <c r="M14" s="10"/>
      <c r="N14" s="10"/>
      <c r="O14" s="10"/>
      <c r="P14" s="10"/>
      <c r="Q14" s="10"/>
      <c r="R14" s="10">
        <v>20</v>
      </c>
      <c r="S14" s="10"/>
      <c r="T14" s="10"/>
      <c r="U14" s="10">
        <v>1</v>
      </c>
      <c r="V14" s="10"/>
      <c r="W14" s="10"/>
      <c r="X14" s="10"/>
      <c r="Y14" s="10"/>
      <c r="Z14" s="10"/>
      <c r="AA14" s="11">
        <v>20210101</v>
      </c>
      <c r="AB14" s="11">
        <v>8</v>
      </c>
      <c r="AC14" s="5" t="s">
        <v>97</v>
      </c>
      <c r="AD14" s="11" t="str">
        <f t="shared" si="3"/>
        <v>이형준</v>
      </c>
      <c r="AE14" s="12" t="s">
        <v>98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2</v>
      </c>
      <c r="D15" s="6" t="s">
        <v>88</v>
      </c>
      <c r="E15" s="6" t="s">
        <v>70</v>
      </c>
      <c r="F15" s="6" t="s">
        <v>85</v>
      </c>
      <c r="G15" s="4" t="s">
        <v>72</v>
      </c>
      <c r="H15" s="4" t="s">
        <v>47</v>
      </c>
      <c r="I15" s="7">
        <f t="shared" si="0"/>
        <v>1179</v>
      </c>
      <c r="J15" s="8">
        <v>1171</v>
      </c>
      <c r="K15" s="7">
        <f t="shared" si="1"/>
        <v>8</v>
      </c>
      <c r="L15" s="9">
        <f t="shared" si="2"/>
        <v>6.7854113655640372E-3</v>
      </c>
      <c r="M15" s="10"/>
      <c r="N15" s="10"/>
      <c r="O15" s="10"/>
      <c r="P15" s="10"/>
      <c r="Q15" s="10"/>
      <c r="R15" s="10">
        <v>8</v>
      </c>
      <c r="S15" s="10"/>
      <c r="T15" s="10"/>
      <c r="U15" s="10"/>
      <c r="V15" s="10"/>
      <c r="W15" s="10"/>
      <c r="X15" s="10"/>
      <c r="Y15" s="10"/>
      <c r="Z15" s="10"/>
      <c r="AA15" s="11">
        <v>20210102</v>
      </c>
      <c r="AB15" s="11">
        <v>8</v>
      </c>
      <c r="AC15" s="5" t="s">
        <v>90</v>
      </c>
      <c r="AD15" s="11" t="str">
        <f t="shared" si="3"/>
        <v>하선동</v>
      </c>
      <c r="AE15" s="12" t="s">
        <v>98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2</v>
      </c>
      <c r="D16" s="6" t="s">
        <v>88</v>
      </c>
      <c r="E16" s="6" t="s">
        <v>49</v>
      </c>
      <c r="F16" s="6" t="s">
        <v>64</v>
      </c>
      <c r="G16" s="4">
        <v>7301</v>
      </c>
      <c r="H16" s="4" t="s">
        <v>47</v>
      </c>
      <c r="I16" s="7">
        <f t="shared" si="0"/>
        <v>462</v>
      </c>
      <c r="J16" s="8">
        <v>462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20210101</v>
      </c>
      <c r="AB16" s="11">
        <v>3</v>
      </c>
      <c r="AC16" s="5" t="s">
        <v>97</v>
      </c>
      <c r="AD16" s="11" t="str">
        <f t="shared" si="3"/>
        <v>이형준</v>
      </c>
      <c r="AE16" s="12" t="s">
        <v>98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2</v>
      </c>
      <c r="D17" s="6" t="s">
        <v>88</v>
      </c>
      <c r="E17" s="6" t="s">
        <v>49</v>
      </c>
      <c r="F17" s="6" t="s">
        <v>64</v>
      </c>
      <c r="G17" s="4">
        <v>7301</v>
      </c>
      <c r="H17" s="4" t="s">
        <v>47</v>
      </c>
      <c r="I17" s="7">
        <f t="shared" si="0"/>
        <v>882</v>
      </c>
      <c r="J17" s="8">
        <v>880</v>
      </c>
      <c r="K17" s="7">
        <f t="shared" si="1"/>
        <v>2</v>
      </c>
      <c r="L17" s="9">
        <f t="shared" si="2"/>
        <v>2.2675736961451248E-3</v>
      </c>
      <c r="M17" s="10">
        <v>2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20210101</v>
      </c>
      <c r="AB17" s="11">
        <v>3</v>
      </c>
      <c r="AC17" s="5" t="s">
        <v>90</v>
      </c>
      <c r="AD17" s="11" t="str">
        <f t="shared" si="3"/>
        <v>하선동</v>
      </c>
      <c r="AE17" s="12" t="s">
        <v>98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2</v>
      </c>
      <c r="D18" s="6" t="s">
        <v>88</v>
      </c>
      <c r="E18" s="6" t="s">
        <v>49</v>
      </c>
      <c r="F18" s="6" t="s">
        <v>64</v>
      </c>
      <c r="G18" s="4">
        <v>7301</v>
      </c>
      <c r="H18" s="4" t="s">
        <v>47</v>
      </c>
      <c r="I18" s="7">
        <f t="shared" si="0"/>
        <v>872</v>
      </c>
      <c r="J18" s="8">
        <v>822</v>
      </c>
      <c r="K18" s="7">
        <f t="shared" si="1"/>
        <v>50</v>
      </c>
      <c r="L18" s="9">
        <f t="shared" si="2"/>
        <v>5.7339449541284407E-2</v>
      </c>
      <c r="M18" s="10">
        <v>7</v>
      </c>
      <c r="N18" s="10"/>
      <c r="O18" s="10"/>
      <c r="P18" s="10"/>
      <c r="Q18" s="10"/>
      <c r="R18" s="10"/>
      <c r="S18" s="10"/>
      <c r="T18" s="10"/>
      <c r="U18" s="10"/>
      <c r="V18" s="10">
        <v>43</v>
      </c>
      <c r="W18" s="10"/>
      <c r="X18" s="10"/>
      <c r="Y18" s="10"/>
      <c r="Z18" s="10"/>
      <c r="AA18" s="11">
        <v>20210102</v>
      </c>
      <c r="AB18" s="11">
        <v>3</v>
      </c>
      <c r="AC18" s="5" t="s">
        <v>90</v>
      </c>
      <c r="AD18" s="11" t="str">
        <f t="shared" si="3"/>
        <v>하선동</v>
      </c>
      <c r="AE18" s="12" t="s">
        <v>98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2</v>
      </c>
      <c r="D19" s="6" t="s">
        <v>88</v>
      </c>
      <c r="E19" s="6" t="s">
        <v>77</v>
      </c>
      <c r="F19" s="6" t="s">
        <v>84</v>
      </c>
      <c r="G19" s="4" t="s">
        <v>83</v>
      </c>
      <c r="H19" s="4" t="s">
        <v>66</v>
      </c>
      <c r="I19" s="7">
        <f t="shared" si="0"/>
        <v>7004</v>
      </c>
      <c r="J19" s="8">
        <v>7000</v>
      </c>
      <c r="K19" s="7">
        <f t="shared" si="1"/>
        <v>4</v>
      </c>
      <c r="L19" s="9">
        <f t="shared" si="2"/>
        <v>5.7110222729868647E-4</v>
      </c>
      <c r="M19" s="10">
        <v>4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20210101</v>
      </c>
      <c r="AB19" s="11">
        <v>12</v>
      </c>
      <c r="AC19" s="5" t="s">
        <v>97</v>
      </c>
      <c r="AD19" s="11" t="str">
        <f t="shared" si="3"/>
        <v>이형준</v>
      </c>
      <c r="AE19" s="12" t="s">
        <v>98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2</v>
      </c>
      <c r="D20" s="6" t="s">
        <v>88</v>
      </c>
      <c r="E20" s="6" t="s">
        <v>70</v>
      </c>
      <c r="F20" s="6" t="s">
        <v>73</v>
      </c>
      <c r="G20" s="4" t="s">
        <v>74</v>
      </c>
      <c r="H20" s="4" t="s">
        <v>47</v>
      </c>
      <c r="I20" s="7">
        <f t="shared" si="0"/>
        <v>3059</v>
      </c>
      <c r="J20" s="8">
        <v>3030</v>
      </c>
      <c r="K20" s="7">
        <f t="shared" si="1"/>
        <v>29</v>
      </c>
      <c r="L20" s="9">
        <f t="shared" si="2"/>
        <v>9.4802222948676042E-3</v>
      </c>
      <c r="M20" s="10"/>
      <c r="N20" s="10"/>
      <c r="O20" s="10"/>
      <c r="P20" s="10"/>
      <c r="Q20" s="10"/>
      <c r="R20" s="10">
        <v>29</v>
      </c>
      <c r="S20" s="10"/>
      <c r="T20" s="10"/>
      <c r="U20" s="10"/>
      <c r="V20" s="10"/>
      <c r="W20" s="10"/>
      <c r="X20" s="10"/>
      <c r="Y20" s="10"/>
      <c r="Z20" s="10"/>
      <c r="AA20" s="11">
        <v>20210101</v>
      </c>
      <c r="AB20" s="11">
        <v>4</v>
      </c>
      <c r="AC20" s="5" t="s">
        <v>97</v>
      </c>
      <c r="AD20" s="11" t="str">
        <f t="shared" si="3"/>
        <v>이형준</v>
      </c>
      <c r="AE20" s="12" t="s">
        <v>98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</v>
      </c>
      <c r="D21" s="6" t="s">
        <v>88</v>
      </c>
      <c r="E21" s="6" t="s">
        <v>70</v>
      </c>
      <c r="F21" s="6" t="s">
        <v>73</v>
      </c>
      <c r="G21" s="4" t="s">
        <v>74</v>
      </c>
      <c r="H21" s="4" t="s">
        <v>47</v>
      </c>
      <c r="I21" s="7">
        <f t="shared" si="0"/>
        <v>1008</v>
      </c>
      <c r="J21" s="8">
        <v>1000</v>
      </c>
      <c r="K21" s="7">
        <f t="shared" si="1"/>
        <v>8</v>
      </c>
      <c r="L21" s="9">
        <f t="shared" si="2"/>
        <v>7.9365079365079361E-3</v>
      </c>
      <c r="M21" s="10"/>
      <c r="N21" s="10"/>
      <c r="O21" s="10"/>
      <c r="P21" s="10"/>
      <c r="Q21" s="10"/>
      <c r="R21" s="10">
        <v>8</v>
      </c>
      <c r="S21" s="10"/>
      <c r="T21" s="10"/>
      <c r="U21" s="10"/>
      <c r="V21" s="10"/>
      <c r="W21" s="10"/>
      <c r="X21" s="10"/>
      <c r="Y21" s="10"/>
      <c r="Z21" s="10"/>
      <c r="AA21" s="11">
        <v>20210101</v>
      </c>
      <c r="AB21" s="11">
        <v>4</v>
      </c>
      <c r="AC21" s="5" t="s">
        <v>90</v>
      </c>
      <c r="AD21" s="11" t="str">
        <f t="shared" si="3"/>
        <v>하선동</v>
      </c>
      <c r="AE21" s="12" t="s">
        <v>98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2</v>
      </c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  <c r="AC22" s="5"/>
      <c r="AD22" s="11" t="str">
        <f t="shared" si="3"/>
        <v/>
      </c>
      <c r="AE22" s="12"/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2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  <c r="AC23" s="5"/>
      <c r="AD23" s="11" t="str">
        <f t="shared" si="3"/>
        <v/>
      </c>
      <c r="AE23" s="12"/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2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5"/>
      <c r="AD24" s="11" t="str">
        <f t="shared" si="3"/>
        <v/>
      </c>
      <c r="AE24" s="12"/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2</v>
      </c>
      <c r="D25" s="6"/>
      <c r="E25" s="6"/>
      <c r="F25" s="6"/>
      <c r="G25" s="4"/>
      <c r="H25" s="4"/>
      <c r="I25" s="7">
        <f t="shared" si="0"/>
        <v>0</v>
      </c>
      <c r="J25" s="10"/>
      <c r="K25" s="7">
        <f t="shared" si="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  <c r="AC25" s="5"/>
      <c r="AD25" s="11" t="str">
        <f t="shared" si="3"/>
        <v/>
      </c>
      <c r="AE25" s="12"/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2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  <c r="AC26" s="5"/>
      <c r="AD26" s="11" t="str">
        <f t="shared" si="3"/>
        <v/>
      </c>
      <c r="AE26" s="12"/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2</v>
      </c>
      <c r="D27" s="6"/>
      <c r="E27" s="6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  <c r="AB27" s="11"/>
      <c r="AC27" s="5"/>
      <c r="AD27" s="11" t="str">
        <f t="shared" si="3"/>
        <v/>
      </c>
      <c r="AE27" s="12"/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2</v>
      </c>
      <c r="D28" s="6"/>
      <c r="E28" s="6"/>
      <c r="F28" s="6"/>
      <c r="G28" s="4"/>
      <c r="H28" s="4"/>
      <c r="I28" s="7">
        <f t="shared" si="0"/>
        <v>0</v>
      </c>
      <c r="J28" s="2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/>
      <c r="AB28" s="11"/>
      <c r="AC28" s="5"/>
      <c r="AD28" s="11" t="str">
        <f t="shared" si="3"/>
        <v/>
      </c>
      <c r="AE28" s="12"/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2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5"/>
      <c r="AD29" s="11" t="str">
        <f t="shared" si="3"/>
        <v/>
      </c>
      <c r="AE29" s="12"/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2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SUM(M30:Z30)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3"/>
        <v/>
      </c>
      <c r="AE30" s="12"/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2</v>
      </c>
      <c r="D31" s="6"/>
      <c r="E31" s="6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12"/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2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2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2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hidden="1" customHeight="1" x14ac:dyDescent="0.3">
      <c r="A35" s="4">
        <v>29</v>
      </c>
      <c r="B35" s="5">
        <f t="shared" si="5"/>
        <v>1</v>
      </c>
      <c r="C35" s="5">
        <f t="shared" si="5"/>
        <v>2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4"/>
      <c r="AF35" s="12"/>
    </row>
    <row r="36" spans="1:32" s="13" customFormat="1" ht="20.100000000000001" hidden="1" customHeight="1" x14ac:dyDescent="0.3">
      <c r="A36" s="4">
        <v>30</v>
      </c>
      <c r="B36" s="5">
        <f t="shared" si="5"/>
        <v>1</v>
      </c>
      <c r="C36" s="5">
        <f t="shared" si="5"/>
        <v>2</v>
      </c>
      <c r="D36" s="6"/>
      <c r="E36" s="2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4"/>
      <c r="AF36" s="12"/>
    </row>
    <row r="37" spans="1:32" s="13" customFormat="1" ht="20.100000000000001" hidden="1" customHeight="1" x14ac:dyDescent="0.3">
      <c r="A37" s="4">
        <v>31</v>
      </c>
      <c r="B37" s="5">
        <f t="shared" si="5"/>
        <v>1</v>
      </c>
      <c r="C37" s="5">
        <f t="shared" si="5"/>
        <v>2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4"/>
      <c r="AF37" s="12"/>
    </row>
    <row r="38" spans="1:32" s="13" customFormat="1" ht="20.100000000000001" hidden="1" customHeight="1" x14ac:dyDescent="0.3">
      <c r="A38" s="4">
        <v>32</v>
      </c>
      <c r="B38" s="5">
        <f t="shared" si="5"/>
        <v>1</v>
      </c>
      <c r="C38" s="5">
        <f t="shared" si="5"/>
        <v>2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4"/>
      <c r="AF38" s="12"/>
    </row>
    <row r="39" spans="1:32" s="13" customFormat="1" ht="20.100000000000001" hidden="1" customHeight="1" x14ac:dyDescent="0.3">
      <c r="A39" s="4">
        <v>33</v>
      </c>
      <c r="B39" s="5">
        <f t="shared" si="5"/>
        <v>1</v>
      </c>
      <c r="C39" s="5">
        <f t="shared" si="5"/>
        <v>2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hidden="1" customHeight="1" x14ac:dyDescent="0.3">
      <c r="A40" s="4">
        <v>34</v>
      </c>
      <c r="B40" s="5">
        <f t="shared" si="5"/>
        <v>1</v>
      </c>
      <c r="C40" s="5">
        <f t="shared" si="5"/>
        <v>2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hidden="1" customHeight="1" x14ac:dyDescent="0.3">
      <c r="A41" s="4">
        <v>35</v>
      </c>
      <c r="B41" s="5">
        <f t="shared" ref="B41:C45" si="7">B40</f>
        <v>1</v>
      </c>
      <c r="C41" s="5">
        <f t="shared" si="7"/>
        <v>2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hidden="1" customHeight="1" x14ac:dyDescent="0.3">
      <c r="A42" s="4">
        <v>36</v>
      </c>
      <c r="B42" s="5">
        <f t="shared" si="7"/>
        <v>1</v>
      </c>
      <c r="C42" s="5">
        <f t="shared" si="7"/>
        <v>2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hidden="1" customHeight="1" x14ac:dyDescent="0.3">
      <c r="A43" s="4">
        <v>37</v>
      </c>
      <c r="B43" s="5">
        <f t="shared" si="7"/>
        <v>1</v>
      </c>
      <c r="C43" s="5">
        <f t="shared" si="7"/>
        <v>2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hidden="1" customHeight="1" x14ac:dyDescent="0.3">
      <c r="A44" s="4">
        <v>38</v>
      </c>
      <c r="B44" s="5">
        <f t="shared" si="7"/>
        <v>1</v>
      </c>
      <c r="C44" s="5">
        <f t="shared" si="7"/>
        <v>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8">SUM(M44:Z44)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hidden="1" customHeight="1" x14ac:dyDescent="0.3">
      <c r="A45" s="4">
        <v>39</v>
      </c>
      <c r="B45" s="5">
        <f t="shared" si="7"/>
        <v>1</v>
      </c>
      <c r="C45" s="5">
        <f t="shared" si="7"/>
        <v>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8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hidden="1" customHeight="1" x14ac:dyDescent="0.3">
      <c r="A46" s="4">
        <v>40</v>
      </c>
      <c r="B46" s="5" t="str">
        <f t="shared" ref="B46" si="9">LEFT($A$1,1)</f>
        <v>1</v>
      </c>
      <c r="C46" s="5" t="str">
        <f t="shared" ref="C46" si="10">MID($A$1,4,2)</f>
        <v>2일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8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x14ac:dyDescent="0.3">
      <c r="A47" s="45"/>
      <c r="B47" s="46"/>
      <c r="C47" s="46"/>
      <c r="D47" s="46"/>
      <c r="E47" s="46"/>
      <c r="F47" s="46"/>
      <c r="G47" s="46"/>
      <c r="H47" s="46"/>
      <c r="I47" s="36">
        <f t="shared" ref="I47:Z47" si="11">SUM(I7:I46)</f>
        <v>34454</v>
      </c>
      <c r="J47" s="36">
        <f t="shared" si="11"/>
        <v>34314</v>
      </c>
      <c r="K47" s="36">
        <f t="shared" si="11"/>
        <v>140</v>
      </c>
      <c r="L47" s="36" t="e">
        <f t="shared" si="11"/>
        <v>#DIV/0!</v>
      </c>
      <c r="M47" s="36">
        <f t="shared" si="11"/>
        <v>13</v>
      </c>
      <c r="N47" s="36">
        <f t="shared" si="11"/>
        <v>0</v>
      </c>
      <c r="O47" s="36">
        <f t="shared" si="11"/>
        <v>0</v>
      </c>
      <c r="P47" s="36">
        <f t="shared" si="11"/>
        <v>3</v>
      </c>
      <c r="Q47" s="36">
        <f t="shared" si="11"/>
        <v>0</v>
      </c>
      <c r="R47" s="36">
        <f t="shared" si="11"/>
        <v>68</v>
      </c>
      <c r="S47" s="36">
        <f t="shared" si="11"/>
        <v>0</v>
      </c>
      <c r="T47" s="36">
        <f t="shared" si="11"/>
        <v>3</v>
      </c>
      <c r="U47" s="36">
        <f t="shared" si="11"/>
        <v>10</v>
      </c>
      <c r="V47" s="23"/>
      <c r="W47" s="23"/>
      <c r="X47" s="23"/>
      <c r="Y47" s="36">
        <f t="shared" si="11"/>
        <v>0</v>
      </c>
      <c r="Z47" s="36">
        <f t="shared" si="11"/>
        <v>0</v>
      </c>
      <c r="AA47" s="37"/>
      <c r="AB47" s="38"/>
      <c r="AC47" s="38"/>
      <c r="AD47" s="38"/>
      <c r="AE47" s="38"/>
      <c r="AF47" s="38"/>
    </row>
    <row r="48" spans="1:32" s="15" customFormat="1" x14ac:dyDescent="0.3">
      <c r="A48" s="45"/>
      <c r="B48" s="46"/>
      <c r="C48" s="46"/>
      <c r="D48" s="46"/>
      <c r="E48" s="46"/>
      <c r="F48" s="46"/>
      <c r="G48" s="46"/>
      <c r="H48" s="4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23"/>
      <c r="W48" s="23"/>
      <c r="X48" s="23"/>
      <c r="Y48" s="36"/>
      <c r="Z48" s="36"/>
      <c r="AA48" s="38"/>
      <c r="AB48" s="38"/>
      <c r="AC48" s="38"/>
      <c r="AD48" s="38"/>
      <c r="AE48" s="38"/>
      <c r="AF48" s="38"/>
    </row>
    <row r="49" spans="1:32" ht="20.100000000000001" customHeight="1" x14ac:dyDescent="0.3">
      <c r="A49" s="4">
        <v>1</v>
      </c>
      <c r="B49" s="5">
        <v>1</v>
      </c>
      <c r="C49" s="5">
        <v>2</v>
      </c>
      <c r="D49" s="6" t="s">
        <v>89</v>
      </c>
      <c r="E49" s="6" t="s">
        <v>92</v>
      </c>
      <c r="F49" s="6" t="s">
        <v>93</v>
      </c>
      <c r="G49" s="4" t="s">
        <v>95</v>
      </c>
      <c r="H49" s="4" t="s">
        <v>96</v>
      </c>
      <c r="I49" s="7">
        <f t="shared" ref="I49:I63" si="12">J49+K49</f>
        <v>232</v>
      </c>
      <c r="J49" s="8">
        <v>200</v>
      </c>
      <c r="K49" s="7">
        <f t="shared" ref="K49:K63" si="13">SUM(M49:Z49)</f>
        <v>32</v>
      </c>
      <c r="L49" s="9">
        <f t="shared" ref="L49:L63" si="14">K49/I49</f>
        <v>0.13793103448275862</v>
      </c>
      <c r="M49" s="10"/>
      <c r="N49" s="10"/>
      <c r="O49" s="10"/>
      <c r="P49" s="10">
        <v>5</v>
      </c>
      <c r="Q49" s="10"/>
      <c r="R49" s="10"/>
      <c r="S49" s="10"/>
      <c r="T49" s="10">
        <v>27</v>
      </c>
      <c r="U49" s="10"/>
      <c r="V49" s="10"/>
      <c r="W49" s="10"/>
      <c r="X49" s="10"/>
      <c r="Y49" s="10"/>
      <c r="Z49" s="10"/>
      <c r="AA49" s="11">
        <v>20210102</v>
      </c>
      <c r="AB49" s="11">
        <v>1</v>
      </c>
      <c r="AC49" s="5" t="s">
        <v>90</v>
      </c>
      <c r="AD49" s="11" t="str">
        <f>IF($AC49="A","하선동",IF($AC49="B","이형준",""))</f>
        <v>하선동</v>
      </c>
      <c r="AE49" s="12" t="s">
        <v>91</v>
      </c>
      <c r="AF49" s="12" t="s">
        <v>94</v>
      </c>
    </row>
    <row r="50" spans="1:32" ht="20.100000000000001" customHeight="1" x14ac:dyDescent="0.3">
      <c r="A50" s="4">
        <v>2</v>
      </c>
      <c r="B50" s="5">
        <f t="shared" ref="B50:C63" si="15">B49</f>
        <v>1</v>
      </c>
      <c r="C50" s="5">
        <f t="shared" si="15"/>
        <v>2</v>
      </c>
      <c r="D50" s="6"/>
      <c r="E50" s="6"/>
      <c r="F50" s="6"/>
      <c r="G50" s="4"/>
      <c r="H50" s="4"/>
      <c r="I50" s="7">
        <f t="shared" si="12"/>
        <v>0</v>
      </c>
      <c r="J50" s="8"/>
      <c r="K50" s="7">
        <f t="shared" si="13"/>
        <v>0</v>
      </c>
      <c r="L50" s="9" t="e">
        <f t="shared" si="14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ref="AD50:AD63" si="16">IF($AC50="A","하선동",IF($AC50="B","이형준",""))</f>
        <v/>
      </c>
      <c r="AE50" s="12"/>
      <c r="AF50" s="12"/>
    </row>
    <row r="51" spans="1:32" ht="20.100000000000001" customHeight="1" x14ac:dyDescent="0.3">
      <c r="A51" s="4">
        <v>3</v>
      </c>
      <c r="B51" s="5">
        <f t="shared" si="15"/>
        <v>1</v>
      </c>
      <c r="C51" s="5">
        <f t="shared" si="15"/>
        <v>2</v>
      </c>
      <c r="D51" s="6"/>
      <c r="E51" s="6"/>
      <c r="F51" s="6"/>
      <c r="G51" s="4"/>
      <c r="H51" s="4"/>
      <c r="I51" s="7">
        <f t="shared" si="12"/>
        <v>0</v>
      </c>
      <c r="J51" s="8"/>
      <c r="K51" s="7">
        <f t="shared" si="13"/>
        <v>0</v>
      </c>
      <c r="L51" s="9" t="e">
        <f t="shared" si="14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5"/>
      <c r="AC51" s="5"/>
      <c r="AD51" s="11" t="str">
        <f t="shared" si="16"/>
        <v/>
      </c>
      <c r="AE51" s="12"/>
      <c r="AF51" s="12"/>
    </row>
    <row r="52" spans="1:32" ht="20.100000000000001" customHeight="1" x14ac:dyDescent="0.3">
      <c r="A52" s="4">
        <v>4</v>
      </c>
      <c r="B52" s="5">
        <f t="shared" si="15"/>
        <v>1</v>
      </c>
      <c r="C52" s="5">
        <f t="shared" si="15"/>
        <v>2</v>
      </c>
      <c r="D52" s="6"/>
      <c r="E52" s="6"/>
      <c r="F52" s="6"/>
      <c r="G52" s="4"/>
      <c r="H52" s="4"/>
      <c r="I52" s="7">
        <f t="shared" si="12"/>
        <v>0</v>
      </c>
      <c r="J52" s="8"/>
      <c r="K52" s="7">
        <f t="shared" si="13"/>
        <v>0</v>
      </c>
      <c r="L52" s="9" t="e">
        <f t="shared" si="14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16"/>
        <v/>
      </c>
      <c r="AE52" s="12"/>
      <c r="AF52" s="12"/>
    </row>
    <row r="53" spans="1:32" ht="20.100000000000001" customHeight="1" x14ac:dyDescent="0.3">
      <c r="A53" s="4">
        <v>5</v>
      </c>
      <c r="B53" s="5">
        <f t="shared" si="15"/>
        <v>1</v>
      </c>
      <c r="C53" s="5">
        <f t="shared" si="15"/>
        <v>2</v>
      </c>
      <c r="D53" s="6"/>
      <c r="E53" s="6"/>
      <c r="F53" s="6"/>
      <c r="G53" s="4"/>
      <c r="H53" s="4"/>
      <c r="I53" s="7">
        <f t="shared" si="12"/>
        <v>0</v>
      </c>
      <c r="J53" s="8"/>
      <c r="K53" s="7">
        <f t="shared" si="13"/>
        <v>0</v>
      </c>
      <c r="L53" s="9" t="e">
        <f t="shared" si="14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16"/>
        <v/>
      </c>
      <c r="AE53" s="12"/>
      <c r="AF53" s="12"/>
    </row>
    <row r="54" spans="1:32" ht="20.100000000000001" customHeight="1" x14ac:dyDescent="0.3">
      <c r="A54" s="4">
        <v>6</v>
      </c>
      <c r="B54" s="5">
        <f t="shared" si="15"/>
        <v>1</v>
      </c>
      <c r="C54" s="5">
        <f t="shared" si="15"/>
        <v>2</v>
      </c>
      <c r="D54" s="6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16"/>
        <v/>
      </c>
      <c r="AE54" s="12"/>
      <c r="AF54" s="12"/>
    </row>
    <row r="55" spans="1:32" ht="20.100000000000001" hidden="1" customHeight="1" x14ac:dyDescent="0.3">
      <c r="A55" s="4">
        <v>7</v>
      </c>
      <c r="B55" s="5">
        <f t="shared" si="15"/>
        <v>1</v>
      </c>
      <c r="C55" s="5">
        <f t="shared" si="15"/>
        <v>2</v>
      </c>
      <c r="D55" s="6" t="s">
        <v>27</v>
      </c>
      <c r="E55" s="6"/>
      <c r="F55" s="6"/>
      <c r="G55" s="4"/>
      <c r="H55" s="4"/>
      <c r="I55" s="7">
        <f t="shared" si="12"/>
        <v>0</v>
      </c>
      <c r="J55" s="14"/>
      <c r="K55" s="7">
        <f t="shared" si="13"/>
        <v>0</v>
      </c>
      <c r="L55" s="9" t="e">
        <f t="shared" si="14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16"/>
        <v/>
      </c>
      <c r="AE55" s="12"/>
      <c r="AF55" s="12"/>
    </row>
    <row r="56" spans="1:32" ht="20.100000000000001" hidden="1" customHeight="1" x14ac:dyDescent="0.3">
      <c r="A56" s="4">
        <v>8</v>
      </c>
      <c r="B56" s="5">
        <f t="shared" si="15"/>
        <v>1</v>
      </c>
      <c r="C56" s="5">
        <f t="shared" si="15"/>
        <v>2</v>
      </c>
      <c r="D56" s="6" t="s">
        <v>46</v>
      </c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16"/>
        <v/>
      </c>
      <c r="AE56" s="12"/>
      <c r="AF56" s="12"/>
    </row>
    <row r="57" spans="1:32" ht="20.100000000000001" hidden="1" customHeight="1" x14ac:dyDescent="0.3">
      <c r="A57" s="4">
        <v>9</v>
      </c>
      <c r="B57" s="5">
        <f t="shared" si="15"/>
        <v>1</v>
      </c>
      <c r="C57" s="5">
        <f t="shared" si="15"/>
        <v>2</v>
      </c>
      <c r="D57" s="6" t="s">
        <v>27</v>
      </c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16"/>
        <v/>
      </c>
      <c r="AE57" s="12"/>
      <c r="AF57" s="12"/>
    </row>
    <row r="58" spans="1:32" ht="20.100000000000001" hidden="1" customHeight="1" x14ac:dyDescent="0.3">
      <c r="A58" s="4">
        <v>10</v>
      </c>
      <c r="B58" s="5">
        <f t="shared" si="15"/>
        <v>1</v>
      </c>
      <c r="C58" s="5">
        <f t="shared" si="15"/>
        <v>2</v>
      </c>
      <c r="D58" s="6" t="s">
        <v>46</v>
      </c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16"/>
        <v/>
      </c>
      <c r="AE58" s="12"/>
      <c r="AF58" s="12"/>
    </row>
    <row r="59" spans="1:32" ht="20.100000000000001" hidden="1" customHeight="1" x14ac:dyDescent="0.3">
      <c r="A59" s="4">
        <v>11</v>
      </c>
      <c r="B59" s="5">
        <f t="shared" si="15"/>
        <v>1</v>
      </c>
      <c r="C59" s="5">
        <f t="shared" si="15"/>
        <v>2</v>
      </c>
      <c r="D59" s="6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16"/>
        <v/>
      </c>
      <c r="AE59" s="12"/>
      <c r="AF59" s="12"/>
    </row>
    <row r="60" spans="1:32" ht="20.100000000000001" hidden="1" customHeight="1" x14ac:dyDescent="0.3">
      <c r="A60" s="4">
        <v>12</v>
      </c>
      <c r="B60" s="5">
        <f t="shared" si="15"/>
        <v>1</v>
      </c>
      <c r="C60" s="5">
        <f t="shared" si="15"/>
        <v>2</v>
      </c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16"/>
        <v/>
      </c>
      <c r="AE60" s="12"/>
      <c r="AF60" s="12"/>
    </row>
    <row r="61" spans="1:32" ht="20.100000000000001" hidden="1" customHeight="1" x14ac:dyDescent="0.3">
      <c r="A61" s="4">
        <v>13</v>
      </c>
      <c r="B61" s="5">
        <f t="shared" si="15"/>
        <v>1</v>
      </c>
      <c r="C61" s="5">
        <f t="shared" si="15"/>
        <v>2</v>
      </c>
      <c r="D61" s="6"/>
      <c r="E61" s="6"/>
      <c r="F61" s="6"/>
      <c r="G61" s="4"/>
      <c r="H61" s="4"/>
      <c r="I61" s="7">
        <f t="shared" si="12"/>
        <v>0</v>
      </c>
      <c r="J61" s="8"/>
      <c r="K61" s="7">
        <f t="shared" si="13"/>
        <v>0</v>
      </c>
      <c r="L61" s="9" t="e">
        <f t="shared" si="14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16"/>
        <v/>
      </c>
      <c r="AE61" s="12"/>
      <c r="AF61" s="12"/>
    </row>
    <row r="62" spans="1:32" ht="20.100000000000001" hidden="1" customHeight="1" x14ac:dyDescent="0.3">
      <c r="A62" s="4">
        <v>14</v>
      </c>
      <c r="B62" s="5">
        <f t="shared" si="15"/>
        <v>1</v>
      </c>
      <c r="C62" s="5">
        <f t="shared" si="15"/>
        <v>2</v>
      </c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16"/>
        <v/>
      </c>
      <c r="AE62" s="12"/>
      <c r="AF62" s="12"/>
    </row>
    <row r="63" spans="1:32" ht="20.100000000000001" hidden="1" customHeight="1" x14ac:dyDescent="0.3">
      <c r="A63" s="4">
        <v>15</v>
      </c>
      <c r="B63" s="5">
        <f t="shared" si="15"/>
        <v>1</v>
      </c>
      <c r="C63" s="5">
        <f t="shared" si="15"/>
        <v>2</v>
      </c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16"/>
        <v/>
      </c>
      <c r="AE63" s="4"/>
      <c r="AF63" s="12"/>
    </row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7:M48"/>
    <mergeCell ref="H5:H6"/>
    <mergeCell ref="I5:I6"/>
    <mergeCell ref="J5:J6"/>
    <mergeCell ref="K5:K6"/>
    <mergeCell ref="L5:L6"/>
    <mergeCell ref="M5:Z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Z47:Z48"/>
    <mergeCell ref="AA47:AF48"/>
    <mergeCell ref="Q47:Q48"/>
    <mergeCell ref="R47:R48"/>
    <mergeCell ref="T47:T48"/>
    <mergeCell ref="U47:U48"/>
    <mergeCell ref="Y47:Y48"/>
  </mergeCells>
  <phoneticPr fontId="4" type="noConversion"/>
  <conditionalFormatting sqref="A46:AF46 A7:A45 D35:AF45 E33:AF34 I22:AF26 E29:AD29 AF27:AF32 I27:AD28 E32:AD32 I30:AD31 I7:AD15 I16:Z21 AB16:AD21 AF7:AF21">
    <cfRule type="expression" dxfId="4119" priority="765">
      <formula>$L7&gt;0.15</formula>
    </cfRule>
    <cfRule type="expression" dxfId="4118" priority="766">
      <formula>AND($L7&gt;0.08,$L7&lt;0.15)</formula>
    </cfRule>
  </conditionalFormatting>
  <conditionalFormatting sqref="I49:AD52 A49:A63 E49:F52 D63:AF63 E53:AD58 D59:AD62 AF49:AF62">
    <cfRule type="expression" dxfId="4117" priority="763">
      <formula>$L49&gt;0.15</formula>
    </cfRule>
    <cfRule type="expression" dxfId="4116" priority="764">
      <formula>AND($L49&gt;0.08,$L49&lt;0.15)</formula>
    </cfRule>
  </conditionalFormatting>
  <conditionalFormatting sqref="G49:H49">
    <cfRule type="expression" dxfId="4115" priority="759">
      <formula>$L49&gt;0.15</formula>
    </cfRule>
    <cfRule type="expression" dxfId="4114" priority="760">
      <formula>AND($L49&gt;0.08,$L49&lt;0.15)</formula>
    </cfRule>
  </conditionalFormatting>
  <conditionalFormatting sqref="G50:H52">
    <cfRule type="expression" dxfId="4113" priority="757">
      <formula>$L50&gt;0.15</formula>
    </cfRule>
    <cfRule type="expression" dxfId="4112" priority="758">
      <formula>AND($L50&gt;0.08,$L50&lt;0.15)</formula>
    </cfRule>
  </conditionalFormatting>
  <conditionalFormatting sqref="B7:C45">
    <cfRule type="expression" dxfId="4111" priority="755">
      <formula>$L7&gt;0.15</formula>
    </cfRule>
    <cfRule type="expression" dxfId="4110" priority="756">
      <formula>AND($L7&gt;0.08,$L7&lt;0.15)</formula>
    </cfRule>
  </conditionalFormatting>
  <conditionalFormatting sqref="B49:C49">
    <cfRule type="expression" dxfId="4109" priority="753">
      <formula>$L49&gt;0.15</formula>
    </cfRule>
    <cfRule type="expression" dxfId="4108" priority="754">
      <formula>AND($L49&gt;0.08,$L49&lt;0.15)</formula>
    </cfRule>
  </conditionalFormatting>
  <conditionalFormatting sqref="B50:C62">
    <cfRule type="expression" dxfId="4107" priority="751">
      <formula>$L50&gt;0.15</formula>
    </cfRule>
    <cfRule type="expression" dxfId="4106" priority="752">
      <formula>AND($L50&gt;0.08,$L50&lt;0.15)</formula>
    </cfRule>
  </conditionalFormatting>
  <conditionalFormatting sqref="B63:C63">
    <cfRule type="expression" dxfId="4105" priority="749">
      <formula>$L63&gt;0.15</formula>
    </cfRule>
    <cfRule type="expression" dxfId="4104" priority="750">
      <formula>AND($L63&gt;0.08,$L63&lt;0.15)</formula>
    </cfRule>
  </conditionalFormatting>
  <conditionalFormatting sqref="G22:H22">
    <cfRule type="expression" dxfId="4103" priority="541">
      <formula>$L22&gt;0.15</formula>
    </cfRule>
    <cfRule type="expression" dxfId="4102" priority="542">
      <formula>AND($L22&gt;0.08,$L22&lt;0.15)</formula>
    </cfRule>
  </conditionalFormatting>
  <conditionalFormatting sqref="E22:F22">
    <cfRule type="expression" dxfId="4101" priority="549">
      <formula>$L22&gt;0.15</formula>
    </cfRule>
    <cfRule type="expression" dxfId="4100" priority="550">
      <formula>AND($L22&gt;0.08,$L22&lt;0.15)</formula>
    </cfRule>
  </conditionalFormatting>
  <conditionalFormatting sqref="G22:H22">
    <cfRule type="expression" dxfId="4099" priority="547">
      <formula>$L22&gt;0.15</formula>
    </cfRule>
    <cfRule type="expression" dxfId="4098" priority="548">
      <formula>AND($L22&gt;0.08,$L22&lt;0.15)</formula>
    </cfRule>
  </conditionalFormatting>
  <conditionalFormatting sqref="E22:F22">
    <cfRule type="expression" dxfId="4097" priority="545">
      <formula>$L22&gt;0.15</formula>
    </cfRule>
    <cfRule type="expression" dxfId="4096" priority="546">
      <formula>AND($L22&gt;0.08,$L22&lt;0.15)</formula>
    </cfRule>
  </conditionalFormatting>
  <conditionalFormatting sqref="E22:F22">
    <cfRule type="expression" dxfId="4095" priority="543">
      <formula>$L22&gt;0.15</formula>
    </cfRule>
    <cfRule type="expression" dxfId="4094" priority="544">
      <formula>AND($L22&gt;0.08,$L22&lt;0.15)</formula>
    </cfRule>
  </conditionalFormatting>
  <conditionalFormatting sqref="E23:F23">
    <cfRule type="expression" dxfId="4093" priority="529">
      <formula>$L23&gt;0.15</formula>
    </cfRule>
    <cfRule type="expression" dxfId="4092" priority="530">
      <formula>AND($L23&gt;0.08,$L23&lt;0.15)</formula>
    </cfRule>
  </conditionalFormatting>
  <conditionalFormatting sqref="E23:F23">
    <cfRule type="expression" dxfId="4091" priority="535">
      <formula>$L23&gt;0.15</formula>
    </cfRule>
    <cfRule type="expression" dxfId="4090" priority="536">
      <formula>AND($L23&gt;0.08,$L23&lt;0.15)</formula>
    </cfRule>
  </conditionalFormatting>
  <conditionalFormatting sqref="E23:F23">
    <cfRule type="expression" dxfId="4089" priority="533">
      <formula>$L23&gt;0.15</formula>
    </cfRule>
    <cfRule type="expression" dxfId="4088" priority="534">
      <formula>AND($L23&gt;0.08,$L23&lt;0.15)</formula>
    </cfRule>
  </conditionalFormatting>
  <conditionalFormatting sqref="G23:H23">
    <cfRule type="expression" dxfId="4087" priority="531">
      <formula>$L23&gt;0.15</formula>
    </cfRule>
    <cfRule type="expression" dxfId="4086" priority="532">
      <formula>AND($L23&gt;0.08,$L23&lt;0.15)</formula>
    </cfRule>
  </conditionalFormatting>
  <conditionalFormatting sqref="D55">
    <cfRule type="expression" dxfId="4085" priority="697">
      <formula>$L55&gt;0.15</formula>
    </cfRule>
    <cfRule type="expression" dxfId="4084" priority="698">
      <formula>AND($L55&gt;0.08,$L55&lt;0.15)</formula>
    </cfRule>
  </conditionalFormatting>
  <conditionalFormatting sqref="D56">
    <cfRule type="expression" dxfId="4083" priority="695">
      <formula>$L56&gt;0.15</formula>
    </cfRule>
    <cfRule type="expression" dxfId="4082" priority="696">
      <formula>AND($L56&gt;0.08,$L56&lt;0.15)</formula>
    </cfRule>
  </conditionalFormatting>
  <conditionalFormatting sqref="D57">
    <cfRule type="expression" dxfId="4081" priority="693">
      <formula>$L57&gt;0.15</formula>
    </cfRule>
    <cfRule type="expression" dxfId="4080" priority="694">
      <formula>AND($L57&gt;0.08,$L57&lt;0.15)</formula>
    </cfRule>
  </conditionalFormatting>
  <conditionalFormatting sqref="D58">
    <cfRule type="expression" dxfId="4079" priority="691">
      <formula>$L58&gt;0.15</formula>
    </cfRule>
    <cfRule type="expression" dxfId="4078" priority="692">
      <formula>AND($L58&gt;0.08,$L58&lt;0.15)</formula>
    </cfRule>
  </conditionalFormatting>
  <conditionalFormatting sqref="E22:F22">
    <cfRule type="expression" dxfId="4077" priority="551">
      <formula>$L22&gt;0.15</formula>
    </cfRule>
    <cfRule type="expression" dxfId="4076" priority="552">
      <formula>AND($L22&gt;0.08,$L22&lt;0.15)</formula>
    </cfRule>
  </conditionalFormatting>
  <conditionalFormatting sqref="AE7:AE21">
    <cfRule type="expression" dxfId="4075" priority="677">
      <formula>$L7&gt;0.15</formula>
    </cfRule>
    <cfRule type="expression" dxfId="4074" priority="678">
      <formula>AND($L7&gt;0.08,$L7&lt;0.15)</formula>
    </cfRule>
  </conditionalFormatting>
  <conditionalFormatting sqref="AE49:AE62">
    <cfRule type="expression" dxfId="4073" priority="675">
      <formula>$L49&gt;0.15</formula>
    </cfRule>
    <cfRule type="expression" dxfId="4072" priority="676">
      <formula>AND($L49&gt;0.08,$L49&lt;0.15)</formula>
    </cfRule>
  </conditionalFormatting>
  <conditionalFormatting sqref="F12">
    <cfRule type="expression" dxfId="4071" priority="667">
      <formula>$L12&gt;0.15</formula>
    </cfRule>
    <cfRule type="expression" dxfId="4070" priority="668">
      <formula>AND($L12&gt;0.08,$L12&lt;0.15)</formula>
    </cfRule>
  </conditionalFormatting>
  <conditionalFormatting sqref="E23:F23">
    <cfRule type="expression" dxfId="4069" priority="527">
      <formula>$L23&gt;0.15</formula>
    </cfRule>
    <cfRule type="expression" dxfId="4068" priority="528">
      <formula>AND($L23&gt;0.08,$L23&lt;0.15)</formula>
    </cfRule>
  </conditionalFormatting>
  <conditionalFormatting sqref="G23:H23">
    <cfRule type="expression" dxfId="4067" priority="525">
      <formula>$L23&gt;0.15</formula>
    </cfRule>
    <cfRule type="expression" dxfId="4066" priority="526">
      <formula>AND($L23&gt;0.08,$L23&lt;0.15)</formula>
    </cfRule>
  </conditionalFormatting>
  <conditionalFormatting sqref="E23:F23">
    <cfRule type="expression" dxfId="4065" priority="513">
      <formula>$L23&gt;0.15</formula>
    </cfRule>
    <cfRule type="expression" dxfId="4064" priority="514">
      <formula>AND($L23&gt;0.08,$L23&lt;0.15)</formula>
    </cfRule>
  </conditionalFormatting>
  <conditionalFormatting sqref="E23:F23">
    <cfRule type="expression" dxfId="4063" priority="511">
      <formula>$L23&gt;0.15</formula>
    </cfRule>
    <cfRule type="expression" dxfId="4062" priority="512">
      <formula>AND($L23&gt;0.08,$L23&lt;0.15)</formula>
    </cfRule>
  </conditionalFormatting>
  <conditionalFormatting sqref="H23">
    <cfRule type="expression" dxfId="4061" priority="509">
      <formula>$L23&gt;0.15</formula>
    </cfRule>
    <cfRule type="expression" dxfId="4060" priority="510">
      <formula>AND($L23&gt;0.08,$L23&lt;0.15)</formula>
    </cfRule>
  </conditionalFormatting>
  <conditionalFormatting sqref="H23">
    <cfRule type="expression" dxfId="4059" priority="515">
      <formula>$L23&gt;0.15</formula>
    </cfRule>
    <cfRule type="expression" dxfId="4058" priority="516">
      <formula>AND($L23&gt;0.08,$L23&lt;0.15)</formula>
    </cfRule>
  </conditionalFormatting>
  <conditionalFormatting sqref="E23:F23">
    <cfRule type="expression" dxfId="4057" priority="519">
      <formula>$L23&gt;0.15</formula>
    </cfRule>
    <cfRule type="expression" dxfId="4056" priority="520">
      <formula>AND($L23&gt;0.08,$L23&lt;0.15)</formula>
    </cfRule>
  </conditionalFormatting>
  <conditionalFormatting sqref="E23:F23">
    <cfRule type="expression" dxfId="4055" priority="517">
      <formula>$L23&gt;0.15</formula>
    </cfRule>
    <cfRule type="expression" dxfId="4054" priority="518">
      <formula>AND($L23&gt;0.08,$L23&lt;0.15)</formula>
    </cfRule>
  </conditionalFormatting>
  <conditionalFormatting sqref="G23">
    <cfRule type="expression" dxfId="4053" priority="501">
      <formula>$L23&gt;0.15</formula>
    </cfRule>
    <cfRule type="expression" dxfId="4052" priority="502">
      <formula>AND($L23&gt;0.08,$L23&lt;0.15)</formula>
    </cfRule>
  </conditionalFormatting>
  <conditionalFormatting sqref="G23">
    <cfRule type="expression" dxfId="4051" priority="503">
      <formula>$L23&gt;0.15</formula>
    </cfRule>
    <cfRule type="expression" dxfId="4050" priority="504">
      <formula>AND($L23&gt;0.08,$L23&lt;0.15)</formula>
    </cfRule>
  </conditionalFormatting>
  <conditionalFormatting sqref="E24:F24">
    <cfRule type="expression" dxfId="4049" priority="493">
      <formula>$L24&gt;0.15</formula>
    </cfRule>
    <cfRule type="expression" dxfId="4048" priority="494">
      <formula>AND($L24&gt;0.08,$L24&lt;0.15)</formula>
    </cfRule>
  </conditionalFormatting>
  <conditionalFormatting sqref="E24:F24">
    <cfRule type="expression" dxfId="4047" priority="491">
      <formula>$L24&gt;0.15</formula>
    </cfRule>
    <cfRule type="expression" dxfId="4046" priority="492">
      <formula>AND($L24&gt;0.08,$L24&lt;0.15)</formula>
    </cfRule>
  </conditionalFormatting>
  <conditionalFormatting sqref="G24:H24">
    <cfRule type="expression" dxfId="4045" priority="489">
      <formula>$L24&gt;0.15</formula>
    </cfRule>
    <cfRule type="expression" dxfId="4044" priority="490">
      <formula>AND($L24&gt;0.08,$L24&lt;0.15)</formula>
    </cfRule>
  </conditionalFormatting>
  <conditionalFormatting sqref="G24:H24">
    <cfRule type="expression" dxfId="4043" priority="495">
      <formula>$L24&gt;0.15</formula>
    </cfRule>
    <cfRule type="expression" dxfId="4042" priority="496">
      <formula>AND($L24&gt;0.08,$L24&lt;0.15)</formula>
    </cfRule>
  </conditionalFormatting>
  <conditionalFormatting sqref="E24:F24">
    <cfRule type="expression" dxfId="4041" priority="499">
      <formula>$L24&gt;0.15</formula>
    </cfRule>
    <cfRule type="expression" dxfId="4040" priority="500">
      <formula>AND($L24&gt;0.08,$L24&lt;0.15)</formula>
    </cfRule>
  </conditionalFormatting>
  <conditionalFormatting sqref="E24:F24">
    <cfRule type="expression" dxfId="4039" priority="497">
      <formula>$L24&gt;0.15</formula>
    </cfRule>
    <cfRule type="expression" dxfId="4038" priority="498">
      <formula>AND($L24&gt;0.08,$L24&lt;0.15)</formula>
    </cfRule>
  </conditionalFormatting>
  <conditionalFormatting sqref="E24:F24">
    <cfRule type="expression" dxfId="4037" priority="477">
      <formula>$L24&gt;0.15</formula>
    </cfRule>
    <cfRule type="expression" dxfId="4036" priority="478">
      <formula>AND($L24&gt;0.08,$L24&lt;0.15)</formula>
    </cfRule>
  </conditionalFormatting>
  <conditionalFormatting sqref="E24:F24">
    <cfRule type="expression" dxfId="4035" priority="475">
      <formula>$L24&gt;0.15</formula>
    </cfRule>
    <cfRule type="expression" dxfId="4034" priority="476">
      <formula>AND($L24&gt;0.08,$L24&lt;0.15)</formula>
    </cfRule>
  </conditionalFormatting>
  <conditionalFormatting sqref="H24">
    <cfRule type="expression" dxfId="4033" priority="473">
      <formula>$L24&gt;0.15</formula>
    </cfRule>
    <cfRule type="expression" dxfId="4032" priority="474">
      <formula>AND($L24&gt;0.08,$L24&lt;0.15)</formula>
    </cfRule>
  </conditionalFormatting>
  <conditionalFormatting sqref="H24">
    <cfRule type="expression" dxfId="4031" priority="479">
      <formula>$L24&gt;0.15</formula>
    </cfRule>
    <cfRule type="expression" dxfId="4030" priority="480">
      <formula>AND($L24&gt;0.08,$L24&lt;0.15)</formula>
    </cfRule>
  </conditionalFormatting>
  <conditionalFormatting sqref="E24:F24">
    <cfRule type="expression" dxfId="4029" priority="483">
      <formula>$L24&gt;0.15</formula>
    </cfRule>
    <cfRule type="expression" dxfId="4028" priority="484">
      <formula>AND($L24&gt;0.08,$L24&lt;0.15)</formula>
    </cfRule>
  </conditionalFormatting>
  <conditionalFormatting sqref="E24:F24">
    <cfRule type="expression" dxfId="4027" priority="481">
      <formula>$L24&gt;0.15</formula>
    </cfRule>
    <cfRule type="expression" dxfId="4026" priority="482">
      <formula>AND($L24&gt;0.08,$L24&lt;0.15)</formula>
    </cfRule>
  </conditionalFormatting>
  <conditionalFormatting sqref="G24">
    <cfRule type="expression" dxfId="4025" priority="465">
      <formula>$L24&gt;0.15</formula>
    </cfRule>
    <cfRule type="expression" dxfId="4024" priority="466">
      <formula>AND($L24&gt;0.08,$L24&lt;0.15)</formula>
    </cfRule>
  </conditionalFormatting>
  <conditionalFormatting sqref="G24">
    <cfRule type="expression" dxfId="4023" priority="467">
      <formula>$L24&gt;0.15</formula>
    </cfRule>
    <cfRule type="expression" dxfId="4022" priority="468">
      <formula>AND($L24&gt;0.08,$L24&lt;0.15)</formula>
    </cfRule>
  </conditionalFormatting>
  <conditionalFormatting sqref="E25:F25">
    <cfRule type="expression" dxfId="4021" priority="457">
      <formula>$L25&gt;0.15</formula>
    </cfRule>
    <cfRule type="expression" dxfId="4020" priority="458">
      <formula>AND($L25&gt;0.08,$L25&lt;0.15)</formula>
    </cfRule>
  </conditionalFormatting>
  <conditionalFormatting sqref="E25:F25">
    <cfRule type="expression" dxfId="4019" priority="455">
      <formula>$L25&gt;0.15</formula>
    </cfRule>
    <cfRule type="expression" dxfId="4018" priority="456">
      <formula>AND($L25&gt;0.08,$L25&lt;0.15)</formula>
    </cfRule>
  </conditionalFormatting>
  <conditionalFormatting sqref="G25:H25">
    <cfRule type="expression" dxfId="4017" priority="453">
      <formula>$L25&gt;0.15</formula>
    </cfRule>
    <cfRule type="expression" dxfId="4016" priority="454">
      <formula>AND($L25&gt;0.08,$L25&lt;0.15)</formula>
    </cfRule>
  </conditionalFormatting>
  <conditionalFormatting sqref="G25:H25">
    <cfRule type="expression" dxfId="4015" priority="459">
      <formula>$L25&gt;0.15</formula>
    </cfRule>
    <cfRule type="expression" dxfId="4014" priority="460">
      <formula>AND($L25&gt;0.08,$L25&lt;0.15)</formula>
    </cfRule>
  </conditionalFormatting>
  <conditionalFormatting sqref="E25:F25">
    <cfRule type="expression" dxfId="4013" priority="463">
      <formula>$L25&gt;0.15</formula>
    </cfRule>
    <cfRule type="expression" dxfId="4012" priority="464">
      <formula>AND($L25&gt;0.08,$L25&lt;0.15)</formula>
    </cfRule>
  </conditionalFormatting>
  <conditionalFormatting sqref="E25:F25">
    <cfRule type="expression" dxfId="4011" priority="461">
      <formula>$L25&gt;0.15</formula>
    </cfRule>
    <cfRule type="expression" dxfId="4010" priority="462">
      <formula>AND($L25&gt;0.08,$L25&lt;0.15)</formula>
    </cfRule>
  </conditionalFormatting>
  <conditionalFormatting sqref="E25:F25">
    <cfRule type="expression" dxfId="4009" priority="441">
      <formula>$L25&gt;0.15</formula>
    </cfRule>
    <cfRule type="expression" dxfId="4008" priority="442">
      <formula>AND($L25&gt;0.08,$L25&lt;0.15)</formula>
    </cfRule>
  </conditionalFormatting>
  <conditionalFormatting sqref="E25:F25">
    <cfRule type="expression" dxfId="4007" priority="439">
      <formula>$L25&gt;0.15</formula>
    </cfRule>
    <cfRule type="expression" dxfId="4006" priority="440">
      <formula>AND($L25&gt;0.08,$L25&lt;0.15)</formula>
    </cfRule>
  </conditionalFormatting>
  <conditionalFormatting sqref="H25">
    <cfRule type="expression" dxfId="4005" priority="437">
      <formula>$L25&gt;0.15</formula>
    </cfRule>
    <cfRule type="expression" dxfId="4004" priority="438">
      <formula>AND($L25&gt;0.08,$L25&lt;0.15)</formula>
    </cfRule>
  </conditionalFormatting>
  <conditionalFormatting sqref="H25">
    <cfRule type="expression" dxfId="4003" priority="443">
      <formula>$L25&gt;0.15</formula>
    </cfRule>
    <cfRule type="expression" dxfId="4002" priority="444">
      <formula>AND($L25&gt;0.08,$L25&lt;0.15)</formula>
    </cfRule>
  </conditionalFormatting>
  <conditionalFormatting sqref="E25:F25">
    <cfRule type="expression" dxfId="4001" priority="447">
      <formula>$L25&gt;0.15</formula>
    </cfRule>
    <cfRule type="expression" dxfId="4000" priority="448">
      <formula>AND($L25&gt;0.08,$L25&lt;0.15)</formula>
    </cfRule>
  </conditionalFormatting>
  <conditionalFormatting sqref="E25:F25">
    <cfRule type="expression" dxfId="3999" priority="445">
      <formula>$L25&gt;0.15</formula>
    </cfRule>
    <cfRule type="expression" dxfId="3998" priority="446">
      <formula>AND($L25&gt;0.08,$L25&lt;0.15)</formula>
    </cfRule>
  </conditionalFormatting>
  <conditionalFormatting sqref="G25">
    <cfRule type="expression" dxfId="3997" priority="429">
      <formula>$L25&gt;0.15</formula>
    </cfRule>
    <cfRule type="expression" dxfId="3996" priority="430">
      <formula>AND($L25&gt;0.08,$L25&lt;0.15)</formula>
    </cfRule>
  </conditionalFormatting>
  <conditionalFormatting sqref="G25">
    <cfRule type="expression" dxfId="3995" priority="431">
      <formula>$L25&gt;0.15</formula>
    </cfRule>
    <cfRule type="expression" dxfId="3994" priority="432">
      <formula>AND($L25&gt;0.08,$L25&lt;0.15)</formula>
    </cfRule>
  </conditionalFormatting>
  <conditionalFormatting sqref="G26:H26">
    <cfRule type="expression" dxfId="3993" priority="417">
      <formula>$L26&gt;0.15</formula>
    </cfRule>
    <cfRule type="expression" dxfId="3992" priority="418">
      <formula>AND($L26&gt;0.08,$L26&lt;0.15)</formula>
    </cfRule>
  </conditionalFormatting>
  <conditionalFormatting sqref="E26:F26">
    <cfRule type="expression" dxfId="3991" priority="419">
      <formula>$L26&gt;0.15</formula>
    </cfRule>
    <cfRule type="expression" dxfId="3990" priority="420">
      <formula>AND($L26&gt;0.08,$L26&lt;0.15)</formula>
    </cfRule>
  </conditionalFormatting>
  <conditionalFormatting sqref="G26:H26">
    <cfRule type="expression" dxfId="3989" priority="423">
      <formula>$L26&gt;0.15</formula>
    </cfRule>
    <cfRule type="expression" dxfId="3988" priority="424">
      <formula>AND($L26&gt;0.08,$L26&lt;0.15)</formula>
    </cfRule>
  </conditionalFormatting>
  <conditionalFormatting sqref="E26:F26">
    <cfRule type="expression" dxfId="3987" priority="421">
      <formula>$L26&gt;0.15</formula>
    </cfRule>
    <cfRule type="expression" dxfId="3986" priority="422">
      <formula>AND($L26&gt;0.08,$L26&lt;0.15)</formula>
    </cfRule>
  </conditionalFormatting>
  <conditionalFormatting sqref="E26:F26">
    <cfRule type="expression" dxfId="3985" priority="427">
      <formula>$L26&gt;0.15</formula>
    </cfRule>
    <cfRule type="expression" dxfId="3984" priority="428">
      <formula>AND($L26&gt;0.08,$L26&lt;0.15)</formula>
    </cfRule>
  </conditionalFormatting>
  <conditionalFormatting sqref="E26:F26">
    <cfRule type="expression" dxfId="3983" priority="425">
      <formula>$L26&gt;0.15</formula>
    </cfRule>
    <cfRule type="expression" dxfId="3982" priority="426">
      <formula>AND($L26&gt;0.08,$L26&lt;0.15)</formula>
    </cfRule>
  </conditionalFormatting>
  <conditionalFormatting sqref="AE27:AE32">
    <cfRule type="expression" dxfId="3981" priority="413">
      <formula>$L27&gt;0.15</formula>
    </cfRule>
    <cfRule type="expression" dxfId="3980" priority="414">
      <formula>AND($L27&gt;0.08,$L27&lt;0.15)</formula>
    </cfRule>
  </conditionalFormatting>
  <conditionalFormatting sqref="AE27:AE32">
    <cfRule type="expression" dxfId="3979" priority="411">
      <formula>$L27&gt;0.15</formula>
    </cfRule>
    <cfRule type="expression" dxfId="3978" priority="412">
      <formula>AND($L27&gt;0.08,$L27&lt;0.15)</formula>
    </cfRule>
  </conditionalFormatting>
  <conditionalFormatting sqref="E27:F27">
    <cfRule type="expression" dxfId="3977" priority="403">
      <formula>$L27&gt;0.15</formula>
    </cfRule>
    <cfRule type="expression" dxfId="3976" priority="404">
      <formula>AND($L27&gt;0.08,$L27&lt;0.15)</formula>
    </cfRule>
  </conditionalFormatting>
  <conditionalFormatting sqref="E27:F27">
    <cfRule type="expression" dxfId="3975" priority="401">
      <formula>$L27&gt;0.15</formula>
    </cfRule>
    <cfRule type="expression" dxfId="3974" priority="402">
      <formula>AND($L27&gt;0.08,$L27&lt;0.15)</formula>
    </cfRule>
  </conditionalFormatting>
  <conditionalFormatting sqref="G27:H27">
    <cfRule type="expression" dxfId="3973" priority="399">
      <formula>$L27&gt;0.15</formula>
    </cfRule>
    <cfRule type="expression" dxfId="3972" priority="400">
      <formula>AND($L27&gt;0.08,$L27&lt;0.15)</formula>
    </cfRule>
  </conditionalFormatting>
  <conditionalFormatting sqref="G27:H27">
    <cfRule type="expression" dxfId="3971" priority="405">
      <formula>$L27&gt;0.15</formula>
    </cfRule>
    <cfRule type="expression" dxfId="3970" priority="406">
      <formula>AND($L27&gt;0.08,$L27&lt;0.15)</formula>
    </cfRule>
  </conditionalFormatting>
  <conditionalFormatting sqref="E27:F27">
    <cfRule type="expression" dxfId="3969" priority="409">
      <formula>$L27&gt;0.15</formula>
    </cfRule>
    <cfRule type="expression" dxfId="3968" priority="410">
      <formula>AND($L27&gt;0.08,$L27&lt;0.15)</formula>
    </cfRule>
  </conditionalFormatting>
  <conditionalFormatting sqref="E27:F27">
    <cfRule type="expression" dxfId="3967" priority="407">
      <formula>$L27&gt;0.15</formula>
    </cfRule>
    <cfRule type="expression" dxfId="3966" priority="408">
      <formula>AND($L27&gt;0.08,$L27&lt;0.15)</formula>
    </cfRule>
  </conditionalFormatting>
  <conditionalFormatting sqref="E28:F28">
    <cfRule type="expression" dxfId="3965" priority="389">
      <formula>$L28&gt;0.15</formula>
    </cfRule>
    <cfRule type="expression" dxfId="3964" priority="390">
      <formula>AND($L28&gt;0.08,$L28&lt;0.15)</formula>
    </cfRule>
  </conditionalFormatting>
  <conditionalFormatting sqref="E28:F28">
    <cfRule type="expression" dxfId="3963" priority="387">
      <formula>$L28&gt;0.15</formula>
    </cfRule>
    <cfRule type="expression" dxfId="3962" priority="388">
      <formula>AND($L28&gt;0.08,$L28&lt;0.15)</formula>
    </cfRule>
  </conditionalFormatting>
  <conditionalFormatting sqref="G28:H28">
    <cfRule type="expression" dxfId="3961" priority="385">
      <formula>$L28&gt;0.15</formula>
    </cfRule>
    <cfRule type="expression" dxfId="3960" priority="386">
      <formula>AND($L28&gt;0.08,$L28&lt;0.15)</formula>
    </cfRule>
  </conditionalFormatting>
  <conditionalFormatting sqref="G28:H28">
    <cfRule type="expression" dxfId="3959" priority="391">
      <formula>$L28&gt;0.15</formula>
    </cfRule>
    <cfRule type="expression" dxfId="3958" priority="392">
      <formula>AND($L28&gt;0.08,$L28&lt;0.15)</formula>
    </cfRule>
  </conditionalFormatting>
  <conditionalFormatting sqref="E28:F28">
    <cfRule type="expression" dxfId="3957" priority="395">
      <formula>$L28&gt;0.15</formula>
    </cfRule>
    <cfRule type="expression" dxfId="3956" priority="396">
      <formula>AND($L28&gt;0.08,$L28&lt;0.15)</formula>
    </cfRule>
  </conditionalFormatting>
  <conditionalFormatting sqref="E28:F28">
    <cfRule type="expression" dxfId="3955" priority="393">
      <formula>$L28&gt;0.15</formula>
    </cfRule>
    <cfRule type="expression" dxfId="3954" priority="394">
      <formula>AND($L28&gt;0.08,$L28&lt;0.15)</formula>
    </cfRule>
  </conditionalFormatting>
  <conditionalFormatting sqref="E30:H30">
    <cfRule type="expression" dxfId="3953" priority="381">
      <formula>$L30&gt;0.15</formula>
    </cfRule>
    <cfRule type="expression" dxfId="3952" priority="382">
      <formula>AND($L30&gt;0.08,$L30&lt;0.15)</formula>
    </cfRule>
  </conditionalFormatting>
  <conditionalFormatting sqref="E31:F31">
    <cfRule type="expression" dxfId="3951" priority="375">
      <formula>$L31&gt;0.15</formula>
    </cfRule>
    <cfRule type="expression" dxfId="3950" priority="376">
      <formula>AND($L31&gt;0.08,$L31&lt;0.15)</formula>
    </cfRule>
  </conditionalFormatting>
  <conditionalFormatting sqref="E31:F31">
    <cfRule type="expression" dxfId="3949" priority="371">
      <formula>$L31&gt;0.15</formula>
    </cfRule>
    <cfRule type="expression" dxfId="3948" priority="372">
      <formula>AND($L31&gt;0.08,$L31&lt;0.15)</formula>
    </cfRule>
  </conditionalFormatting>
  <conditionalFormatting sqref="E31:F31">
    <cfRule type="expression" dxfId="3947" priority="369">
      <formula>$L31&gt;0.15</formula>
    </cfRule>
    <cfRule type="expression" dxfId="3946" priority="370">
      <formula>AND($L31&gt;0.08,$L31&lt;0.15)</formula>
    </cfRule>
  </conditionalFormatting>
  <conditionalFormatting sqref="G31:H31">
    <cfRule type="expression" dxfId="3945" priority="367">
      <formula>$L31&gt;0.15</formula>
    </cfRule>
    <cfRule type="expression" dxfId="3944" priority="368">
      <formula>AND($L31&gt;0.08,$L31&lt;0.15)</formula>
    </cfRule>
  </conditionalFormatting>
  <conditionalFormatting sqref="G31:H31">
    <cfRule type="expression" dxfId="3943" priority="373">
      <formula>$L31&gt;0.15</formula>
    </cfRule>
    <cfRule type="expression" dxfId="3942" priority="374">
      <formula>AND($L31&gt;0.08,$L31&lt;0.15)</formula>
    </cfRule>
  </conditionalFormatting>
  <conditionalFormatting sqref="E31:F31">
    <cfRule type="expression" dxfId="3941" priority="377">
      <formula>$L31&gt;0.15</formula>
    </cfRule>
    <cfRule type="expression" dxfId="3940" priority="378">
      <formula>AND($L31&gt;0.08,$L31&lt;0.15)</formula>
    </cfRule>
  </conditionalFormatting>
  <conditionalFormatting sqref="D9 D11 D20 D29 D32:D34">
    <cfRule type="expression" dxfId="3939" priority="361">
      <formula>$L9&gt;0.15</formula>
    </cfRule>
    <cfRule type="expression" dxfId="3938" priority="362">
      <formula>AND($L9&gt;0.08,$L9&lt;0.15)</formula>
    </cfRule>
  </conditionalFormatting>
  <conditionalFormatting sqref="D7">
    <cfRule type="expression" dxfId="3937" priority="359">
      <formula>$L7&gt;0.15</formula>
    </cfRule>
    <cfRule type="expression" dxfId="3936" priority="360">
      <formula>AND($L7&gt;0.08,$L7&lt;0.15)</formula>
    </cfRule>
  </conditionalFormatting>
  <conditionalFormatting sqref="D7">
    <cfRule type="expression" dxfId="3935" priority="357">
      <formula>$L7&gt;0.15</formula>
    </cfRule>
    <cfRule type="expression" dxfId="3934" priority="358">
      <formula>AND($L7&gt;0.08,$L7&lt;0.15)</formula>
    </cfRule>
  </conditionalFormatting>
  <conditionalFormatting sqref="D7">
    <cfRule type="expression" dxfId="3933" priority="355">
      <formula>$L7&gt;0.15</formula>
    </cfRule>
    <cfRule type="expression" dxfId="3932" priority="356">
      <formula>AND($L7&gt;0.08,$L7&lt;0.15)</formula>
    </cfRule>
  </conditionalFormatting>
  <conditionalFormatting sqref="D8">
    <cfRule type="expression" dxfId="3931" priority="353">
      <formula>$L8&gt;0.15</formula>
    </cfRule>
    <cfRule type="expression" dxfId="3930" priority="354">
      <formula>AND($L8&gt;0.08,$L8&lt;0.15)</formula>
    </cfRule>
  </conditionalFormatting>
  <conditionalFormatting sqref="D8">
    <cfRule type="expression" dxfId="3929" priority="351">
      <formula>$L8&gt;0.15</formula>
    </cfRule>
    <cfRule type="expression" dxfId="3928" priority="352">
      <formula>AND($L8&gt;0.08,$L8&lt;0.15)</formula>
    </cfRule>
  </conditionalFormatting>
  <conditionalFormatting sqref="D8">
    <cfRule type="expression" dxfId="3927" priority="349">
      <formula>$L8&gt;0.15</formula>
    </cfRule>
    <cfRule type="expression" dxfId="3926" priority="350">
      <formula>AND($L8&gt;0.08,$L8&lt;0.15)</formula>
    </cfRule>
  </conditionalFormatting>
  <conditionalFormatting sqref="D10">
    <cfRule type="expression" dxfId="3925" priority="347">
      <formula>$L10&gt;0.15</formula>
    </cfRule>
    <cfRule type="expression" dxfId="3924" priority="348">
      <formula>AND($L10&gt;0.08,$L10&lt;0.15)</formula>
    </cfRule>
  </conditionalFormatting>
  <conditionalFormatting sqref="D10">
    <cfRule type="expression" dxfId="3923" priority="345">
      <formula>$L10&gt;0.15</formula>
    </cfRule>
    <cfRule type="expression" dxfId="3922" priority="346">
      <formula>AND($L10&gt;0.08,$L10&lt;0.15)</formula>
    </cfRule>
  </conditionalFormatting>
  <conditionalFormatting sqref="D10">
    <cfRule type="expression" dxfId="3921" priority="343">
      <formula>$L10&gt;0.15</formula>
    </cfRule>
    <cfRule type="expression" dxfId="3920" priority="344">
      <formula>AND($L10&gt;0.08,$L10&lt;0.15)</formula>
    </cfRule>
  </conditionalFormatting>
  <conditionalFormatting sqref="D12">
    <cfRule type="expression" dxfId="3919" priority="341">
      <formula>$L12&gt;0.15</formula>
    </cfRule>
    <cfRule type="expression" dxfId="3918" priority="342">
      <formula>AND($L12&gt;0.08,$L12&lt;0.15)</formula>
    </cfRule>
  </conditionalFormatting>
  <conditionalFormatting sqref="D13">
    <cfRule type="expression" dxfId="3917" priority="339">
      <formula>$L13&gt;0.15</formula>
    </cfRule>
    <cfRule type="expression" dxfId="3916" priority="340">
      <formula>AND($L13&gt;0.08,$L13&lt;0.15)</formula>
    </cfRule>
  </conditionalFormatting>
  <conditionalFormatting sqref="D14">
    <cfRule type="expression" dxfId="3915" priority="333">
      <formula>$L14&gt;0.15</formula>
    </cfRule>
    <cfRule type="expression" dxfId="3914" priority="334">
      <formula>AND($L14&gt;0.08,$L14&lt;0.15)</formula>
    </cfRule>
  </conditionalFormatting>
  <conditionalFormatting sqref="D14">
    <cfRule type="expression" dxfId="3913" priority="331">
      <formula>$L14&gt;0.15</formula>
    </cfRule>
    <cfRule type="expression" dxfId="3912" priority="332">
      <formula>AND($L14&gt;0.08,$L14&lt;0.15)</formula>
    </cfRule>
  </conditionalFormatting>
  <conditionalFormatting sqref="D14">
    <cfRule type="expression" dxfId="3911" priority="337">
      <formula>$L14&gt;0.15</formula>
    </cfRule>
    <cfRule type="expression" dxfId="3910" priority="338">
      <formula>AND($L14&gt;0.08,$L14&lt;0.15)</formula>
    </cfRule>
  </conditionalFormatting>
  <conditionalFormatting sqref="D14">
    <cfRule type="expression" dxfId="3909" priority="335">
      <formula>$L14&gt;0.15</formula>
    </cfRule>
    <cfRule type="expression" dxfId="3908" priority="336">
      <formula>AND($L14&gt;0.08,$L14&lt;0.15)</formula>
    </cfRule>
  </conditionalFormatting>
  <conditionalFormatting sqref="D15">
    <cfRule type="expression" dxfId="3907" priority="329">
      <formula>$L15&gt;0.15</formula>
    </cfRule>
    <cfRule type="expression" dxfId="3906" priority="330">
      <formula>AND($L15&gt;0.08,$L15&lt;0.15)</formula>
    </cfRule>
  </conditionalFormatting>
  <conditionalFormatting sqref="D15">
    <cfRule type="expression" dxfId="3905" priority="327">
      <formula>$L15&gt;0.15</formula>
    </cfRule>
    <cfRule type="expression" dxfId="3904" priority="328">
      <formula>AND($L15&gt;0.08,$L15&lt;0.15)</formula>
    </cfRule>
  </conditionalFormatting>
  <conditionalFormatting sqref="D15">
    <cfRule type="expression" dxfId="3903" priority="325">
      <formula>$L15&gt;0.15</formula>
    </cfRule>
    <cfRule type="expression" dxfId="3902" priority="326">
      <formula>AND($L15&gt;0.08,$L15&lt;0.15)</formula>
    </cfRule>
  </conditionalFormatting>
  <conditionalFormatting sqref="D16">
    <cfRule type="expression" dxfId="3901" priority="323">
      <formula>$L16&gt;0.15</formula>
    </cfRule>
    <cfRule type="expression" dxfId="3900" priority="324">
      <formula>AND($L16&gt;0.08,$L16&lt;0.15)</formula>
    </cfRule>
  </conditionalFormatting>
  <conditionalFormatting sqref="D16">
    <cfRule type="expression" dxfId="3899" priority="321">
      <formula>$L16&gt;0.15</formula>
    </cfRule>
    <cfRule type="expression" dxfId="3898" priority="322">
      <formula>AND($L16&gt;0.08,$L16&lt;0.15)</formula>
    </cfRule>
  </conditionalFormatting>
  <conditionalFormatting sqref="D16">
    <cfRule type="expression" dxfId="3897" priority="319">
      <formula>$L16&gt;0.15</formula>
    </cfRule>
    <cfRule type="expression" dxfId="3896" priority="320">
      <formula>AND($L16&gt;0.08,$L16&lt;0.15)</formula>
    </cfRule>
  </conditionalFormatting>
  <conditionalFormatting sqref="D17">
    <cfRule type="expression" dxfId="3895" priority="313">
      <formula>$L17&gt;0.15</formula>
    </cfRule>
    <cfRule type="expression" dxfId="3894" priority="314">
      <formula>AND($L17&gt;0.08,$L17&lt;0.15)</formula>
    </cfRule>
  </conditionalFormatting>
  <conditionalFormatting sqref="D17">
    <cfRule type="expression" dxfId="3893" priority="311">
      <formula>$L17&gt;0.15</formula>
    </cfRule>
    <cfRule type="expression" dxfId="3892" priority="312">
      <formula>AND($L17&gt;0.08,$L17&lt;0.15)</formula>
    </cfRule>
  </conditionalFormatting>
  <conditionalFormatting sqref="D17">
    <cfRule type="expression" dxfId="3891" priority="317">
      <formula>$L17&gt;0.15</formula>
    </cfRule>
    <cfRule type="expression" dxfId="3890" priority="318">
      <formula>AND($L17&gt;0.08,$L17&lt;0.15)</formula>
    </cfRule>
  </conditionalFormatting>
  <conditionalFormatting sqref="D17">
    <cfRule type="expression" dxfId="3889" priority="315">
      <formula>$L17&gt;0.15</formula>
    </cfRule>
    <cfRule type="expression" dxfId="3888" priority="316">
      <formula>AND($L17&gt;0.08,$L17&lt;0.15)</formula>
    </cfRule>
  </conditionalFormatting>
  <conditionalFormatting sqref="D18">
    <cfRule type="expression" dxfId="3887" priority="307">
      <formula>$L18&gt;0.15</formula>
    </cfRule>
    <cfRule type="expression" dxfId="3886" priority="308">
      <formula>AND($L18&gt;0.08,$L18&lt;0.15)</formula>
    </cfRule>
  </conditionalFormatting>
  <conditionalFormatting sqref="D18">
    <cfRule type="expression" dxfId="3885" priority="305">
      <formula>$L18&gt;0.15</formula>
    </cfRule>
    <cfRule type="expression" dxfId="3884" priority="306">
      <formula>AND($L18&gt;0.08,$L18&lt;0.15)</formula>
    </cfRule>
  </conditionalFormatting>
  <conditionalFormatting sqref="D18">
    <cfRule type="expression" dxfId="3883" priority="303">
      <formula>$L18&gt;0.15</formula>
    </cfRule>
    <cfRule type="expression" dxfId="3882" priority="304">
      <formula>AND($L18&gt;0.08,$L18&lt;0.15)</formula>
    </cfRule>
  </conditionalFormatting>
  <conditionalFormatting sqref="D18">
    <cfRule type="expression" dxfId="3881" priority="309">
      <formula>$L18&gt;0.15</formula>
    </cfRule>
    <cfRule type="expression" dxfId="3880" priority="310">
      <formula>AND($L18&gt;0.08,$L18&lt;0.15)</formula>
    </cfRule>
  </conditionalFormatting>
  <conditionalFormatting sqref="D19">
    <cfRule type="expression" dxfId="3879" priority="301">
      <formula>$L19&gt;0.15</formula>
    </cfRule>
    <cfRule type="expression" dxfId="3878" priority="302">
      <formula>AND($L19&gt;0.08,$L19&lt;0.15)</formula>
    </cfRule>
  </conditionalFormatting>
  <conditionalFormatting sqref="D19">
    <cfRule type="expression" dxfId="3877" priority="299">
      <formula>$L19&gt;0.15</formula>
    </cfRule>
    <cfRule type="expression" dxfId="3876" priority="300">
      <formula>AND($L19&gt;0.08,$L19&lt;0.15)</formula>
    </cfRule>
  </conditionalFormatting>
  <conditionalFormatting sqref="D19">
    <cfRule type="expression" dxfId="3875" priority="297">
      <formula>$L19&gt;0.15</formula>
    </cfRule>
    <cfRule type="expression" dxfId="3874" priority="298">
      <formula>AND($L19&gt;0.08,$L19&lt;0.15)</formula>
    </cfRule>
  </conditionalFormatting>
  <conditionalFormatting sqref="D21">
    <cfRule type="expression" dxfId="3873" priority="295">
      <formula>$L21&gt;0.15</formula>
    </cfRule>
    <cfRule type="expression" dxfId="3872" priority="296">
      <formula>AND($L21&gt;0.08,$L21&lt;0.15)</formula>
    </cfRule>
  </conditionalFormatting>
  <conditionalFormatting sqref="D21">
    <cfRule type="expression" dxfId="3871" priority="293">
      <formula>$L21&gt;0.15</formula>
    </cfRule>
    <cfRule type="expression" dxfId="3870" priority="294">
      <formula>AND($L21&gt;0.08,$L21&lt;0.15)</formula>
    </cfRule>
  </conditionalFormatting>
  <conditionalFormatting sqref="D21">
    <cfRule type="expression" dxfId="3869" priority="291">
      <formula>$L21&gt;0.15</formula>
    </cfRule>
    <cfRule type="expression" dxfId="3868" priority="292">
      <formula>AND($L21&gt;0.08,$L21&lt;0.15)</formula>
    </cfRule>
  </conditionalFormatting>
  <conditionalFormatting sqref="D22">
    <cfRule type="expression" dxfId="3867" priority="285">
      <formula>$L22&gt;0.15</formula>
    </cfRule>
    <cfRule type="expression" dxfId="3866" priority="286">
      <formula>AND($L22&gt;0.08,$L22&lt;0.15)</formula>
    </cfRule>
  </conditionalFormatting>
  <conditionalFormatting sqref="D22">
    <cfRule type="expression" dxfId="3865" priority="283">
      <formula>$L22&gt;0.15</formula>
    </cfRule>
    <cfRule type="expression" dxfId="3864" priority="284">
      <formula>AND($L22&gt;0.08,$L22&lt;0.15)</formula>
    </cfRule>
  </conditionalFormatting>
  <conditionalFormatting sqref="D22">
    <cfRule type="expression" dxfId="3863" priority="289">
      <formula>$L22&gt;0.15</formula>
    </cfRule>
    <cfRule type="expression" dxfId="3862" priority="290">
      <formula>AND($L22&gt;0.08,$L22&lt;0.15)</formula>
    </cfRule>
  </conditionalFormatting>
  <conditionalFormatting sqref="D22">
    <cfRule type="expression" dxfId="3861" priority="287">
      <formula>$L22&gt;0.15</formula>
    </cfRule>
    <cfRule type="expression" dxfId="3860" priority="288">
      <formula>AND($L22&gt;0.08,$L22&lt;0.15)</formula>
    </cfRule>
  </conditionalFormatting>
  <conditionalFormatting sqref="D23">
    <cfRule type="expression" dxfId="3859" priority="277">
      <formula>$L23&gt;0.15</formula>
    </cfRule>
    <cfRule type="expression" dxfId="3858" priority="278">
      <formula>AND($L23&gt;0.08,$L23&lt;0.15)</formula>
    </cfRule>
  </conditionalFormatting>
  <conditionalFormatting sqref="D23">
    <cfRule type="expression" dxfId="3857" priority="275">
      <formula>$L23&gt;0.15</formula>
    </cfRule>
    <cfRule type="expression" dxfId="3856" priority="276">
      <formula>AND($L23&gt;0.08,$L23&lt;0.15)</formula>
    </cfRule>
  </conditionalFormatting>
  <conditionalFormatting sqref="D23">
    <cfRule type="expression" dxfId="3855" priority="281">
      <formula>$L23&gt;0.15</formula>
    </cfRule>
    <cfRule type="expression" dxfId="3854" priority="282">
      <formula>AND($L23&gt;0.08,$L23&lt;0.15)</formula>
    </cfRule>
  </conditionalFormatting>
  <conditionalFormatting sqref="D23">
    <cfRule type="expression" dxfId="3853" priority="279">
      <formula>$L23&gt;0.15</formula>
    </cfRule>
    <cfRule type="expression" dxfId="3852" priority="280">
      <formula>AND($L23&gt;0.08,$L23&lt;0.15)</formula>
    </cfRule>
  </conditionalFormatting>
  <conditionalFormatting sqref="D23">
    <cfRule type="expression" dxfId="3851" priority="269">
      <formula>$L23&gt;0.15</formula>
    </cfRule>
    <cfRule type="expression" dxfId="3850" priority="270">
      <formula>AND($L23&gt;0.08,$L23&lt;0.15)</formula>
    </cfRule>
  </conditionalFormatting>
  <conditionalFormatting sqref="D23">
    <cfRule type="expression" dxfId="3849" priority="267">
      <formula>$L23&gt;0.15</formula>
    </cfRule>
    <cfRule type="expression" dxfId="3848" priority="268">
      <formula>AND($L23&gt;0.08,$L23&lt;0.15)</formula>
    </cfRule>
  </conditionalFormatting>
  <conditionalFormatting sqref="D23">
    <cfRule type="expression" dxfId="3847" priority="273">
      <formula>$L23&gt;0.15</formula>
    </cfRule>
    <cfRule type="expression" dxfId="3846" priority="274">
      <formula>AND($L23&gt;0.08,$L23&lt;0.15)</formula>
    </cfRule>
  </conditionalFormatting>
  <conditionalFormatting sqref="D23">
    <cfRule type="expression" dxfId="3845" priority="271">
      <formula>$L23&gt;0.15</formula>
    </cfRule>
    <cfRule type="expression" dxfId="3844" priority="272">
      <formula>AND($L23&gt;0.08,$L23&lt;0.15)</formula>
    </cfRule>
  </conditionalFormatting>
  <conditionalFormatting sqref="D24">
    <cfRule type="expression" dxfId="3843" priority="261">
      <formula>$L24&gt;0.15</formula>
    </cfRule>
    <cfRule type="expression" dxfId="3842" priority="262">
      <formula>AND($L24&gt;0.08,$L24&lt;0.15)</formula>
    </cfRule>
  </conditionalFormatting>
  <conditionalFormatting sqref="D24">
    <cfRule type="expression" dxfId="3841" priority="259">
      <formula>$L24&gt;0.15</formula>
    </cfRule>
    <cfRule type="expression" dxfId="3840" priority="260">
      <formula>AND($L24&gt;0.08,$L24&lt;0.15)</formula>
    </cfRule>
  </conditionalFormatting>
  <conditionalFormatting sqref="D24">
    <cfRule type="expression" dxfId="3839" priority="265">
      <formula>$L24&gt;0.15</formula>
    </cfRule>
    <cfRule type="expression" dxfId="3838" priority="266">
      <formula>AND($L24&gt;0.08,$L24&lt;0.15)</formula>
    </cfRule>
  </conditionalFormatting>
  <conditionalFormatting sqref="D24">
    <cfRule type="expression" dxfId="3837" priority="263">
      <formula>$L24&gt;0.15</formula>
    </cfRule>
    <cfRule type="expression" dxfId="3836" priority="264">
      <formula>AND($L24&gt;0.08,$L24&lt;0.15)</formula>
    </cfRule>
  </conditionalFormatting>
  <conditionalFormatting sqref="D24">
    <cfRule type="expression" dxfId="3835" priority="253">
      <formula>$L24&gt;0.15</formula>
    </cfRule>
    <cfRule type="expression" dxfId="3834" priority="254">
      <formula>AND($L24&gt;0.08,$L24&lt;0.15)</formula>
    </cfRule>
  </conditionalFormatting>
  <conditionalFormatting sqref="D24">
    <cfRule type="expression" dxfId="3833" priority="251">
      <formula>$L24&gt;0.15</formula>
    </cfRule>
    <cfRule type="expression" dxfId="3832" priority="252">
      <formula>AND($L24&gt;0.08,$L24&lt;0.15)</formula>
    </cfRule>
  </conditionalFormatting>
  <conditionalFormatting sqref="D24">
    <cfRule type="expression" dxfId="3831" priority="257">
      <formula>$L24&gt;0.15</formula>
    </cfRule>
    <cfRule type="expression" dxfId="3830" priority="258">
      <formula>AND($L24&gt;0.08,$L24&lt;0.15)</formula>
    </cfRule>
  </conditionalFormatting>
  <conditionalFormatting sqref="D24">
    <cfRule type="expression" dxfId="3829" priority="255">
      <formula>$L24&gt;0.15</formula>
    </cfRule>
    <cfRule type="expression" dxfId="3828" priority="256">
      <formula>AND($L24&gt;0.08,$L24&lt;0.15)</formula>
    </cfRule>
  </conditionalFormatting>
  <conditionalFormatting sqref="D25">
    <cfRule type="expression" dxfId="3827" priority="245">
      <formula>$L25&gt;0.15</formula>
    </cfRule>
    <cfRule type="expression" dxfId="3826" priority="246">
      <formula>AND($L25&gt;0.08,$L25&lt;0.15)</formula>
    </cfRule>
  </conditionalFormatting>
  <conditionalFormatting sqref="D25">
    <cfRule type="expression" dxfId="3825" priority="243">
      <formula>$L25&gt;0.15</formula>
    </cfRule>
    <cfRule type="expression" dxfId="3824" priority="244">
      <formula>AND($L25&gt;0.08,$L25&lt;0.15)</formula>
    </cfRule>
  </conditionalFormatting>
  <conditionalFormatting sqref="D25">
    <cfRule type="expression" dxfId="3823" priority="249">
      <formula>$L25&gt;0.15</formula>
    </cfRule>
    <cfRule type="expression" dxfId="3822" priority="250">
      <formula>AND($L25&gt;0.08,$L25&lt;0.15)</formula>
    </cfRule>
  </conditionalFormatting>
  <conditionalFormatting sqref="D25">
    <cfRule type="expression" dxfId="3821" priority="247">
      <formula>$L25&gt;0.15</formula>
    </cfRule>
    <cfRule type="expression" dxfId="3820" priority="248">
      <formula>AND($L25&gt;0.08,$L25&lt;0.15)</formula>
    </cfRule>
  </conditionalFormatting>
  <conditionalFormatting sqref="D25">
    <cfRule type="expression" dxfId="3819" priority="237">
      <formula>$L25&gt;0.15</formula>
    </cfRule>
    <cfRule type="expression" dxfId="3818" priority="238">
      <formula>AND($L25&gt;0.08,$L25&lt;0.15)</formula>
    </cfRule>
  </conditionalFormatting>
  <conditionalFormatting sqref="D25">
    <cfRule type="expression" dxfId="3817" priority="235">
      <formula>$L25&gt;0.15</formula>
    </cfRule>
    <cfRule type="expression" dxfId="3816" priority="236">
      <formula>AND($L25&gt;0.08,$L25&lt;0.15)</formula>
    </cfRule>
  </conditionalFormatting>
  <conditionalFormatting sqref="D25">
    <cfRule type="expression" dxfId="3815" priority="241">
      <formula>$L25&gt;0.15</formula>
    </cfRule>
    <cfRule type="expression" dxfId="3814" priority="242">
      <formula>AND($L25&gt;0.08,$L25&lt;0.15)</formula>
    </cfRule>
  </conditionalFormatting>
  <conditionalFormatting sqref="D25">
    <cfRule type="expression" dxfId="3813" priority="239">
      <formula>$L25&gt;0.15</formula>
    </cfRule>
    <cfRule type="expression" dxfId="3812" priority="240">
      <formula>AND($L25&gt;0.08,$L25&lt;0.15)</formula>
    </cfRule>
  </conditionalFormatting>
  <conditionalFormatting sqref="D26">
    <cfRule type="expression" dxfId="3811" priority="227">
      <formula>$L26&gt;0.15</formula>
    </cfRule>
    <cfRule type="expression" dxfId="3810" priority="228">
      <formula>AND($L26&gt;0.08,$L26&lt;0.15)</formula>
    </cfRule>
  </conditionalFormatting>
  <conditionalFormatting sqref="D26">
    <cfRule type="expression" dxfId="3809" priority="229">
      <formula>$L26&gt;0.15</formula>
    </cfRule>
    <cfRule type="expression" dxfId="3808" priority="230">
      <formula>AND($L26&gt;0.08,$L26&lt;0.15)</formula>
    </cfRule>
  </conditionalFormatting>
  <conditionalFormatting sqref="D26">
    <cfRule type="expression" dxfId="3807" priority="233">
      <formula>$L26&gt;0.15</formula>
    </cfRule>
    <cfRule type="expression" dxfId="3806" priority="234">
      <formula>AND($L26&gt;0.08,$L26&lt;0.15)</formula>
    </cfRule>
  </conditionalFormatting>
  <conditionalFormatting sqref="D26">
    <cfRule type="expression" dxfId="3805" priority="231">
      <formula>$L26&gt;0.15</formula>
    </cfRule>
    <cfRule type="expression" dxfId="3804" priority="232">
      <formula>AND($L26&gt;0.08,$L26&lt;0.15)</formula>
    </cfRule>
  </conditionalFormatting>
  <conditionalFormatting sqref="D27">
    <cfRule type="expression" dxfId="3803" priority="221">
      <formula>$L27&gt;0.15</formula>
    </cfRule>
    <cfRule type="expression" dxfId="3802" priority="222">
      <formula>AND($L27&gt;0.08,$L27&lt;0.15)</formula>
    </cfRule>
  </conditionalFormatting>
  <conditionalFormatting sqref="D27">
    <cfRule type="expression" dxfId="3801" priority="219">
      <formula>$L27&gt;0.15</formula>
    </cfRule>
    <cfRule type="expression" dxfId="3800" priority="220">
      <formula>AND($L27&gt;0.08,$L27&lt;0.15)</formula>
    </cfRule>
  </conditionalFormatting>
  <conditionalFormatting sqref="D27">
    <cfRule type="expression" dxfId="3799" priority="225">
      <formula>$L27&gt;0.15</formula>
    </cfRule>
    <cfRule type="expression" dxfId="3798" priority="226">
      <formula>AND($L27&gt;0.08,$L27&lt;0.15)</formula>
    </cfRule>
  </conditionalFormatting>
  <conditionalFormatting sqref="D27">
    <cfRule type="expression" dxfId="3797" priority="223">
      <formula>$L27&gt;0.15</formula>
    </cfRule>
    <cfRule type="expression" dxfId="3796" priority="224">
      <formula>AND($L27&gt;0.08,$L27&lt;0.15)</formula>
    </cfRule>
  </conditionalFormatting>
  <conditionalFormatting sqref="D28">
    <cfRule type="expression" dxfId="3795" priority="213">
      <formula>$L28&gt;0.15</formula>
    </cfRule>
    <cfRule type="expression" dxfId="3794" priority="214">
      <formula>AND($L28&gt;0.08,$L28&lt;0.15)</formula>
    </cfRule>
  </conditionalFormatting>
  <conditionalFormatting sqref="D28">
    <cfRule type="expression" dxfId="3793" priority="211">
      <formula>$L28&gt;0.15</formula>
    </cfRule>
    <cfRule type="expression" dxfId="3792" priority="212">
      <formula>AND($L28&gt;0.08,$L28&lt;0.15)</formula>
    </cfRule>
  </conditionalFormatting>
  <conditionalFormatting sqref="D28">
    <cfRule type="expression" dxfId="3791" priority="217">
      <formula>$L28&gt;0.15</formula>
    </cfRule>
    <cfRule type="expression" dxfId="3790" priority="218">
      <formula>AND($L28&gt;0.08,$L28&lt;0.15)</formula>
    </cfRule>
  </conditionalFormatting>
  <conditionalFormatting sqref="D28">
    <cfRule type="expression" dxfId="3789" priority="215">
      <formula>$L28&gt;0.15</formula>
    </cfRule>
    <cfRule type="expression" dxfId="3788" priority="216">
      <formula>AND($L28&gt;0.08,$L28&lt;0.15)</formula>
    </cfRule>
  </conditionalFormatting>
  <conditionalFormatting sqref="D30">
    <cfRule type="expression" dxfId="3787" priority="209">
      <formula>$L30&gt;0.15</formula>
    </cfRule>
    <cfRule type="expression" dxfId="3786" priority="210">
      <formula>AND($L30&gt;0.08,$L30&lt;0.15)</formula>
    </cfRule>
  </conditionalFormatting>
  <conditionalFormatting sqref="D31">
    <cfRule type="expression" dxfId="3785" priority="205">
      <formula>$L31&gt;0.15</formula>
    </cfRule>
    <cfRule type="expression" dxfId="3784" priority="206">
      <formula>AND($L31&gt;0.08,$L31&lt;0.15)</formula>
    </cfRule>
  </conditionalFormatting>
  <conditionalFormatting sqref="D31">
    <cfRule type="expression" dxfId="3783" priority="203">
      <formula>$L31&gt;0.15</formula>
    </cfRule>
    <cfRule type="expression" dxfId="3782" priority="204">
      <formula>AND($L31&gt;0.08,$L31&lt;0.15)</formula>
    </cfRule>
  </conditionalFormatting>
  <conditionalFormatting sqref="D31">
    <cfRule type="expression" dxfId="3781" priority="201">
      <formula>$L31&gt;0.15</formula>
    </cfRule>
    <cfRule type="expression" dxfId="3780" priority="202">
      <formula>AND($L31&gt;0.08,$L31&lt;0.15)</formula>
    </cfRule>
  </conditionalFormatting>
  <conditionalFormatting sqref="D31">
    <cfRule type="expression" dxfId="3779" priority="207">
      <formula>$L31&gt;0.15</formula>
    </cfRule>
    <cfRule type="expression" dxfId="3778" priority="208">
      <formula>AND($L31&gt;0.08,$L31&lt;0.15)</formula>
    </cfRule>
  </conditionalFormatting>
  <conditionalFormatting sqref="D49:D54">
    <cfRule type="expression" dxfId="3777" priority="199">
      <formula>$L49&gt;0.15</formula>
    </cfRule>
    <cfRule type="expression" dxfId="3776" priority="200">
      <formula>AND($L49&gt;0.08,$L49&lt;0.15)</formula>
    </cfRule>
  </conditionalFormatting>
  <conditionalFormatting sqref="E7:F7">
    <cfRule type="expression" dxfId="3775" priority="191">
      <formula>$L7&gt;0.15</formula>
    </cfRule>
    <cfRule type="expression" dxfId="3774" priority="192">
      <formula>AND($L7&gt;0.08,$L7&lt;0.15)</formula>
    </cfRule>
  </conditionalFormatting>
  <conditionalFormatting sqref="E7:F7">
    <cfRule type="expression" dxfId="3773" priority="189">
      <formula>$L7&gt;0.15</formula>
    </cfRule>
    <cfRule type="expression" dxfId="3772" priority="190">
      <formula>AND($L7&gt;0.08,$L7&lt;0.15)</formula>
    </cfRule>
  </conditionalFormatting>
  <conditionalFormatting sqref="G7:H7">
    <cfRule type="expression" dxfId="3771" priority="187">
      <formula>$L7&gt;0.15</formula>
    </cfRule>
    <cfRule type="expression" dxfId="3770" priority="188">
      <formula>AND($L7&gt;0.08,$L7&lt;0.15)</formula>
    </cfRule>
  </conditionalFormatting>
  <conditionalFormatting sqref="G7:H7">
    <cfRule type="expression" dxfId="3769" priority="193">
      <formula>$L7&gt;0.15</formula>
    </cfRule>
    <cfRule type="expression" dxfId="3768" priority="194">
      <formula>AND($L7&gt;0.08,$L7&lt;0.15)</formula>
    </cfRule>
  </conditionalFormatting>
  <conditionalFormatting sqref="E7:F7">
    <cfRule type="expression" dxfId="3767" priority="197">
      <formula>$L7&gt;0.15</formula>
    </cfRule>
    <cfRule type="expression" dxfId="3766" priority="198">
      <formula>AND($L7&gt;0.08,$L7&lt;0.15)</formula>
    </cfRule>
  </conditionalFormatting>
  <conditionalFormatting sqref="E7:F7">
    <cfRule type="expression" dxfId="3765" priority="195">
      <formula>$L7&gt;0.15</formula>
    </cfRule>
    <cfRule type="expression" dxfId="3764" priority="196">
      <formula>AND($L7&gt;0.08,$L7&lt;0.15)</formula>
    </cfRule>
  </conditionalFormatting>
  <conditionalFormatting sqref="E7:F7">
    <cfRule type="expression" dxfId="3763" priority="179">
      <formula>$L7&gt;0.15</formula>
    </cfRule>
    <cfRule type="expression" dxfId="3762" priority="180">
      <formula>AND($L7&gt;0.08,$L7&lt;0.15)</formula>
    </cfRule>
  </conditionalFormatting>
  <conditionalFormatting sqref="E7:F7">
    <cfRule type="expression" dxfId="3761" priority="177">
      <formula>$L7&gt;0.15</formula>
    </cfRule>
    <cfRule type="expression" dxfId="3760" priority="178">
      <formula>AND($L7&gt;0.08,$L7&lt;0.15)</formula>
    </cfRule>
  </conditionalFormatting>
  <conditionalFormatting sqref="H7">
    <cfRule type="expression" dxfId="3759" priority="175">
      <formula>$L7&gt;0.15</formula>
    </cfRule>
    <cfRule type="expression" dxfId="3758" priority="176">
      <formula>AND($L7&gt;0.08,$L7&lt;0.15)</formula>
    </cfRule>
  </conditionalFormatting>
  <conditionalFormatting sqref="H7">
    <cfRule type="expression" dxfId="3757" priority="181">
      <formula>$L7&gt;0.15</formula>
    </cfRule>
    <cfRule type="expression" dxfId="3756" priority="182">
      <formula>AND($L7&gt;0.08,$L7&lt;0.15)</formula>
    </cfRule>
  </conditionalFormatting>
  <conditionalFormatting sqref="E7:F7">
    <cfRule type="expression" dxfId="3755" priority="185">
      <formula>$L7&gt;0.15</formula>
    </cfRule>
    <cfRule type="expression" dxfId="3754" priority="186">
      <formula>AND($L7&gt;0.08,$L7&lt;0.15)</formula>
    </cfRule>
  </conditionalFormatting>
  <conditionalFormatting sqref="E7:F7">
    <cfRule type="expression" dxfId="3753" priority="183">
      <formula>$L7&gt;0.15</formula>
    </cfRule>
    <cfRule type="expression" dxfId="3752" priority="184">
      <formula>AND($L7&gt;0.08,$L7&lt;0.15)</formula>
    </cfRule>
  </conditionalFormatting>
  <conditionalFormatting sqref="G7">
    <cfRule type="expression" dxfId="3751" priority="171">
      <formula>$L7&gt;0.15</formula>
    </cfRule>
    <cfRule type="expression" dxfId="3750" priority="172">
      <formula>AND($L7&gt;0.08,$L7&lt;0.15)</formula>
    </cfRule>
  </conditionalFormatting>
  <conditionalFormatting sqref="G7">
    <cfRule type="expression" dxfId="3749" priority="173">
      <formula>$L7&gt;0.15</formula>
    </cfRule>
    <cfRule type="expression" dxfId="3748" priority="174">
      <formula>AND($L7&gt;0.08,$L7&lt;0.15)</formula>
    </cfRule>
  </conditionalFormatting>
  <conditionalFormatting sqref="E19:H19">
    <cfRule type="expression" dxfId="3747" priority="21">
      <formula>$L19&gt;0.15</formula>
    </cfRule>
    <cfRule type="expression" dxfId="3746" priority="22">
      <formula>AND($L19&gt;0.08,$L19&lt;0.15)</formula>
    </cfRule>
  </conditionalFormatting>
  <conditionalFormatting sqref="E20:F20">
    <cfRule type="expression" dxfId="3745" priority="19">
      <formula>$L20&gt;0.15</formula>
    </cfRule>
    <cfRule type="expression" dxfId="3744" priority="20">
      <formula>AND($L20&gt;0.08,$L20&lt;0.15)</formula>
    </cfRule>
  </conditionalFormatting>
  <conditionalFormatting sqref="E20:F20">
    <cfRule type="expression" dxfId="3743" priority="17">
      <formula>$L20&gt;0.15</formula>
    </cfRule>
    <cfRule type="expression" dxfId="3742" priority="18">
      <formula>AND($L20&gt;0.08,$L20&lt;0.15)</formula>
    </cfRule>
  </conditionalFormatting>
  <conditionalFormatting sqref="G18:H18">
    <cfRule type="expression" dxfId="3741" priority="23">
      <formula>$L18&gt;0.15</formula>
    </cfRule>
    <cfRule type="expression" dxfId="3740" priority="24">
      <formula>AND($L18&gt;0.08,$L18&lt;0.15)</formula>
    </cfRule>
  </conditionalFormatting>
  <conditionalFormatting sqref="E18:F18">
    <cfRule type="expression" dxfId="3739" priority="27">
      <formula>$L18&gt;0.15</formula>
    </cfRule>
    <cfRule type="expression" dxfId="3738" priority="28">
      <formula>AND($L18&gt;0.08,$L18&lt;0.15)</formula>
    </cfRule>
  </conditionalFormatting>
  <conditionalFormatting sqref="G18:H18">
    <cfRule type="expression" dxfId="3737" priority="25">
      <formula>$L18&gt;0.15</formula>
    </cfRule>
    <cfRule type="expression" dxfId="3736" priority="26">
      <formula>AND($L18&gt;0.08,$L18&lt;0.15)</formula>
    </cfRule>
  </conditionalFormatting>
  <conditionalFormatting sqref="E21:F21">
    <cfRule type="expression" dxfId="3735" priority="9">
      <formula>$L21&gt;0.15</formula>
    </cfRule>
    <cfRule type="expression" dxfId="3734" priority="10">
      <formula>AND($L21&gt;0.08,$L21&lt;0.15)</formula>
    </cfRule>
  </conditionalFormatting>
  <conditionalFormatting sqref="E21:F21">
    <cfRule type="expression" dxfId="3733" priority="7">
      <formula>$L21&gt;0.15</formula>
    </cfRule>
    <cfRule type="expression" dxfId="3732" priority="8">
      <formula>AND($L21&gt;0.08,$L21&lt;0.15)</formula>
    </cfRule>
  </conditionalFormatting>
  <conditionalFormatting sqref="E21:F21">
    <cfRule type="expression" dxfId="3731" priority="5">
      <formula>$L21&gt;0.15</formula>
    </cfRule>
    <cfRule type="expression" dxfId="3730" priority="6">
      <formula>AND($L21&gt;0.08,$L21&lt;0.15)</formula>
    </cfRule>
  </conditionalFormatting>
  <conditionalFormatting sqref="G20:H20">
    <cfRule type="expression" dxfId="3729" priority="11">
      <formula>$L20&gt;0.15</formula>
    </cfRule>
    <cfRule type="expression" dxfId="3728" priority="12">
      <formula>AND($L20&gt;0.08,$L20&lt;0.15)</formula>
    </cfRule>
  </conditionalFormatting>
  <conditionalFormatting sqref="E20:F20">
    <cfRule type="expression" dxfId="3727" priority="15">
      <formula>$L20&gt;0.15</formula>
    </cfRule>
    <cfRule type="expression" dxfId="3726" priority="16">
      <formula>AND($L20&gt;0.08,$L20&lt;0.15)</formula>
    </cfRule>
  </conditionalFormatting>
  <conditionalFormatting sqref="G20:H20">
    <cfRule type="expression" dxfId="3725" priority="13">
      <formula>$L20&gt;0.15</formula>
    </cfRule>
    <cfRule type="expression" dxfId="3724" priority="14">
      <formula>AND($L20&gt;0.08,$L20&lt;0.15)</formula>
    </cfRule>
  </conditionalFormatting>
  <conditionalFormatting sqref="G21:H21">
    <cfRule type="expression" dxfId="3723" priority="1">
      <formula>$L21&gt;0.15</formula>
    </cfRule>
    <cfRule type="expression" dxfId="3722" priority="2">
      <formula>AND($L21&gt;0.08,$L21&lt;0.15)</formula>
    </cfRule>
  </conditionalFormatting>
  <conditionalFormatting sqref="G21:H21">
    <cfRule type="expression" dxfId="3721" priority="3">
      <formula>$L21&gt;0.15</formula>
    </cfRule>
    <cfRule type="expression" dxfId="3720" priority="4">
      <formula>AND($L21&gt;0.08,$L21&lt;0.15)</formula>
    </cfRule>
  </conditionalFormatting>
  <conditionalFormatting sqref="E8:F8">
    <cfRule type="expression" dxfId="3719" priority="141">
      <formula>$L8&gt;0.15</formula>
    </cfRule>
    <cfRule type="expression" dxfId="3718" priority="142">
      <formula>AND($L8&gt;0.08,$L8&lt;0.15)</formula>
    </cfRule>
  </conditionalFormatting>
  <conditionalFormatting sqref="E8:F8">
    <cfRule type="expression" dxfId="3717" priority="139">
      <formula>$L8&gt;0.15</formula>
    </cfRule>
    <cfRule type="expression" dxfId="3716" priority="140">
      <formula>AND($L8&gt;0.08,$L8&lt;0.15)</formula>
    </cfRule>
  </conditionalFormatting>
  <conditionalFormatting sqref="E8:F8">
    <cfRule type="expression" dxfId="3715" priority="137">
      <formula>$L8&gt;0.15</formula>
    </cfRule>
    <cfRule type="expression" dxfId="3714" priority="138">
      <formula>AND($L8&gt;0.08,$L8&lt;0.15)</formula>
    </cfRule>
  </conditionalFormatting>
  <conditionalFormatting sqref="G8:H8">
    <cfRule type="expression" dxfId="3713" priority="135">
      <formula>$L8&gt;0.15</formula>
    </cfRule>
    <cfRule type="expression" dxfId="3712" priority="136">
      <formula>AND($L8&gt;0.08,$L8&lt;0.15)</formula>
    </cfRule>
  </conditionalFormatting>
  <conditionalFormatting sqref="G8:H8">
    <cfRule type="expression" dxfId="3711" priority="133">
      <formula>$L8&gt;0.15</formula>
    </cfRule>
    <cfRule type="expression" dxfId="3710" priority="134">
      <formula>AND($L8&gt;0.08,$L8&lt;0.15)</formula>
    </cfRule>
  </conditionalFormatting>
  <conditionalFormatting sqref="E9:H9">
    <cfRule type="expression" dxfId="3709" priority="131">
      <formula>$L9&gt;0.15</formula>
    </cfRule>
    <cfRule type="expression" dxfId="3708" priority="132">
      <formula>AND($L9&gt;0.08,$L9&lt;0.15)</formula>
    </cfRule>
  </conditionalFormatting>
  <conditionalFormatting sqref="E10:F10">
    <cfRule type="expression" dxfId="3707" priority="123">
      <formula>$L10&gt;0.15</formula>
    </cfRule>
    <cfRule type="expression" dxfId="3706" priority="124">
      <formula>AND($L10&gt;0.08,$L10&lt;0.15)</formula>
    </cfRule>
  </conditionalFormatting>
  <conditionalFormatting sqref="E10:F10">
    <cfRule type="expression" dxfId="3705" priority="121">
      <formula>$L10&gt;0.15</formula>
    </cfRule>
    <cfRule type="expression" dxfId="3704" priority="122">
      <formula>AND($L10&gt;0.08,$L10&lt;0.15)</formula>
    </cfRule>
  </conditionalFormatting>
  <conditionalFormatting sqref="G10:H10">
    <cfRule type="expression" dxfId="3703" priority="119">
      <formula>$L10&gt;0.15</formula>
    </cfRule>
    <cfRule type="expression" dxfId="3702" priority="120">
      <formula>AND($L10&gt;0.08,$L10&lt;0.15)</formula>
    </cfRule>
  </conditionalFormatting>
  <conditionalFormatting sqref="G10:H10">
    <cfRule type="expression" dxfId="3701" priority="125">
      <formula>$L10&gt;0.15</formula>
    </cfRule>
    <cfRule type="expression" dxfId="3700" priority="126">
      <formula>AND($L10&gt;0.08,$L10&lt;0.15)</formula>
    </cfRule>
  </conditionalFormatting>
  <conditionalFormatting sqref="E10:F10">
    <cfRule type="expression" dxfId="3699" priority="129">
      <formula>$L10&gt;0.15</formula>
    </cfRule>
    <cfRule type="expression" dxfId="3698" priority="130">
      <formula>AND($L10&gt;0.08,$L10&lt;0.15)</formula>
    </cfRule>
  </conditionalFormatting>
  <conditionalFormatting sqref="E10:F10">
    <cfRule type="expression" dxfId="3697" priority="127">
      <formula>$L10&gt;0.15</formula>
    </cfRule>
    <cfRule type="expression" dxfId="3696" priority="128">
      <formula>AND($L10&gt;0.08,$L10&lt;0.15)</formula>
    </cfRule>
  </conditionalFormatting>
  <conditionalFormatting sqref="E11:F11">
    <cfRule type="expression" dxfId="3695" priority="111">
      <formula>$L11&gt;0.15</formula>
    </cfRule>
    <cfRule type="expression" dxfId="3694" priority="112">
      <formula>AND($L11&gt;0.08,$L11&lt;0.15)</formula>
    </cfRule>
  </conditionalFormatting>
  <conditionalFormatting sqref="E11:F11">
    <cfRule type="expression" dxfId="3693" priority="109">
      <formula>$L11&gt;0.15</formula>
    </cfRule>
    <cfRule type="expression" dxfId="3692" priority="110">
      <formula>AND($L11&gt;0.08,$L11&lt;0.15)</formula>
    </cfRule>
  </conditionalFormatting>
  <conditionalFormatting sqref="G11:H11">
    <cfRule type="expression" dxfId="3691" priority="107">
      <formula>$L11&gt;0.15</formula>
    </cfRule>
    <cfRule type="expression" dxfId="3690" priority="108">
      <formula>AND($L11&gt;0.08,$L11&lt;0.15)</formula>
    </cfRule>
  </conditionalFormatting>
  <conditionalFormatting sqref="G11:H11">
    <cfRule type="expression" dxfId="3689" priority="113">
      <formula>$L11&gt;0.15</formula>
    </cfRule>
    <cfRule type="expression" dxfId="3688" priority="114">
      <formula>AND($L11&gt;0.08,$L11&lt;0.15)</formula>
    </cfRule>
  </conditionalFormatting>
  <conditionalFormatting sqref="E11:F11">
    <cfRule type="expression" dxfId="3687" priority="117">
      <formula>$L11&gt;0.15</formula>
    </cfRule>
    <cfRule type="expression" dxfId="3686" priority="118">
      <formula>AND($L11&gt;0.08,$L11&lt;0.15)</formula>
    </cfRule>
  </conditionalFormatting>
  <conditionalFormatting sqref="E11:F11">
    <cfRule type="expression" dxfId="3685" priority="115">
      <formula>$L11&gt;0.15</formula>
    </cfRule>
    <cfRule type="expression" dxfId="3684" priority="116">
      <formula>AND($L11&gt;0.08,$L11&lt;0.15)</formula>
    </cfRule>
  </conditionalFormatting>
  <conditionalFormatting sqref="AA16">
    <cfRule type="expression" dxfId="3683" priority="105">
      <formula>$L16&gt;0.15</formula>
    </cfRule>
    <cfRule type="expression" dxfId="3682" priority="106">
      <formula>AND($L16&gt;0.08,$L16&lt;0.15)</formula>
    </cfRule>
  </conditionalFormatting>
  <conditionalFormatting sqref="AA17:AA18">
    <cfRule type="expression" dxfId="3681" priority="103">
      <formula>$L17&gt;0.15</formula>
    </cfRule>
    <cfRule type="expression" dxfId="3680" priority="104">
      <formula>AND($L17&gt;0.08,$L17&lt;0.15)</formula>
    </cfRule>
  </conditionalFormatting>
  <conditionalFormatting sqref="AA19">
    <cfRule type="expression" dxfId="3679" priority="101">
      <formula>$L19&gt;0.15</formula>
    </cfRule>
    <cfRule type="expression" dxfId="3678" priority="102">
      <formula>AND($L19&gt;0.08,$L19&lt;0.15)</formula>
    </cfRule>
  </conditionalFormatting>
  <conditionalFormatting sqref="AA20">
    <cfRule type="expression" dxfId="3677" priority="97">
      <formula>$L20&gt;0.15</formula>
    </cfRule>
    <cfRule type="expression" dxfId="3676" priority="98">
      <formula>AND($L20&gt;0.08,$L20&lt;0.15)</formula>
    </cfRule>
  </conditionalFormatting>
  <conditionalFormatting sqref="AA21">
    <cfRule type="expression" dxfId="3675" priority="95">
      <formula>$L21&gt;0.15</formula>
    </cfRule>
    <cfRule type="expression" dxfId="3674" priority="96">
      <formula>AND($L21&gt;0.08,$L21&lt;0.15)</formula>
    </cfRule>
  </conditionalFormatting>
  <conditionalFormatting sqref="G12:H12">
    <cfRule type="expression" dxfId="3673" priority="91">
      <formula>$L12&gt;0.15</formula>
    </cfRule>
    <cfRule type="expression" dxfId="3672" priority="92">
      <formula>AND($L12&gt;0.08,$L12&lt;0.15)</formula>
    </cfRule>
  </conditionalFormatting>
  <conditionalFormatting sqref="G12:H12">
    <cfRule type="expression" dxfId="3671" priority="93">
      <formula>$L12&gt;0.15</formula>
    </cfRule>
    <cfRule type="expression" dxfId="3670" priority="94">
      <formula>AND($L12&gt;0.08,$L12&lt;0.15)</formula>
    </cfRule>
  </conditionalFormatting>
  <conditionalFormatting sqref="E12">
    <cfRule type="expression" dxfId="3669" priority="85">
      <formula>$L12&gt;0.15</formula>
    </cfRule>
    <cfRule type="expression" dxfId="3668" priority="86">
      <formula>AND($L12&gt;0.08,$L12&lt;0.15)</formula>
    </cfRule>
  </conditionalFormatting>
  <conditionalFormatting sqref="E12">
    <cfRule type="expression" dxfId="3667" priority="83">
      <formula>$L12&gt;0.15</formula>
    </cfRule>
    <cfRule type="expression" dxfId="3666" priority="84">
      <formula>AND($L12&gt;0.08,$L12&lt;0.15)</formula>
    </cfRule>
  </conditionalFormatting>
  <conditionalFormatting sqref="E12">
    <cfRule type="expression" dxfId="3665" priority="89">
      <formula>$L12&gt;0.15</formula>
    </cfRule>
    <cfRule type="expression" dxfId="3664" priority="90">
      <formula>AND($L12&gt;0.08,$L12&lt;0.15)</formula>
    </cfRule>
  </conditionalFormatting>
  <conditionalFormatting sqref="E12">
    <cfRule type="expression" dxfId="3663" priority="87">
      <formula>$L12&gt;0.15</formula>
    </cfRule>
    <cfRule type="expression" dxfId="3662" priority="88">
      <formula>AND($L12&gt;0.08,$L12&lt;0.15)</formula>
    </cfRule>
  </conditionalFormatting>
  <conditionalFormatting sqref="F13">
    <cfRule type="expression" dxfId="3661" priority="81">
      <formula>$L13&gt;0.15</formula>
    </cfRule>
    <cfRule type="expression" dxfId="3660" priority="82">
      <formula>AND($L13&gt;0.08,$L13&lt;0.15)</formula>
    </cfRule>
  </conditionalFormatting>
  <conditionalFormatting sqref="G13:H13">
    <cfRule type="expression" dxfId="3659" priority="77">
      <formula>$L13&gt;0.15</formula>
    </cfRule>
    <cfRule type="expression" dxfId="3658" priority="78">
      <formula>AND($L13&gt;0.08,$L13&lt;0.15)</formula>
    </cfRule>
  </conditionalFormatting>
  <conditionalFormatting sqref="G13:H13">
    <cfRule type="expression" dxfId="3657" priority="79">
      <formula>$L13&gt;0.15</formula>
    </cfRule>
    <cfRule type="expression" dxfId="3656" priority="80">
      <formula>AND($L13&gt;0.08,$L13&lt;0.15)</formula>
    </cfRule>
  </conditionalFormatting>
  <conditionalFormatting sqref="E13">
    <cfRule type="expression" dxfId="3655" priority="71">
      <formula>$L13&gt;0.15</formula>
    </cfRule>
    <cfRule type="expression" dxfId="3654" priority="72">
      <formula>AND($L13&gt;0.08,$L13&lt;0.15)</formula>
    </cfRule>
  </conditionalFormatting>
  <conditionalFormatting sqref="E13">
    <cfRule type="expression" dxfId="3653" priority="69">
      <formula>$L13&gt;0.15</formula>
    </cfRule>
    <cfRule type="expression" dxfId="3652" priority="70">
      <formula>AND($L13&gt;0.08,$L13&lt;0.15)</formula>
    </cfRule>
  </conditionalFormatting>
  <conditionalFormatting sqref="E13">
    <cfRule type="expression" dxfId="3651" priority="75">
      <formula>$L13&gt;0.15</formula>
    </cfRule>
    <cfRule type="expression" dxfId="3650" priority="76">
      <formula>AND($L13&gt;0.08,$L13&lt;0.15)</formula>
    </cfRule>
  </conditionalFormatting>
  <conditionalFormatting sqref="E13">
    <cfRule type="expression" dxfId="3649" priority="73">
      <formula>$L13&gt;0.15</formula>
    </cfRule>
    <cfRule type="expression" dxfId="3648" priority="74">
      <formula>AND($L13&gt;0.08,$L13&lt;0.15)</formula>
    </cfRule>
  </conditionalFormatting>
  <conditionalFormatting sqref="E14:F14">
    <cfRule type="expression" dxfId="3647" priority="67">
      <formula>$L14&gt;0.15</formula>
    </cfRule>
    <cfRule type="expression" dxfId="3646" priority="68">
      <formula>AND($L14&gt;0.08,$L14&lt;0.15)</formula>
    </cfRule>
  </conditionalFormatting>
  <conditionalFormatting sqref="H14">
    <cfRule type="expression" dxfId="3645" priority="65">
      <formula>$L14&gt;0.15</formula>
    </cfRule>
    <cfRule type="expression" dxfId="3644" priority="66">
      <formula>AND($L14&gt;0.08,$L14&lt;0.15)</formula>
    </cfRule>
  </conditionalFormatting>
  <conditionalFormatting sqref="G14">
    <cfRule type="expression" dxfId="3643" priority="63">
      <formula>$L14&gt;0.15</formula>
    </cfRule>
    <cfRule type="expression" dxfId="3642" priority="64">
      <formula>AND($L14&gt;0.08,$L14&lt;0.15)</formula>
    </cfRule>
  </conditionalFormatting>
  <conditionalFormatting sqref="G14">
    <cfRule type="expression" dxfId="3641" priority="61">
      <formula>$L14&gt;0.15</formula>
    </cfRule>
    <cfRule type="expression" dxfId="3640" priority="62">
      <formula>AND($L14&gt;0.08,$L14&lt;0.15)</formula>
    </cfRule>
  </conditionalFormatting>
  <conditionalFormatting sqref="E15:F15">
    <cfRule type="expression" dxfId="3639" priority="59">
      <formula>$L15&gt;0.15</formula>
    </cfRule>
    <cfRule type="expression" dxfId="3638" priority="60">
      <formula>AND($L15&gt;0.08,$L15&lt;0.15)</formula>
    </cfRule>
  </conditionalFormatting>
  <conditionalFormatting sqref="H15">
    <cfRule type="expression" dxfId="3637" priority="57">
      <formula>$L15&gt;0.15</formula>
    </cfRule>
    <cfRule type="expression" dxfId="3636" priority="58">
      <formula>AND($L15&gt;0.08,$L15&lt;0.15)</formula>
    </cfRule>
  </conditionalFormatting>
  <conditionalFormatting sqref="G15">
    <cfRule type="expression" dxfId="3635" priority="55">
      <formula>$L15&gt;0.15</formula>
    </cfRule>
    <cfRule type="expression" dxfId="3634" priority="56">
      <formula>AND($L15&gt;0.08,$L15&lt;0.15)</formula>
    </cfRule>
  </conditionalFormatting>
  <conditionalFormatting sqref="G15">
    <cfRule type="expression" dxfId="3633" priority="53">
      <formula>$L15&gt;0.15</formula>
    </cfRule>
    <cfRule type="expression" dxfId="3632" priority="54">
      <formula>AND($L15&gt;0.08,$L15&lt;0.15)</formula>
    </cfRule>
  </conditionalFormatting>
  <conditionalFormatting sqref="E16:F16">
    <cfRule type="expression" dxfId="3631" priority="51">
      <formula>$L16&gt;0.15</formula>
    </cfRule>
    <cfRule type="expression" dxfId="3630" priority="52">
      <formula>AND($L16&gt;0.08,$L16&lt;0.15)</formula>
    </cfRule>
  </conditionalFormatting>
  <conditionalFormatting sqref="E16:F16">
    <cfRule type="expression" dxfId="3629" priority="49">
      <formula>$L16&gt;0.15</formula>
    </cfRule>
    <cfRule type="expression" dxfId="3628" priority="50">
      <formula>AND($L16&gt;0.08,$L16&lt;0.15)</formula>
    </cfRule>
  </conditionalFormatting>
  <conditionalFormatting sqref="E16:F16">
    <cfRule type="expression" dxfId="3627" priority="47">
      <formula>$L16&gt;0.15</formula>
    </cfRule>
    <cfRule type="expression" dxfId="3626" priority="48">
      <formula>AND($L16&gt;0.08,$L16&lt;0.15)</formula>
    </cfRule>
  </conditionalFormatting>
  <conditionalFormatting sqref="G16:H16">
    <cfRule type="expression" dxfId="3625" priority="45">
      <formula>$L16&gt;0.15</formula>
    </cfRule>
    <cfRule type="expression" dxfId="3624" priority="46">
      <formula>AND($L16&gt;0.08,$L16&lt;0.15)</formula>
    </cfRule>
  </conditionalFormatting>
  <conditionalFormatting sqref="G16:H16">
    <cfRule type="expression" dxfId="3623" priority="43">
      <formula>$L16&gt;0.15</formula>
    </cfRule>
    <cfRule type="expression" dxfId="3622" priority="44">
      <formula>AND($L16&gt;0.08,$L16&lt;0.15)</formula>
    </cfRule>
  </conditionalFormatting>
  <conditionalFormatting sqref="E17:F17">
    <cfRule type="expression" dxfId="3621" priority="41">
      <formula>$L17&gt;0.15</formula>
    </cfRule>
    <cfRule type="expression" dxfId="3620" priority="42">
      <formula>AND($L17&gt;0.08,$L17&lt;0.15)</formula>
    </cfRule>
  </conditionalFormatting>
  <conditionalFormatting sqref="E17:F17">
    <cfRule type="expression" dxfId="3619" priority="39">
      <formula>$L17&gt;0.15</formula>
    </cfRule>
    <cfRule type="expression" dxfId="3618" priority="40">
      <formula>AND($L17&gt;0.08,$L17&lt;0.15)</formula>
    </cfRule>
  </conditionalFormatting>
  <conditionalFormatting sqref="E17:F17">
    <cfRule type="expression" dxfId="3617" priority="37">
      <formula>$L17&gt;0.15</formula>
    </cfRule>
    <cfRule type="expression" dxfId="3616" priority="38">
      <formula>AND($L17&gt;0.08,$L17&lt;0.15)</formula>
    </cfRule>
  </conditionalFormatting>
  <conditionalFormatting sqref="G17:H17">
    <cfRule type="expression" dxfId="3615" priority="35">
      <formula>$L17&gt;0.15</formula>
    </cfRule>
    <cfRule type="expression" dxfId="3614" priority="36">
      <formula>AND($L17&gt;0.08,$L17&lt;0.15)</formula>
    </cfRule>
  </conditionalFormatting>
  <conditionalFormatting sqref="G17:H17">
    <cfRule type="expression" dxfId="3613" priority="33">
      <formula>$L17&gt;0.15</formula>
    </cfRule>
    <cfRule type="expression" dxfId="3612" priority="34">
      <formula>AND($L17&gt;0.08,$L17&lt;0.15)</formula>
    </cfRule>
  </conditionalFormatting>
  <conditionalFormatting sqref="E18:F18">
    <cfRule type="expression" dxfId="3611" priority="31">
      <formula>$L18&gt;0.15</formula>
    </cfRule>
    <cfRule type="expression" dxfId="3610" priority="32">
      <formula>AND($L18&gt;0.08,$L18&lt;0.15)</formula>
    </cfRule>
  </conditionalFormatting>
  <conditionalFormatting sqref="E18:F18">
    <cfRule type="expression" dxfId="3609" priority="29">
      <formula>$L18&gt;0.15</formula>
    </cfRule>
    <cfRule type="expression" dxfId="3608" priority="30">
      <formula>AND($L18&gt;0.08,$L18&lt;0.15)</formula>
    </cfRule>
  </conditionalFormatting>
  <dataValidations count="3">
    <dataValidation allowBlank="1" showInputMessage="1" showErrorMessage="1" prompt="수식 계산_x000a_수치 입력 금지" sqref="K49:K63 K7:K46"/>
    <dataValidation type="whole" allowBlank="1" showInputMessage="1" showErrorMessage="1" errorTitle="입력값이 올바르지 않습니다." error="숫자만 쓰세요!" sqref="J29:J30 J25:J27 M49:Z63 M7:Z46">
      <formula1>0</formula1>
      <formula2>20000</formula2>
    </dataValidation>
    <dataValidation type="list" allowBlank="1" showInputMessage="1" showErrorMessage="1" sqref="AC49:AC63 AC7:AC4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AE35:AE46 AE63 D35:D46 D59:D63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D55:D58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31" activePane="bottomLeft" state="frozen"/>
      <selection activeCell="A4" sqref="A4:AC4"/>
      <selection pane="bottomLeft" activeCell="V28" sqref="V2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7" t="s">
        <v>87</v>
      </c>
      <c r="B1" s="48"/>
      <c r="C1" s="48"/>
      <c r="D1" s="48"/>
      <c r="E1" s="53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s="1" customFormat="1" ht="13.5" customHeight="1" x14ac:dyDescent="0.3">
      <c r="A2" s="49"/>
      <c r="B2" s="50"/>
      <c r="C2" s="50"/>
      <c r="D2" s="5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3.5" customHeight="1" x14ac:dyDescent="0.3">
      <c r="A3" s="51"/>
      <c r="B3" s="52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 spans="1:32" s="1" customFormat="1" ht="9.9499999999999993" customHeight="1" thickBo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 spans="1:32" s="2" customFormat="1" ht="17.25" thickTop="1" x14ac:dyDescent="0.3">
      <c r="A5" s="41" t="s">
        <v>1</v>
      </c>
      <c r="B5" s="62" t="s">
        <v>44</v>
      </c>
      <c r="C5" s="62" t="str">
        <f>RIGHT($A$1,1)</f>
        <v>일</v>
      </c>
      <c r="D5" s="41" t="s">
        <v>2</v>
      </c>
      <c r="E5" s="41" t="s">
        <v>3</v>
      </c>
      <c r="F5" s="41" t="s">
        <v>4</v>
      </c>
      <c r="G5" s="41" t="s">
        <v>5</v>
      </c>
      <c r="H5" s="39" t="s">
        <v>6</v>
      </c>
      <c r="I5" s="41" t="s">
        <v>7</v>
      </c>
      <c r="J5" s="41" t="s">
        <v>8</v>
      </c>
      <c r="K5" s="41" t="s">
        <v>9</v>
      </c>
      <c r="L5" s="42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 t="s">
        <v>12</v>
      </c>
      <c r="AB5" s="44"/>
      <c r="AC5" s="44"/>
      <c r="AD5" s="44" t="s">
        <v>13</v>
      </c>
      <c r="AE5" s="44" t="s">
        <v>14</v>
      </c>
      <c r="AF5" s="65" t="s">
        <v>15</v>
      </c>
    </row>
    <row r="6" spans="1:32" s="2" customFormat="1" ht="37.5" customHeight="1" thickBot="1" x14ac:dyDescent="0.35">
      <c r="A6" s="40"/>
      <c r="B6" s="63"/>
      <c r="C6" s="63"/>
      <c r="D6" s="40"/>
      <c r="E6" s="40"/>
      <c r="F6" s="40"/>
      <c r="G6" s="40"/>
      <c r="H6" s="40"/>
      <c r="I6" s="40"/>
      <c r="J6" s="40"/>
      <c r="K6" s="40"/>
      <c r="L6" s="43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52</v>
      </c>
      <c r="R6" s="21" t="s">
        <v>53</v>
      </c>
      <c r="S6" s="21" t="s">
        <v>54</v>
      </c>
      <c r="T6" s="24" t="s">
        <v>55</v>
      </c>
      <c r="U6" s="21" t="s">
        <v>56</v>
      </c>
      <c r="V6" s="21" t="s">
        <v>57</v>
      </c>
      <c r="W6" s="3" t="s">
        <v>45</v>
      </c>
      <c r="X6" s="3" t="s">
        <v>41</v>
      </c>
      <c r="Y6" s="21" t="s">
        <v>58</v>
      </c>
      <c r="Z6" s="21" t="s">
        <v>59</v>
      </c>
      <c r="AA6" s="22" t="s">
        <v>20</v>
      </c>
      <c r="AB6" s="22" t="s">
        <v>21</v>
      </c>
      <c r="AC6" s="22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4</v>
      </c>
      <c r="D7" s="12" t="s">
        <v>89</v>
      </c>
      <c r="E7" s="6" t="s">
        <v>92</v>
      </c>
      <c r="F7" s="6" t="s">
        <v>101</v>
      </c>
      <c r="G7" s="4" t="s">
        <v>95</v>
      </c>
      <c r="H7" s="4" t="s">
        <v>96</v>
      </c>
      <c r="I7" s="7">
        <f t="shared" ref="I7:I65" si="0">J7+K7</f>
        <v>245</v>
      </c>
      <c r="J7" s="8">
        <v>240</v>
      </c>
      <c r="K7" s="7">
        <f t="shared" ref="K7:K29" si="1">SUM(M7:Z7)</f>
        <v>5</v>
      </c>
      <c r="L7" s="9">
        <f t="shared" ref="L7:L65" si="2">K7/I7</f>
        <v>2.0408163265306121E-2</v>
      </c>
      <c r="M7" s="10"/>
      <c r="N7" s="10"/>
      <c r="O7" s="10"/>
      <c r="P7" s="10"/>
      <c r="Q7" s="10"/>
      <c r="R7" s="10"/>
      <c r="S7" s="10"/>
      <c r="T7" s="10">
        <v>5</v>
      </c>
      <c r="U7" s="10"/>
      <c r="V7" s="10"/>
      <c r="W7" s="10"/>
      <c r="X7" s="10"/>
      <c r="Y7" s="10"/>
      <c r="Z7" s="10"/>
      <c r="AA7" s="11">
        <v>20210104</v>
      </c>
      <c r="AB7" s="11">
        <v>2</v>
      </c>
      <c r="AC7" s="5" t="s">
        <v>90</v>
      </c>
      <c r="AD7" s="11" t="str">
        <f>IF($AC7="A","하선동",IF($AC7="B","이형준",""))</f>
        <v>하선동</v>
      </c>
      <c r="AE7" s="30" t="s">
        <v>91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4</v>
      </c>
      <c r="D8" s="12" t="s">
        <v>89</v>
      </c>
      <c r="E8" s="6" t="s">
        <v>104</v>
      </c>
      <c r="F8" s="6" t="s">
        <v>102</v>
      </c>
      <c r="G8" s="4" t="s">
        <v>103</v>
      </c>
      <c r="H8" s="4" t="s">
        <v>47</v>
      </c>
      <c r="I8" s="7">
        <f t="shared" si="0"/>
        <v>530</v>
      </c>
      <c r="J8" s="8">
        <v>530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20210104</v>
      </c>
      <c r="AB8" s="11">
        <v>11</v>
      </c>
      <c r="AC8" s="5" t="s">
        <v>90</v>
      </c>
      <c r="AD8" s="11" t="str">
        <f t="shared" ref="AD8:AD65" si="3">IF($AC8="A","하선동",IF($AC8="B","이형준",""))</f>
        <v>하선동</v>
      </c>
      <c r="AE8" s="30" t="s">
        <v>91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4</v>
      </c>
      <c r="D9" s="12" t="s">
        <v>108</v>
      </c>
      <c r="E9" s="6" t="s">
        <v>107</v>
      </c>
      <c r="F9" s="6" t="s">
        <v>105</v>
      </c>
      <c r="G9" s="4" t="s">
        <v>106</v>
      </c>
      <c r="H9" s="4" t="s">
        <v>47</v>
      </c>
      <c r="I9" s="7">
        <f t="shared" si="0"/>
        <v>1026</v>
      </c>
      <c r="J9" s="8">
        <v>1020</v>
      </c>
      <c r="K9" s="7">
        <f t="shared" si="1"/>
        <v>6</v>
      </c>
      <c r="L9" s="9">
        <f t="shared" si="2"/>
        <v>5.8479532163742687E-3</v>
      </c>
      <c r="M9" s="10"/>
      <c r="N9" s="10"/>
      <c r="O9" s="10"/>
      <c r="P9" s="10"/>
      <c r="Q9" s="10"/>
      <c r="R9" s="10">
        <v>3</v>
      </c>
      <c r="S9" s="10"/>
      <c r="T9" s="10">
        <v>3</v>
      </c>
      <c r="U9" s="10"/>
      <c r="V9" s="10"/>
      <c r="W9" s="10"/>
      <c r="X9" s="10"/>
      <c r="Y9" s="10"/>
      <c r="Z9" s="10"/>
      <c r="AA9" s="11">
        <v>20210104</v>
      </c>
      <c r="AB9" s="5">
        <v>12</v>
      </c>
      <c r="AC9" s="5" t="s">
        <v>90</v>
      </c>
      <c r="AD9" s="11" t="str">
        <f t="shared" si="3"/>
        <v>하선동</v>
      </c>
      <c r="AE9" s="30" t="s">
        <v>91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4</v>
      </c>
      <c r="D10" s="12" t="s">
        <v>108</v>
      </c>
      <c r="E10" s="6" t="s">
        <v>107</v>
      </c>
      <c r="F10" s="6" t="s">
        <v>105</v>
      </c>
      <c r="G10" s="4" t="s">
        <v>106</v>
      </c>
      <c r="H10" s="4" t="s">
        <v>47</v>
      </c>
      <c r="I10" s="7">
        <f t="shared" si="0"/>
        <v>2611</v>
      </c>
      <c r="J10" s="8">
        <v>2600</v>
      </c>
      <c r="K10" s="7">
        <f t="shared" si="1"/>
        <v>11</v>
      </c>
      <c r="L10" s="9">
        <f t="shared" si="2"/>
        <v>4.2129452317119873E-3</v>
      </c>
      <c r="M10" s="10"/>
      <c r="N10" s="10"/>
      <c r="O10" s="10"/>
      <c r="P10" s="10"/>
      <c r="Q10" s="10"/>
      <c r="R10" s="10">
        <v>6</v>
      </c>
      <c r="S10" s="10"/>
      <c r="T10" s="10">
        <v>5</v>
      </c>
      <c r="U10" s="10"/>
      <c r="V10" s="10"/>
      <c r="W10" s="10"/>
      <c r="X10" s="10"/>
      <c r="Y10" s="10"/>
      <c r="Z10" s="10"/>
      <c r="AA10" s="11">
        <v>20210104</v>
      </c>
      <c r="AB10" s="11">
        <v>12</v>
      </c>
      <c r="AC10" s="5" t="s">
        <v>97</v>
      </c>
      <c r="AD10" s="11" t="str">
        <f t="shared" si="3"/>
        <v>이형준</v>
      </c>
      <c r="AE10" s="30" t="s">
        <v>91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4</v>
      </c>
      <c r="D11" s="12" t="s">
        <v>88</v>
      </c>
      <c r="E11" s="6" t="s">
        <v>49</v>
      </c>
      <c r="F11" s="6" t="s">
        <v>75</v>
      </c>
      <c r="G11" s="4" t="s">
        <v>51</v>
      </c>
      <c r="H11" s="4" t="s">
        <v>47</v>
      </c>
      <c r="I11" s="7">
        <f t="shared" si="0"/>
        <v>451</v>
      </c>
      <c r="J11" s="8">
        <v>440</v>
      </c>
      <c r="K11" s="7">
        <f t="shared" si="1"/>
        <v>11</v>
      </c>
      <c r="L11" s="9">
        <f t="shared" si="2"/>
        <v>2.4390243902439025E-2</v>
      </c>
      <c r="M11" s="10">
        <v>5</v>
      </c>
      <c r="N11" s="10"/>
      <c r="O11" s="10"/>
      <c r="P11" s="10">
        <v>6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20210104</v>
      </c>
      <c r="AB11" s="11">
        <v>7</v>
      </c>
      <c r="AC11" s="5" t="s">
        <v>90</v>
      </c>
      <c r="AD11" s="11" t="str">
        <f t="shared" si="3"/>
        <v>하선동</v>
      </c>
      <c r="AE11" s="30" t="s">
        <v>91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4</v>
      </c>
      <c r="D12" s="12" t="s">
        <v>88</v>
      </c>
      <c r="E12" s="6" t="s">
        <v>49</v>
      </c>
      <c r="F12" s="6" t="s">
        <v>75</v>
      </c>
      <c r="G12" s="4" t="s">
        <v>51</v>
      </c>
      <c r="H12" s="4" t="s">
        <v>47</v>
      </c>
      <c r="I12" s="7">
        <f t="shared" si="0"/>
        <v>1749</v>
      </c>
      <c r="J12" s="8">
        <v>1700</v>
      </c>
      <c r="K12" s="7">
        <f t="shared" si="1"/>
        <v>49</v>
      </c>
      <c r="L12" s="9">
        <f t="shared" si="2"/>
        <v>2.8016009148084619E-2</v>
      </c>
      <c r="M12" s="10">
        <v>26</v>
      </c>
      <c r="N12" s="10"/>
      <c r="O12" s="10"/>
      <c r="P12" s="10">
        <v>23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20210104</v>
      </c>
      <c r="AB12" s="11">
        <v>7</v>
      </c>
      <c r="AC12" s="5" t="s">
        <v>97</v>
      </c>
      <c r="AD12" s="11" t="str">
        <f t="shared" si="3"/>
        <v>이형준</v>
      </c>
      <c r="AE12" s="30" t="s">
        <v>91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4</v>
      </c>
      <c r="D13" s="12" t="s">
        <v>88</v>
      </c>
      <c r="E13" s="6" t="s">
        <v>70</v>
      </c>
      <c r="F13" s="6" t="s">
        <v>85</v>
      </c>
      <c r="G13" s="4" t="s">
        <v>72</v>
      </c>
      <c r="H13" s="4" t="s">
        <v>47</v>
      </c>
      <c r="I13" s="7">
        <f t="shared" si="0"/>
        <v>800</v>
      </c>
      <c r="J13" s="14">
        <v>800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20210104</v>
      </c>
      <c r="AB13" s="11">
        <v>8</v>
      </c>
      <c r="AC13" s="5" t="s">
        <v>90</v>
      </c>
      <c r="AD13" s="11" t="str">
        <f t="shared" si="3"/>
        <v>하선동</v>
      </c>
      <c r="AE13" s="30" t="s">
        <v>91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4</v>
      </c>
      <c r="D14" s="12" t="s">
        <v>88</v>
      </c>
      <c r="E14" s="6" t="s">
        <v>70</v>
      </c>
      <c r="F14" s="6" t="s">
        <v>85</v>
      </c>
      <c r="G14" s="4" t="s">
        <v>72</v>
      </c>
      <c r="H14" s="4" t="s">
        <v>47</v>
      </c>
      <c r="I14" s="7">
        <f t="shared" si="0"/>
        <v>2881</v>
      </c>
      <c r="J14" s="8">
        <v>2880</v>
      </c>
      <c r="K14" s="7">
        <f t="shared" si="1"/>
        <v>1</v>
      </c>
      <c r="L14" s="9">
        <f t="shared" si="2"/>
        <v>3.4710170079833391E-4</v>
      </c>
      <c r="M14" s="10"/>
      <c r="N14" s="10"/>
      <c r="O14" s="10"/>
      <c r="P14" s="10"/>
      <c r="Q14" s="10"/>
      <c r="R14" s="10">
        <v>1</v>
      </c>
      <c r="S14" s="10"/>
      <c r="T14" s="10"/>
      <c r="U14" s="10"/>
      <c r="V14" s="10"/>
      <c r="W14" s="10"/>
      <c r="X14" s="10"/>
      <c r="Y14" s="10"/>
      <c r="Z14" s="10"/>
      <c r="AA14" s="11">
        <v>20210104</v>
      </c>
      <c r="AB14" s="11">
        <v>8</v>
      </c>
      <c r="AC14" s="5" t="s">
        <v>97</v>
      </c>
      <c r="AD14" s="11" t="str">
        <f t="shared" si="3"/>
        <v>이형준</v>
      </c>
      <c r="AE14" s="30" t="s">
        <v>91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4</v>
      </c>
      <c r="D15" s="6" t="s">
        <v>89</v>
      </c>
      <c r="E15" s="6" t="s">
        <v>70</v>
      </c>
      <c r="F15" s="6" t="s">
        <v>71</v>
      </c>
      <c r="G15" s="4" t="s">
        <v>72</v>
      </c>
      <c r="H15" s="4" t="s">
        <v>47</v>
      </c>
      <c r="I15" s="7">
        <f t="shared" si="0"/>
        <v>1563</v>
      </c>
      <c r="J15" s="8">
        <v>1560</v>
      </c>
      <c r="K15" s="7">
        <f t="shared" si="1"/>
        <v>3</v>
      </c>
      <c r="L15" s="9">
        <f t="shared" si="2"/>
        <v>1.9193857965451055E-3</v>
      </c>
      <c r="M15" s="10"/>
      <c r="N15" s="10"/>
      <c r="O15" s="10"/>
      <c r="P15" s="10"/>
      <c r="Q15" s="10"/>
      <c r="R15" s="10">
        <v>3</v>
      </c>
      <c r="S15" s="10"/>
      <c r="T15" s="10"/>
      <c r="U15" s="10"/>
      <c r="V15" s="10"/>
      <c r="W15" s="10"/>
      <c r="X15" s="10"/>
      <c r="Y15" s="10"/>
      <c r="Z15" s="10"/>
      <c r="AA15" s="11">
        <v>20210104</v>
      </c>
      <c r="AB15" s="11">
        <v>6</v>
      </c>
      <c r="AC15" s="5" t="s">
        <v>90</v>
      </c>
      <c r="AD15" s="11" t="str">
        <f t="shared" si="3"/>
        <v>하선동</v>
      </c>
      <c r="AE15" s="30" t="s">
        <v>91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4</v>
      </c>
      <c r="D16" s="6" t="s">
        <v>89</v>
      </c>
      <c r="E16" s="6" t="s">
        <v>70</v>
      </c>
      <c r="F16" s="6" t="s">
        <v>71</v>
      </c>
      <c r="G16" s="4" t="s">
        <v>72</v>
      </c>
      <c r="H16" s="4" t="s">
        <v>47</v>
      </c>
      <c r="I16" s="7">
        <f t="shared" si="0"/>
        <v>450</v>
      </c>
      <c r="J16" s="8">
        <v>450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20210104</v>
      </c>
      <c r="AB16" s="11">
        <v>6</v>
      </c>
      <c r="AC16" s="5" t="s">
        <v>97</v>
      </c>
      <c r="AD16" s="11" t="str">
        <f t="shared" si="3"/>
        <v>이형준</v>
      </c>
      <c r="AE16" s="30" t="s">
        <v>91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4</v>
      </c>
      <c r="D17" s="6" t="s">
        <v>88</v>
      </c>
      <c r="E17" s="6" t="s">
        <v>70</v>
      </c>
      <c r="F17" s="6" t="s">
        <v>73</v>
      </c>
      <c r="G17" s="4" t="s">
        <v>74</v>
      </c>
      <c r="H17" s="4" t="s">
        <v>47</v>
      </c>
      <c r="I17" s="7">
        <f t="shared" si="0"/>
        <v>346</v>
      </c>
      <c r="J17" s="8">
        <v>340</v>
      </c>
      <c r="K17" s="7">
        <f t="shared" si="1"/>
        <v>6</v>
      </c>
      <c r="L17" s="9">
        <f t="shared" si="2"/>
        <v>1.7341040462427744E-2</v>
      </c>
      <c r="M17" s="10"/>
      <c r="N17" s="10"/>
      <c r="O17" s="10"/>
      <c r="P17" s="10"/>
      <c r="Q17" s="10"/>
      <c r="R17" s="10">
        <v>6</v>
      </c>
      <c r="S17" s="10"/>
      <c r="T17" s="10"/>
      <c r="U17" s="10"/>
      <c r="V17" s="10"/>
      <c r="W17" s="10"/>
      <c r="X17" s="10"/>
      <c r="Y17" s="10"/>
      <c r="Z17" s="10"/>
      <c r="AA17" s="11">
        <v>20210104</v>
      </c>
      <c r="AB17" s="11">
        <v>4</v>
      </c>
      <c r="AC17" s="5" t="s">
        <v>90</v>
      </c>
      <c r="AD17" s="11" t="str">
        <f t="shared" si="3"/>
        <v>하선동</v>
      </c>
      <c r="AE17" s="30" t="s">
        <v>91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4</v>
      </c>
      <c r="D18" s="6" t="s">
        <v>88</v>
      </c>
      <c r="E18" s="6" t="s">
        <v>70</v>
      </c>
      <c r="F18" s="6" t="s">
        <v>73</v>
      </c>
      <c r="G18" s="4" t="s">
        <v>74</v>
      </c>
      <c r="H18" s="4" t="s">
        <v>47</v>
      </c>
      <c r="I18" s="7">
        <f t="shared" si="0"/>
        <v>1746</v>
      </c>
      <c r="J18" s="8">
        <v>1710</v>
      </c>
      <c r="K18" s="7">
        <f t="shared" si="1"/>
        <v>36</v>
      </c>
      <c r="L18" s="9">
        <f t="shared" si="2"/>
        <v>2.0618556701030927E-2</v>
      </c>
      <c r="M18" s="10"/>
      <c r="N18" s="10"/>
      <c r="O18" s="10"/>
      <c r="P18" s="10"/>
      <c r="Q18" s="10"/>
      <c r="R18" s="10">
        <v>36</v>
      </c>
      <c r="S18" s="10"/>
      <c r="T18" s="10"/>
      <c r="U18" s="10"/>
      <c r="V18" s="10"/>
      <c r="W18" s="10"/>
      <c r="X18" s="10"/>
      <c r="Y18" s="10"/>
      <c r="Z18" s="10"/>
      <c r="AA18" s="11">
        <v>20210104</v>
      </c>
      <c r="AB18" s="11">
        <v>4</v>
      </c>
      <c r="AC18" s="5" t="s">
        <v>97</v>
      </c>
      <c r="AD18" s="11" t="str">
        <f t="shared" si="3"/>
        <v>이형준</v>
      </c>
      <c r="AE18" s="30" t="s">
        <v>91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4</v>
      </c>
      <c r="D19" s="6" t="s">
        <v>88</v>
      </c>
      <c r="E19" s="6" t="s">
        <v>61</v>
      </c>
      <c r="F19" s="6" t="s">
        <v>62</v>
      </c>
      <c r="G19" s="4" t="s">
        <v>51</v>
      </c>
      <c r="H19" s="4" t="s">
        <v>47</v>
      </c>
      <c r="I19" s="7">
        <f t="shared" si="0"/>
        <v>702</v>
      </c>
      <c r="J19" s="8">
        <v>700</v>
      </c>
      <c r="K19" s="7">
        <f t="shared" si="1"/>
        <v>2</v>
      </c>
      <c r="L19" s="9">
        <f t="shared" si="2"/>
        <v>2.8490028490028491E-3</v>
      </c>
      <c r="M19" s="10"/>
      <c r="N19" s="10"/>
      <c r="O19" s="10"/>
      <c r="P19" s="10"/>
      <c r="Q19" s="10"/>
      <c r="R19" s="10"/>
      <c r="S19" s="10"/>
      <c r="T19" s="10"/>
      <c r="U19" s="10"/>
      <c r="V19" s="10">
        <v>2</v>
      </c>
      <c r="W19" s="10"/>
      <c r="X19" s="10"/>
      <c r="Y19" s="10"/>
      <c r="Z19" s="10"/>
      <c r="AA19" s="11">
        <v>20210104</v>
      </c>
      <c r="AB19" s="11">
        <v>14</v>
      </c>
      <c r="AC19" s="5" t="s">
        <v>97</v>
      </c>
      <c r="AD19" s="11" t="str">
        <f t="shared" si="3"/>
        <v>이형준</v>
      </c>
      <c r="AE19" s="30" t="s">
        <v>91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4</v>
      </c>
      <c r="D20" s="12" t="s">
        <v>88</v>
      </c>
      <c r="E20" s="6" t="s">
        <v>49</v>
      </c>
      <c r="F20" s="6" t="s">
        <v>75</v>
      </c>
      <c r="G20" s="4" t="s">
        <v>51</v>
      </c>
      <c r="H20" s="4" t="s">
        <v>47</v>
      </c>
      <c r="I20" s="7">
        <f t="shared" si="0"/>
        <v>2726</v>
      </c>
      <c r="J20" s="8">
        <v>2693</v>
      </c>
      <c r="K20" s="7">
        <f t="shared" si="1"/>
        <v>33</v>
      </c>
      <c r="L20" s="9">
        <f t="shared" si="2"/>
        <v>1.210564930300807E-2</v>
      </c>
      <c r="M20" s="10">
        <v>6</v>
      </c>
      <c r="N20" s="10"/>
      <c r="O20" s="10"/>
      <c r="P20" s="10">
        <v>27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20210102</v>
      </c>
      <c r="AB20" s="11">
        <v>7</v>
      </c>
      <c r="AC20" s="5" t="s">
        <v>90</v>
      </c>
      <c r="AD20" s="11" t="str">
        <f t="shared" si="3"/>
        <v>하선동</v>
      </c>
      <c r="AE20" s="12" t="s">
        <v>98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4</v>
      </c>
      <c r="D21" s="12" t="s">
        <v>88</v>
      </c>
      <c r="E21" s="6" t="s">
        <v>49</v>
      </c>
      <c r="F21" s="6" t="s">
        <v>75</v>
      </c>
      <c r="G21" s="4" t="s">
        <v>51</v>
      </c>
      <c r="H21" s="4" t="s">
        <v>47</v>
      </c>
      <c r="I21" s="7">
        <f t="shared" si="0"/>
        <v>534</v>
      </c>
      <c r="J21" s="8">
        <v>519</v>
      </c>
      <c r="K21" s="7">
        <f t="shared" si="1"/>
        <v>15</v>
      </c>
      <c r="L21" s="9">
        <f t="shared" si="2"/>
        <v>2.8089887640449437E-2</v>
      </c>
      <c r="M21" s="10">
        <v>3</v>
      </c>
      <c r="N21" s="10"/>
      <c r="O21" s="10"/>
      <c r="P21" s="10">
        <v>12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20210102</v>
      </c>
      <c r="AB21" s="11">
        <v>7</v>
      </c>
      <c r="AC21" s="5" t="s">
        <v>97</v>
      </c>
      <c r="AD21" s="11" t="str">
        <f t="shared" si="3"/>
        <v>이형준</v>
      </c>
      <c r="AE21" s="12" t="s">
        <v>98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4</v>
      </c>
      <c r="D22" s="12" t="s">
        <v>88</v>
      </c>
      <c r="E22" s="6" t="s">
        <v>49</v>
      </c>
      <c r="F22" s="6" t="s">
        <v>75</v>
      </c>
      <c r="G22" s="4" t="s">
        <v>51</v>
      </c>
      <c r="H22" s="4" t="s">
        <v>47</v>
      </c>
      <c r="I22" s="7">
        <f t="shared" si="0"/>
        <v>680</v>
      </c>
      <c r="J22" s="8">
        <v>641</v>
      </c>
      <c r="K22" s="7">
        <f t="shared" si="1"/>
        <v>39</v>
      </c>
      <c r="L22" s="9">
        <f t="shared" si="2"/>
        <v>5.7352941176470586E-2</v>
      </c>
      <c r="M22" s="10">
        <v>8</v>
      </c>
      <c r="N22" s="10"/>
      <c r="O22" s="10"/>
      <c r="P22" s="10">
        <v>31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20210104</v>
      </c>
      <c r="AB22" s="11">
        <v>7</v>
      </c>
      <c r="AC22" s="5" t="s">
        <v>90</v>
      </c>
      <c r="AD22" s="11" t="str">
        <f t="shared" si="3"/>
        <v>하선동</v>
      </c>
      <c r="AE22" s="12" t="s">
        <v>98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4</v>
      </c>
      <c r="D23" s="6" t="s">
        <v>88</v>
      </c>
      <c r="E23" s="6" t="s">
        <v>70</v>
      </c>
      <c r="F23" s="6" t="s">
        <v>73</v>
      </c>
      <c r="G23" s="4" t="s">
        <v>74</v>
      </c>
      <c r="H23" s="4" t="s">
        <v>47</v>
      </c>
      <c r="I23" s="7">
        <f t="shared" si="0"/>
        <v>406</v>
      </c>
      <c r="J23" s="8">
        <v>400</v>
      </c>
      <c r="K23" s="7">
        <f t="shared" si="1"/>
        <v>6</v>
      </c>
      <c r="L23" s="9">
        <f t="shared" si="2"/>
        <v>1.4778325123152709E-2</v>
      </c>
      <c r="M23" s="10"/>
      <c r="N23" s="10"/>
      <c r="O23" s="10"/>
      <c r="P23" s="10"/>
      <c r="Q23" s="10">
        <v>6</v>
      </c>
      <c r="R23" s="10"/>
      <c r="S23" s="10"/>
      <c r="T23" s="10"/>
      <c r="U23" s="10"/>
      <c r="V23" s="10"/>
      <c r="W23" s="10"/>
      <c r="X23" s="10"/>
      <c r="Y23" s="10"/>
      <c r="Z23" s="10"/>
      <c r="AA23" s="11">
        <v>20210101</v>
      </c>
      <c r="AB23" s="11">
        <v>4</v>
      </c>
      <c r="AC23" s="5" t="s">
        <v>90</v>
      </c>
      <c r="AD23" s="11" t="str">
        <f t="shared" si="3"/>
        <v>하선동</v>
      </c>
      <c r="AE23" s="12" t="s">
        <v>98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4</v>
      </c>
      <c r="D24" s="6" t="s">
        <v>88</v>
      </c>
      <c r="E24" s="6" t="s">
        <v>70</v>
      </c>
      <c r="F24" s="6" t="s">
        <v>73</v>
      </c>
      <c r="G24" s="4" t="s">
        <v>74</v>
      </c>
      <c r="H24" s="4" t="s">
        <v>47</v>
      </c>
      <c r="I24" s="7">
        <f t="shared" si="0"/>
        <v>2070</v>
      </c>
      <c r="J24" s="8">
        <v>2011</v>
      </c>
      <c r="K24" s="7">
        <f t="shared" si="1"/>
        <v>59</v>
      </c>
      <c r="L24" s="9">
        <f t="shared" si="2"/>
        <v>2.8502415458937197E-2</v>
      </c>
      <c r="M24" s="10"/>
      <c r="N24" s="10"/>
      <c r="O24" s="10"/>
      <c r="P24" s="10"/>
      <c r="Q24" s="10">
        <v>59</v>
      </c>
      <c r="R24" s="10"/>
      <c r="S24" s="10"/>
      <c r="T24" s="10"/>
      <c r="U24" s="10"/>
      <c r="V24" s="10"/>
      <c r="W24" s="10"/>
      <c r="X24" s="10"/>
      <c r="Y24" s="10"/>
      <c r="Z24" s="10"/>
      <c r="AA24" s="11">
        <v>20210102</v>
      </c>
      <c r="AB24" s="11">
        <v>4</v>
      </c>
      <c r="AC24" s="5" t="s">
        <v>90</v>
      </c>
      <c r="AD24" s="11" t="str">
        <f t="shared" si="3"/>
        <v>하선동</v>
      </c>
      <c r="AE24" s="12" t="s">
        <v>98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59" si="5">B24</f>
        <v>1</v>
      </c>
      <c r="C25" s="5">
        <f t="shared" si="5"/>
        <v>4</v>
      </c>
      <c r="D25" s="6" t="s">
        <v>88</v>
      </c>
      <c r="E25" s="6" t="s">
        <v>70</v>
      </c>
      <c r="F25" s="6" t="s">
        <v>73</v>
      </c>
      <c r="G25" s="4" t="s">
        <v>74</v>
      </c>
      <c r="H25" s="4" t="s">
        <v>47</v>
      </c>
      <c r="I25" s="7">
        <f t="shared" si="0"/>
        <v>2115</v>
      </c>
      <c r="J25" s="10">
        <v>2017</v>
      </c>
      <c r="K25" s="7">
        <f t="shared" si="1"/>
        <v>98</v>
      </c>
      <c r="L25" s="9">
        <f t="shared" si="2"/>
        <v>4.6335697399527184E-2</v>
      </c>
      <c r="M25" s="10"/>
      <c r="N25" s="10"/>
      <c r="O25" s="10"/>
      <c r="P25" s="10"/>
      <c r="Q25" s="10">
        <v>98</v>
      </c>
      <c r="R25" s="10"/>
      <c r="S25" s="10"/>
      <c r="T25" s="10"/>
      <c r="U25" s="10"/>
      <c r="V25" s="10"/>
      <c r="W25" s="10"/>
      <c r="X25" s="10"/>
      <c r="Y25" s="10"/>
      <c r="Z25" s="10"/>
      <c r="AA25" s="11">
        <v>20210104</v>
      </c>
      <c r="AB25" s="11">
        <v>4</v>
      </c>
      <c r="AC25" s="5" t="s">
        <v>90</v>
      </c>
      <c r="AD25" s="11" t="str">
        <f t="shared" si="3"/>
        <v>하선동</v>
      </c>
      <c r="AE25" s="12" t="s">
        <v>98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4</v>
      </c>
      <c r="D26" s="12" t="s">
        <v>88</v>
      </c>
      <c r="E26" s="6" t="s">
        <v>70</v>
      </c>
      <c r="F26" s="6" t="s">
        <v>85</v>
      </c>
      <c r="G26" s="4" t="s">
        <v>72</v>
      </c>
      <c r="H26" s="4" t="s">
        <v>47</v>
      </c>
      <c r="I26" s="7">
        <f t="shared" si="0"/>
        <v>690</v>
      </c>
      <c r="J26" s="10">
        <v>690</v>
      </c>
      <c r="K26" s="7">
        <f t="shared" si="1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20210102</v>
      </c>
      <c r="AB26" s="11">
        <v>8</v>
      </c>
      <c r="AC26" s="5" t="s">
        <v>90</v>
      </c>
      <c r="AD26" s="11" t="str">
        <f t="shared" si="3"/>
        <v>하선동</v>
      </c>
      <c r="AE26" s="12" t="s">
        <v>98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4</v>
      </c>
      <c r="D27" s="6" t="s">
        <v>88</v>
      </c>
      <c r="E27" s="6" t="s">
        <v>77</v>
      </c>
      <c r="F27" s="6" t="s">
        <v>84</v>
      </c>
      <c r="G27" s="4" t="s">
        <v>83</v>
      </c>
      <c r="H27" s="4" t="s">
        <v>66</v>
      </c>
      <c r="I27" s="7">
        <f t="shared" si="0"/>
        <v>750</v>
      </c>
      <c r="J27" s="10">
        <v>750</v>
      </c>
      <c r="K27" s="7">
        <f t="shared" si="1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20201231</v>
      </c>
      <c r="AB27" s="11">
        <v>12</v>
      </c>
      <c r="AC27" s="5" t="s">
        <v>97</v>
      </c>
      <c r="AD27" s="11" t="str">
        <f t="shared" si="3"/>
        <v>이형준</v>
      </c>
      <c r="AE27" s="12" t="s">
        <v>98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4</v>
      </c>
      <c r="D28" s="6" t="s">
        <v>88</v>
      </c>
      <c r="E28" s="6" t="s">
        <v>49</v>
      </c>
      <c r="F28" s="6" t="s">
        <v>64</v>
      </c>
      <c r="G28" s="4">
        <v>7301</v>
      </c>
      <c r="H28" s="4" t="s">
        <v>47</v>
      </c>
      <c r="I28" s="7">
        <f t="shared" si="0"/>
        <v>859</v>
      </c>
      <c r="J28" s="25">
        <v>834</v>
      </c>
      <c r="K28" s="7">
        <f t="shared" si="1"/>
        <v>25</v>
      </c>
      <c r="L28" s="9">
        <f t="shared" si="2"/>
        <v>2.9103608847497089E-2</v>
      </c>
      <c r="M28" s="10">
        <v>25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20210104</v>
      </c>
      <c r="AB28" s="11">
        <v>3</v>
      </c>
      <c r="AC28" s="5" t="s">
        <v>90</v>
      </c>
      <c r="AD28" s="11" t="str">
        <f t="shared" si="3"/>
        <v>하선동</v>
      </c>
      <c r="AE28" s="12" t="s">
        <v>98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4</v>
      </c>
      <c r="D29" s="12" t="s">
        <v>88</v>
      </c>
      <c r="E29" s="6" t="s">
        <v>70</v>
      </c>
      <c r="F29" s="6" t="s">
        <v>85</v>
      </c>
      <c r="G29" s="4" t="s">
        <v>72</v>
      </c>
      <c r="H29" s="4" t="s">
        <v>47</v>
      </c>
      <c r="I29" s="7">
        <f t="shared" si="0"/>
        <v>1370</v>
      </c>
      <c r="J29" s="10">
        <v>1350</v>
      </c>
      <c r="K29" s="7">
        <f t="shared" si="1"/>
        <v>20</v>
      </c>
      <c r="L29" s="9">
        <f t="shared" si="2"/>
        <v>1.4598540145985401E-2</v>
      </c>
      <c r="M29" s="10"/>
      <c r="N29" s="10"/>
      <c r="O29" s="10"/>
      <c r="P29" s="10"/>
      <c r="Q29" s="10">
        <v>20</v>
      </c>
      <c r="R29" s="10"/>
      <c r="S29" s="10"/>
      <c r="T29" s="10"/>
      <c r="U29" s="10"/>
      <c r="V29" s="10"/>
      <c r="W29" s="10"/>
      <c r="X29" s="10"/>
      <c r="Y29" s="10"/>
      <c r="Z29" s="10"/>
      <c r="AA29" s="11">
        <v>20210104</v>
      </c>
      <c r="AB29" s="11">
        <v>8</v>
      </c>
      <c r="AC29" s="5" t="s">
        <v>90</v>
      </c>
      <c r="AD29" s="11" t="str">
        <f t="shared" si="3"/>
        <v>하선동</v>
      </c>
      <c r="AE29" s="12" t="s">
        <v>98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4</v>
      </c>
      <c r="D30" s="6" t="s">
        <v>46</v>
      </c>
      <c r="E30" s="6" t="s">
        <v>49</v>
      </c>
      <c r="F30" s="6" t="s">
        <v>60</v>
      </c>
      <c r="G30" s="4">
        <v>8301</v>
      </c>
      <c r="H30" s="4" t="s">
        <v>47</v>
      </c>
      <c r="I30" s="7">
        <f t="shared" si="0"/>
        <v>1680</v>
      </c>
      <c r="J30" s="10">
        <v>1472</v>
      </c>
      <c r="K30" s="7">
        <f t="shared" ref="K30:K62" si="6">SUM(M30:Z30)</f>
        <v>208</v>
      </c>
      <c r="L30" s="9">
        <f t="shared" si="2"/>
        <v>0.12380952380952381</v>
      </c>
      <c r="M30" s="10">
        <v>170</v>
      </c>
      <c r="N30" s="10">
        <v>30</v>
      </c>
      <c r="O30" s="10"/>
      <c r="P30" s="10"/>
      <c r="Q30" s="10"/>
      <c r="R30" s="10"/>
      <c r="S30" s="10"/>
      <c r="T30" s="10"/>
      <c r="U30" s="10"/>
      <c r="V30" s="10">
        <v>8</v>
      </c>
      <c r="W30" s="10"/>
      <c r="X30" s="10"/>
      <c r="Y30" s="10"/>
      <c r="Z30" s="10"/>
      <c r="AA30" s="11">
        <v>20210104</v>
      </c>
      <c r="AB30" s="11">
        <v>13</v>
      </c>
      <c r="AC30" s="5" t="s">
        <v>90</v>
      </c>
      <c r="AD30" s="11" t="str">
        <f t="shared" si="3"/>
        <v>하선동</v>
      </c>
      <c r="AE30" s="30" t="s">
        <v>109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4</v>
      </c>
      <c r="D31" s="6" t="s">
        <v>46</v>
      </c>
      <c r="E31" s="6" t="s">
        <v>49</v>
      </c>
      <c r="F31" s="6" t="s">
        <v>60</v>
      </c>
      <c r="G31" s="4">
        <v>8301</v>
      </c>
      <c r="H31" s="4" t="s">
        <v>47</v>
      </c>
      <c r="I31" s="7">
        <f t="shared" si="0"/>
        <v>2213</v>
      </c>
      <c r="J31" s="8">
        <v>2179</v>
      </c>
      <c r="K31" s="7">
        <f t="shared" si="6"/>
        <v>34</v>
      </c>
      <c r="L31" s="9">
        <f t="shared" si="2"/>
        <v>1.5363759602349751E-2</v>
      </c>
      <c r="M31" s="10">
        <v>11</v>
      </c>
      <c r="N31" s="10">
        <v>20</v>
      </c>
      <c r="O31" s="10"/>
      <c r="P31" s="10">
        <v>3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>
        <v>20210104</v>
      </c>
      <c r="AB31" s="11">
        <v>13</v>
      </c>
      <c r="AC31" s="5" t="s">
        <v>97</v>
      </c>
      <c r="AD31" s="11" t="str">
        <f t="shared" si="3"/>
        <v>이형준</v>
      </c>
      <c r="AE31" s="30" t="s">
        <v>109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4</v>
      </c>
      <c r="D32" s="6" t="s">
        <v>88</v>
      </c>
      <c r="E32" s="6" t="s">
        <v>77</v>
      </c>
      <c r="F32" s="6" t="s">
        <v>78</v>
      </c>
      <c r="G32" s="4" t="s">
        <v>79</v>
      </c>
      <c r="H32" s="4" t="s">
        <v>47</v>
      </c>
      <c r="I32" s="7">
        <f t="shared" si="0"/>
        <v>5500</v>
      </c>
      <c r="J32" s="8">
        <v>5500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20210101</v>
      </c>
      <c r="AB32" s="11">
        <v>11</v>
      </c>
      <c r="AC32" s="5" t="s">
        <v>97</v>
      </c>
      <c r="AD32" s="11" t="str">
        <f t="shared" si="3"/>
        <v>이형준</v>
      </c>
      <c r="AE32" s="30" t="s">
        <v>109</v>
      </c>
      <c r="AF32" s="12"/>
    </row>
    <row r="33" spans="1:32" s="13" customFormat="1" ht="20.100000000000001" customHeight="1" x14ac:dyDescent="0.3">
      <c r="A33" s="4">
        <v>27</v>
      </c>
      <c r="B33" s="5">
        <f t="shared" ref="B33:C33" si="7">B32</f>
        <v>1</v>
      </c>
      <c r="C33" s="5">
        <f t="shared" si="7"/>
        <v>4</v>
      </c>
      <c r="D33" s="6" t="s">
        <v>88</v>
      </c>
      <c r="E33" s="6" t="s">
        <v>61</v>
      </c>
      <c r="F33" s="6" t="s">
        <v>62</v>
      </c>
      <c r="G33" s="4" t="s">
        <v>51</v>
      </c>
      <c r="H33" s="4" t="s">
        <v>47</v>
      </c>
      <c r="I33" s="7">
        <f t="shared" si="0"/>
        <v>2110</v>
      </c>
      <c r="J33" s="8">
        <v>2103</v>
      </c>
      <c r="K33" s="7">
        <f t="shared" ref="K33:K53" si="8">SUM(M33:Z33)</f>
        <v>7</v>
      </c>
      <c r="L33" s="9">
        <f t="shared" si="2"/>
        <v>3.3175355450236967E-3</v>
      </c>
      <c r="M33" s="10"/>
      <c r="N33" s="10"/>
      <c r="O33" s="10"/>
      <c r="P33" s="10"/>
      <c r="Q33" s="10"/>
      <c r="R33" s="10"/>
      <c r="S33" s="10"/>
      <c r="T33" s="10"/>
      <c r="U33" s="10">
        <v>7</v>
      </c>
      <c r="V33" s="10"/>
      <c r="W33" s="10"/>
      <c r="X33" s="10"/>
      <c r="Y33" s="10"/>
      <c r="Z33" s="10"/>
      <c r="AA33" s="11">
        <v>20210104</v>
      </c>
      <c r="AB33" s="11">
        <v>14</v>
      </c>
      <c r="AC33" s="5" t="s">
        <v>97</v>
      </c>
      <c r="AD33" s="11" t="str">
        <f t="shared" si="3"/>
        <v>이형준</v>
      </c>
      <c r="AE33" s="30" t="s">
        <v>109</v>
      </c>
      <c r="AF33" s="12"/>
    </row>
    <row r="34" spans="1:32" s="13" customFormat="1" ht="20.100000000000001" customHeight="1" x14ac:dyDescent="0.3">
      <c r="A34" s="4">
        <v>28</v>
      </c>
      <c r="B34" s="5">
        <f t="shared" ref="B34:C34" si="9">B33</f>
        <v>1</v>
      </c>
      <c r="C34" s="5">
        <f t="shared" si="9"/>
        <v>4</v>
      </c>
      <c r="D34" s="12" t="s">
        <v>108</v>
      </c>
      <c r="E34" s="6" t="s">
        <v>112</v>
      </c>
      <c r="F34" s="6" t="s">
        <v>110</v>
      </c>
      <c r="G34" s="4" t="s">
        <v>111</v>
      </c>
      <c r="H34" s="4" t="s">
        <v>47</v>
      </c>
      <c r="I34" s="7">
        <f t="shared" si="0"/>
        <v>2300</v>
      </c>
      <c r="J34" s="8">
        <v>2300</v>
      </c>
      <c r="K34" s="7">
        <f t="shared" si="8"/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>
        <v>20210104</v>
      </c>
      <c r="AB34" s="11">
        <v>5</v>
      </c>
      <c r="AC34" s="5" t="s">
        <v>90</v>
      </c>
      <c r="AD34" s="11" t="str">
        <f t="shared" si="3"/>
        <v>하선동</v>
      </c>
      <c r="AE34" s="30" t="s">
        <v>109</v>
      </c>
      <c r="AF34" s="12"/>
    </row>
    <row r="35" spans="1:32" s="13" customFormat="1" ht="20.100000000000001" customHeight="1" x14ac:dyDescent="0.3">
      <c r="A35" s="4">
        <v>29</v>
      </c>
      <c r="B35" s="5">
        <f t="shared" ref="B35:C35" si="10">B34</f>
        <v>1</v>
      </c>
      <c r="C35" s="5">
        <f t="shared" si="10"/>
        <v>4</v>
      </c>
      <c r="D35" s="12" t="s">
        <v>108</v>
      </c>
      <c r="E35" s="6" t="s">
        <v>112</v>
      </c>
      <c r="F35" s="6" t="s">
        <v>110</v>
      </c>
      <c r="G35" s="4" t="s">
        <v>111</v>
      </c>
      <c r="H35" s="4" t="s">
        <v>47</v>
      </c>
      <c r="I35" s="7">
        <f t="shared" si="0"/>
        <v>5951</v>
      </c>
      <c r="J35" s="8">
        <v>5950</v>
      </c>
      <c r="K35" s="7">
        <f t="shared" si="8"/>
        <v>1</v>
      </c>
      <c r="L35" s="9">
        <f t="shared" si="2"/>
        <v>1.6803898504453034E-4</v>
      </c>
      <c r="M35" s="10"/>
      <c r="N35" s="10"/>
      <c r="O35" s="10"/>
      <c r="P35" s="10"/>
      <c r="Q35" s="10"/>
      <c r="R35" s="10"/>
      <c r="S35" s="10"/>
      <c r="T35" s="10"/>
      <c r="U35" s="10"/>
      <c r="V35" s="10">
        <v>1</v>
      </c>
      <c r="W35" s="10"/>
      <c r="X35" s="10"/>
      <c r="Y35" s="10"/>
      <c r="Z35" s="10"/>
      <c r="AA35" s="11">
        <v>20210104</v>
      </c>
      <c r="AB35" s="11">
        <v>5</v>
      </c>
      <c r="AC35" s="5" t="s">
        <v>97</v>
      </c>
      <c r="AD35" s="11" t="str">
        <f t="shared" si="3"/>
        <v>이형준</v>
      </c>
      <c r="AE35" s="30" t="s">
        <v>109</v>
      </c>
      <c r="AF35" s="12"/>
    </row>
    <row r="36" spans="1:32" s="13" customFormat="1" ht="20.100000000000001" customHeight="1" x14ac:dyDescent="0.3">
      <c r="A36" s="4">
        <v>30</v>
      </c>
      <c r="B36" s="5">
        <f t="shared" ref="B36:C36" si="11">B35</f>
        <v>1</v>
      </c>
      <c r="C36" s="5">
        <f t="shared" si="11"/>
        <v>4</v>
      </c>
      <c r="D36" s="6" t="s">
        <v>46</v>
      </c>
      <c r="E36" s="6" t="s">
        <v>49</v>
      </c>
      <c r="F36" s="6" t="s">
        <v>60</v>
      </c>
      <c r="G36" s="4">
        <v>8301</v>
      </c>
      <c r="H36" s="4" t="s">
        <v>47</v>
      </c>
      <c r="I36" s="7">
        <f t="shared" si="0"/>
        <v>2720</v>
      </c>
      <c r="J36" s="8">
        <v>2613</v>
      </c>
      <c r="K36" s="7">
        <f t="shared" si="8"/>
        <v>107</v>
      </c>
      <c r="L36" s="9">
        <f t="shared" si="2"/>
        <v>3.9338235294117646E-2</v>
      </c>
      <c r="M36" s="10">
        <v>57</v>
      </c>
      <c r="N36" s="10">
        <v>44</v>
      </c>
      <c r="O36" s="10"/>
      <c r="P36" s="10">
        <v>6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>
        <v>20200101</v>
      </c>
      <c r="AB36" s="11">
        <v>13</v>
      </c>
      <c r="AC36" s="5" t="s">
        <v>97</v>
      </c>
      <c r="AD36" s="11" t="str">
        <f t="shared" si="3"/>
        <v>이형준</v>
      </c>
      <c r="AE36" s="12" t="s">
        <v>113</v>
      </c>
      <c r="AF36" s="12"/>
    </row>
    <row r="37" spans="1:32" s="13" customFormat="1" ht="20.100000000000001" customHeight="1" x14ac:dyDescent="0.3">
      <c r="A37" s="4">
        <v>31</v>
      </c>
      <c r="B37" s="5">
        <f t="shared" ref="B37:C37" si="12">B36</f>
        <v>1</v>
      </c>
      <c r="C37" s="5">
        <f t="shared" si="12"/>
        <v>4</v>
      </c>
      <c r="D37" s="6" t="s">
        <v>46</v>
      </c>
      <c r="E37" s="6" t="s">
        <v>49</v>
      </c>
      <c r="F37" s="6" t="s">
        <v>60</v>
      </c>
      <c r="G37" s="4">
        <v>8301</v>
      </c>
      <c r="H37" s="4" t="s">
        <v>47</v>
      </c>
      <c r="I37" s="7">
        <f t="shared" si="0"/>
        <v>1292</v>
      </c>
      <c r="J37" s="8">
        <v>1197</v>
      </c>
      <c r="K37" s="7">
        <f t="shared" si="8"/>
        <v>95</v>
      </c>
      <c r="L37" s="9">
        <f t="shared" si="2"/>
        <v>7.3529411764705885E-2</v>
      </c>
      <c r="M37" s="10">
        <v>82</v>
      </c>
      <c r="N37" s="10">
        <v>9</v>
      </c>
      <c r="O37" s="10"/>
      <c r="P37" s="10">
        <v>4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20200102</v>
      </c>
      <c r="AB37" s="11">
        <v>13</v>
      </c>
      <c r="AC37" s="5" t="s">
        <v>90</v>
      </c>
      <c r="AD37" s="11" t="str">
        <f t="shared" si="3"/>
        <v>하선동</v>
      </c>
      <c r="AE37" s="12" t="s">
        <v>113</v>
      </c>
      <c r="AF37" s="12"/>
    </row>
    <row r="38" spans="1:32" s="13" customFormat="1" ht="20.100000000000001" customHeight="1" x14ac:dyDescent="0.3">
      <c r="A38" s="4">
        <v>32</v>
      </c>
      <c r="B38" s="5">
        <f t="shared" ref="B38:C38" si="13">B37</f>
        <v>1</v>
      </c>
      <c r="C38" s="5">
        <f t="shared" si="13"/>
        <v>4</v>
      </c>
      <c r="D38" s="6" t="s">
        <v>46</v>
      </c>
      <c r="E38" s="6" t="s">
        <v>49</v>
      </c>
      <c r="F38" s="6" t="s">
        <v>60</v>
      </c>
      <c r="G38" s="4">
        <v>7301</v>
      </c>
      <c r="H38" s="4" t="s">
        <v>47</v>
      </c>
      <c r="I38" s="7">
        <f t="shared" si="0"/>
        <v>1087</v>
      </c>
      <c r="J38" s="8">
        <v>990</v>
      </c>
      <c r="K38" s="7">
        <f t="shared" si="8"/>
        <v>97</v>
      </c>
      <c r="L38" s="9">
        <f t="shared" si="2"/>
        <v>8.9236430542778286E-2</v>
      </c>
      <c r="M38" s="10">
        <v>90</v>
      </c>
      <c r="N38" s="10">
        <v>7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>
        <v>20200104</v>
      </c>
      <c r="AB38" s="11">
        <v>13</v>
      </c>
      <c r="AC38" s="5" t="s">
        <v>90</v>
      </c>
      <c r="AD38" s="11" t="str">
        <f t="shared" si="3"/>
        <v>하선동</v>
      </c>
      <c r="AE38" s="12" t="s">
        <v>113</v>
      </c>
      <c r="AF38" s="12"/>
    </row>
    <row r="39" spans="1:32" s="13" customFormat="1" ht="20.100000000000001" customHeight="1" x14ac:dyDescent="0.3">
      <c r="A39" s="4">
        <v>33</v>
      </c>
      <c r="B39" s="5">
        <f t="shared" ref="B39:C39" si="14">B38</f>
        <v>1</v>
      </c>
      <c r="C39" s="5">
        <f t="shared" si="14"/>
        <v>4</v>
      </c>
      <c r="D39" s="6" t="s">
        <v>88</v>
      </c>
      <c r="E39" s="6" t="s">
        <v>77</v>
      </c>
      <c r="F39" s="6" t="s">
        <v>84</v>
      </c>
      <c r="G39" s="4" t="s">
        <v>83</v>
      </c>
      <c r="H39" s="4" t="s">
        <v>66</v>
      </c>
      <c r="I39" s="7">
        <f t="shared" si="0"/>
        <v>1703</v>
      </c>
      <c r="J39" s="8">
        <v>1700</v>
      </c>
      <c r="K39" s="7">
        <f t="shared" si="8"/>
        <v>3</v>
      </c>
      <c r="L39" s="9">
        <f t="shared" si="2"/>
        <v>1.7615971814445098E-3</v>
      </c>
      <c r="M39" s="10"/>
      <c r="N39" s="10"/>
      <c r="O39" s="10"/>
      <c r="P39" s="10"/>
      <c r="Q39" s="10"/>
      <c r="R39" s="10"/>
      <c r="S39" s="10"/>
      <c r="T39" s="10">
        <v>3</v>
      </c>
      <c r="U39" s="10"/>
      <c r="V39" s="10"/>
      <c r="W39" s="10"/>
      <c r="X39" s="10"/>
      <c r="Y39" s="10"/>
      <c r="Z39" s="10"/>
      <c r="AA39" s="11">
        <v>20210102</v>
      </c>
      <c r="AB39" s="11">
        <v>12</v>
      </c>
      <c r="AC39" s="5" t="s">
        <v>90</v>
      </c>
      <c r="AD39" s="11" t="str">
        <f t="shared" si="3"/>
        <v>하선동</v>
      </c>
      <c r="AE39" s="12" t="s">
        <v>114</v>
      </c>
      <c r="AF39" s="12"/>
    </row>
    <row r="40" spans="1:32" s="13" customFormat="1" ht="20.100000000000001" customHeight="1" x14ac:dyDescent="0.3">
      <c r="A40" s="4">
        <v>34</v>
      </c>
      <c r="B40" s="5">
        <f t="shared" ref="B40:C40" si="15">B39</f>
        <v>1</v>
      </c>
      <c r="C40" s="5">
        <f t="shared" si="15"/>
        <v>4</v>
      </c>
      <c r="D40" s="6" t="s">
        <v>88</v>
      </c>
      <c r="E40" s="6" t="s">
        <v>77</v>
      </c>
      <c r="F40" s="6" t="s">
        <v>84</v>
      </c>
      <c r="G40" s="4" t="s">
        <v>83</v>
      </c>
      <c r="H40" s="4" t="s">
        <v>66</v>
      </c>
      <c r="I40" s="7">
        <f t="shared" si="0"/>
        <v>4012</v>
      </c>
      <c r="J40" s="8">
        <v>4010</v>
      </c>
      <c r="K40" s="7">
        <f t="shared" si="8"/>
        <v>2</v>
      </c>
      <c r="L40" s="9">
        <f t="shared" si="2"/>
        <v>4.9850448654037882E-4</v>
      </c>
      <c r="M40" s="10"/>
      <c r="N40" s="10"/>
      <c r="O40" s="10"/>
      <c r="P40" s="10"/>
      <c r="Q40" s="10"/>
      <c r="R40" s="10"/>
      <c r="S40" s="10"/>
      <c r="T40" s="10">
        <v>2</v>
      </c>
      <c r="U40" s="10"/>
      <c r="V40" s="10"/>
      <c r="W40" s="10"/>
      <c r="X40" s="10"/>
      <c r="Y40" s="10"/>
      <c r="Z40" s="10"/>
      <c r="AA40" s="11">
        <v>20210104</v>
      </c>
      <c r="AB40" s="11">
        <v>12</v>
      </c>
      <c r="AC40" s="5" t="s">
        <v>90</v>
      </c>
      <c r="AD40" s="11" t="str">
        <f t="shared" si="3"/>
        <v>하선동</v>
      </c>
      <c r="AE40" s="12" t="s">
        <v>114</v>
      </c>
      <c r="AF40" s="12"/>
    </row>
    <row r="41" spans="1:32" s="13" customFormat="1" ht="20.100000000000001" customHeight="1" x14ac:dyDescent="0.3">
      <c r="A41" s="4">
        <v>35</v>
      </c>
      <c r="B41" s="5">
        <f t="shared" ref="B41:C41" si="16">B40</f>
        <v>1</v>
      </c>
      <c r="C41" s="5">
        <f t="shared" si="16"/>
        <v>4</v>
      </c>
      <c r="D41" s="6" t="s">
        <v>89</v>
      </c>
      <c r="E41" s="6" t="s">
        <v>70</v>
      </c>
      <c r="F41" s="6" t="s">
        <v>71</v>
      </c>
      <c r="G41" s="4" t="s">
        <v>72</v>
      </c>
      <c r="H41" s="4" t="s">
        <v>47</v>
      </c>
      <c r="I41" s="7">
        <f t="shared" si="0"/>
        <v>390</v>
      </c>
      <c r="J41" s="8">
        <v>390</v>
      </c>
      <c r="K41" s="7">
        <f t="shared" si="8"/>
        <v>0</v>
      </c>
      <c r="L41" s="9">
        <f t="shared" si="2"/>
        <v>0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>
        <v>20210102</v>
      </c>
      <c r="AB41" s="11">
        <v>6</v>
      </c>
      <c r="AC41" s="5" t="s">
        <v>90</v>
      </c>
      <c r="AD41" s="11" t="str">
        <f t="shared" si="3"/>
        <v>하선동</v>
      </c>
      <c r="AE41" s="12" t="s">
        <v>114</v>
      </c>
      <c r="AF41" s="12"/>
    </row>
    <row r="42" spans="1:32" s="13" customFormat="1" ht="20.100000000000001" customHeight="1" x14ac:dyDescent="0.3">
      <c r="A42" s="4">
        <v>36</v>
      </c>
      <c r="B42" s="5">
        <f t="shared" ref="B42:C42" si="17">B41</f>
        <v>1</v>
      </c>
      <c r="C42" s="5">
        <f t="shared" si="17"/>
        <v>4</v>
      </c>
      <c r="D42" s="6" t="s">
        <v>89</v>
      </c>
      <c r="E42" s="6" t="s">
        <v>70</v>
      </c>
      <c r="F42" s="6" t="s">
        <v>71</v>
      </c>
      <c r="G42" s="4" t="s">
        <v>72</v>
      </c>
      <c r="H42" s="4" t="s">
        <v>47</v>
      </c>
      <c r="I42" s="7">
        <f t="shared" si="0"/>
        <v>1654</v>
      </c>
      <c r="J42" s="8">
        <v>1650</v>
      </c>
      <c r="K42" s="7">
        <f t="shared" si="8"/>
        <v>4</v>
      </c>
      <c r="L42" s="9">
        <f t="shared" si="2"/>
        <v>2.4183796856106408E-3</v>
      </c>
      <c r="M42" s="10"/>
      <c r="N42" s="10"/>
      <c r="O42" s="10"/>
      <c r="P42" s="10"/>
      <c r="Q42" s="10"/>
      <c r="R42" s="10"/>
      <c r="S42" s="10">
        <v>4</v>
      </c>
      <c r="T42" s="10"/>
      <c r="U42" s="10"/>
      <c r="V42" s="10"/>
      <c r="W42" s="10"/>
      <c r="X42" s="10"/>
      <c r="Y42" s="10"/>
      <c r="Z42" s="10"/>
      <c r="AA42" s="11">
        <v>20210104</v>
      </c>
      <c r="AB42" s="11">
        <v>6</v>
      </c>
      <c r="AC42" s="5" t="s">
        <v>90</v>
      </c>
      <c r="AD42" s="11" t="str">
        <f t="shared" si="3"/>
        <v>하선동</v>
      </c>
      <c r="AE42" s="12" t="s">
        <v>114</v>
      </c>
      <c r="AF42" s="12"/>
    </row>
    <row r="43" spans="1:32" s="13" customFormat="1" ht="20.100000000000001" customHeight="1" x14ac:dyDescent="0.3">
      <c r="A43" s="4">
        <v>37</v>
      </c>
      <c r="B43" s="5">
        <f t="shared" ref="B43:C43" si="18">B42</f>
        <v>1</v>
      </c>
      <c r="C43" s="5">
        <f t="shared" si="18"/>
        <v>4</v>
      </c>
      <c r="D43" s="6" t="s">
        <v>46</v>
      </c>
      <c r="E43" s="6" t="s">
        <v>49</v>
      </c>
      <c r="F43" s="6" t="s">
        <v>60</v>
      </c>
      <c r="G43" s="4">
        <v>8301</v>
      </c>
      <c r="H43" s="4" t="s">
        <v>47</v>
      </c>
      <c r="I43" s="7">
        <f t="shared" si="0"/>
        <v>850</v>
      </c>
      <c r="J43" s="8">
        <v>850</v>
      </c>
      <c r="K43" s="7">
        <f t="shared" si="8"/>
        <v>0</v>
      </c>
      <c r="L43" s="9">
        <f t="shared" si="2"/>
        <v>0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>
        <v>20210102</v>
      </c>
      <c r="AB43" s="11">
        <v>13</v>
      </c>
      <c r="AC43" s="5" t="s">
        <v>90</v>
      </c>
      <c r="AD43" s="11" t="str">
        <f t="shared" si="3"/>
        <v>하선동</v>
      </c>
      <c r="AE43" s="12" t="s">
        <v>114</v>
      </c>
      <c r="AF43" s="12"/>
    </row>
    <row r="44" spans="1:32" s="13" customFormat="1" ht="20.100000000000001" customHeight="1" x14ac:dyDescent="0.3">
      <c r="A44" s="4">
        <v>38</v>
      </c>
      <c r="B44" s="5">
        <f t="shared" ref="B44:C44" si="19">B43</f>
        <v>1</v>
      </c>
      <c r="C44" s="5">
        <f t="shared" si="19"/>
        <v>4</v>
      </c>
      <c r="D44" s="6" t="s">
        <v>88</v>
      </c>
      <c r="E44" s="6" t="s">
        <v>61</v>
      </c>
      <c r="F44" s="6" t="s">
        <v>62</v>
      </c>
      <c r="G44" s="4" t="s">
        <v>51</v>
      </c>
      <c r="H44" s="4" t="s">
        <v>47</v>
      </c>
      <c r="I44" s="7">
        <f t="shared" si="0"/>
        <v>350</v>
      </c>
      <c r="J44" s="8">
        <v>350</v>
      </c>
      <c r="K44" s="7">
        <f t="shared" si="8"/>
        <v>0</v>
      </c>
      <c r="L44" s="9">
        <f t="shared" si="2"/>
        <v>0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>
        <v>20210102</v>
      </c>
      <c r="AB44" s="11">
        <v>14</v>
      </c>
      <c r="AC44" s="5" t="s">
        <v>90</v>
      </c>
      <c r="AD44" s="11" t="str">
        <f t="shared" si="3"/>
        <v>하선동</v>
      </c>
      <c r="AE44" s="12" t="s">
        <v>114</v>
      </c>
      <c r="AF44" s="12"/>
    </row>
    <row r="45" spans="1:32" s="13" customFormat="1" ht="20.100000000000001" customHeight="1" x14ac:dyDescent="0.3">
      <c r="A45" s="4">
        <v>39</v>
      </c>
      <c r="B45" s="5">
        <f t="shared" ref="B45:C45" si="20">B44</f>
        <v>1</v>
      </c>
      <c r="C45" s="5">
        <f t="shared" si="20"/>
        <v>4</v>
      </c>
      <c r="D45" s="6" t="s">
        <v>88</v>
      </c>
      <c r="E45" s="6" t="s">
        <v>61</v>
      </c>
      <c r="F45" s="6" t="s">
        <v>62</v>
      </c>
      <c r="G45" s="4" t="s">
        <v>51</v>
      </c>
      <c r="H45" s="4" t="s">
        <v>47</v>
      </c>
      <c r="I45" s="7">
        <f t="shared" si="0"/>
        <v>1637</v>
      </c>
      <c r="J45" s="8">
        <v>1635</v>
      </c>
      <c r="K45" s="7">
        <f t="shared" si="8"/>
        <v>2</v>
      </c>
      <c r="L45" s="9">
        <f t="shared" si="2"/>
        <v>1.2217470983506415E-3</v>
      </c>
      <c r="M45" s="10">
        <v>1</v>
      </c>
      <c r="N45" s="10"/>
      <c r="O45" s="10"/>
      <c r="P45" s="10"/>
      <c r="Q45" s="10"/>
      <c r="R45" s="10"/>
      <c r="S45" s="10"/>
      <c r="T45" s="10"/>
      <c r="U45" s="10"/>
      <c r="V45" s="10">
        <v>1</v>
      </c>
      <c r="W45" s="10"/>
      <c r="X45" s="10"/>
      <c r="Y45" s="10"/>
      <c r="Z45" s="10"/>
      <c r="AA45" s="11">
        <v>20210104</v>
      </c>
      <c r="AB45" s="11">
        <v>14</v>
      </c>
      <c r="AC45" s="5" t="s">
        <v>90</v>
      </c>
      <c r="AD45" s="11" t="str">
        <f t="shared" si="3"/>
        <v>하선동</v>
      </c>
      <c r="AE45" s="12" t="s">
        <v>114</v>
      </c>
      <c r="AF45" s="12"/>
    </row>
    <row r="46" spans="1:32" s="13" customFormat="1" ht="20.100000000000001" customHeight="1" x14ac:dyDescent="0.3">
      <c r="A46" s="4">
        <v>40</v>
      </c>
      <c r="B46" s="5">
        <f t="shared" ref="B46:C46" si="21">B45</f>
        <v>1</v>
      </c>
      <c r="C46" s="5">
        <f t="shared" si="21"/>
        <v>4</v>
      </c>
      <c r="D46" s="6" t="s">
        <v>88</v>
      </c>
      <c r="E46" s="6" t="s">
        <v>49</v>
      </c>
      <c r="F46" s="6" t="s">
        <v>65</v>
      </c>
      <c r="G46" s="4" t="s">
        <v>51</v>
      </c>
      <c r="H46" s="4" t="s">
        <v>66</v>
      </c>
      <c r="I46" s="7">
        <f t="shared" si="0"/>
        <v>1813</v>
      </c>
      <c r="J46" s="8">
        <v>1785</v>
      </c>
      <c r="K46" s="7">
        <f t="shared" si="8"/>
        <v>28</v>
      </c>
      <c r="L46" s="9">
        <f t="shared" si="2"/>
        <v>1.5444015444015444E-2</v>
      </c>
      <c r="M46" s="10">
        <v>2</v>
      </c>
      <c r="N46" s="10"/>
      <c r="O46" s="10"/>
      <c r="P46" s="10"/>
      <c r="Q46" s="10"/>
      <c r="R46" s="10"/>
      <c r="S46" s="10">
        <v>5</v>
      </c>
      <c r="T46" s="10"/>
      <c r="U46" s="10">
        <v>19</v>
      </c>
      <c r="V46" s="10"/>
      <c r="W46" s="10"/>
      <c r="X46" s="10"/>
      <c r="Y46" s="10"/>
      <c r="Z46" s="10">
        <v>2</v>
      </c>
      <c r="AA46" s="11">
        <v>20210104</v>
      </c>
      <c r="AB46" s="11">
        <v>2</v>
      </c>
      <c r="AC46" s="5" t="s">
        <v>90</v>
      </c>
      <c r="AD46" s="11" t="str">
        <f t="shared" si="3"/>
        <v>하선동</v>
      </c>
      <c r="AE46" s="12" t="s">
        <v>114</v>
      </c>
      <c r="AF46" s="12"/>
    </row>
    <row r="47" spans="1:32" s="13" customFormat="1" ht="20.100000000000001" customHeight="1" x14ac:dyDescent="0.3">
      <c r="A47" s="4">
        <v>41</v>
      </c>
      <c r="B47" s="5">
        <f t="shared" ref="B47:C47" si="22">B46</f>
        <v>1</v>
      </c>
      <c r="C47" s="5">
        <f t="shared" si="22"/>
        <v>4</v>
      </c>
      <c r="D47" s="12" t="s">
        <v>89</v>
      </c>
      <c r="E47" s="6" t="s">
        <v>49</v>
      </c>
      <c r="F47" s="6" t="s">
        <v>115</v>
      </c>
      <c r="G47" s="4" t="s">
        <v>79</v>
      </c>
      <c r="H47" s="4" t="s">
        <v>47</v>
      </c>
      <c r="I47" s="7">
        <f t="shared" si="0"/>
        <v>613</v>
      </c>
      <c r="J47" s="8">
        <v>580</v>
      </c>
      <c r="K47" s="7">
        <f t="shared" si="8"/>
        <v>33</v>
      </c>
      <c r="L47" s="9">
        <f t="shared" si="2"/>
        <v>5.3833605220228384E-2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>
        <v>33</v>
      </c>
      <c r="Z47" s="10"/>
      <c r="AA47" s="11">
        <v>20210104</v>
      </c>
      <c r="AB47" s="11">
        <v>11</v>
      </c>
      <c r="AC47" s="5" t="s">
        <v>90</v>
      </c>
      <c r="AD47" s="11" t="str">
        <f t="shared" si="3"/>
        <v>하선동</v>
      </c>
      <c r="AE47" s="12" t="s">
        <v>114</v>
      </c>
      <c r="AF47" s="12"/>
    </row>
    <row r="48" spans="1:32" s="13" customFormat="1" ht="20.100000000000001" customHeight="1" x14ac:dyDescent="0.3">
      <c r="A48" s="4">
        <v>42</v>
      </c>
      <c r="B48" s="5">
        <f t="shared" ref="B48:C48" si="23">B47</f>
        <v>1</v>
      </c>
      <c r="C48" s="5">
        <f t="shared" si="23"/>
        <v>4</v>
      </c>
      <c r="D48" s="12" t="s">
        <v>25</v>
      </c>
      <c r="E48" s="6" t="s">
        <v>49</v>
      </c>
      <c r="F48" s="6" t="s">
        <v>50</v>
      </c>
      <c r="G48" s="4" t="s">
        <v>51</v>
      </c>
      <c r="H48" s="4" t="s">
        <v>47</v>
      </c>
      <c r="I48" s="7">
        <f t="shared" si="0"/>
        <v>1850</v>
      </c>
      <c r="J48" s="8">
        <v>1850</v>
      </c>
      <c r="K48" s="7">
        <f t="shared" si="8"/>
        <v>0</v>
      </c>
      <c r="L48" s="9">
        <f t="shared" si="2"/>
        <v>0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>
        <v>20210102</v>
      </c>
      <c r="AB48" s="11">
        <v>15</v>
      </c>
      <c r="AC48" s="5" t="s">
        <v>90</v>
      </c>
      <c r="AD48" s="11" t="str">
        <f t="shared" si="3"/>
        <v>하선동</v>
      </c>
      <c r="AE48" s="12" t="s">
        <v>119</v>
      </c>
      <c r="AF48" s="12"/>
    </row>
    <row r="49" spans="1:32" s="13" customFormat="1" ht="20.100000000000001" customHeight="1" x14ac:dyDescent="0.3">
      <c r="A49" s="4">
        <v>43</v>
      </c>
      <c r="B49" s="5">
        <f t="shared" ref="B49:C49" si="24">B48</f>
        <v>1</v>
      </c>
      <c r="C49" s="5">
        <f t="shared" si="24"/>
        <v>4</v>
      </c>
      <c r="D49" s="12" t="s">
        <v>25</v>
      </c>
      <c r="E49" s="6" t="s">
        <v>49</v>
      </c>
      <c r="F49" s="6" t="s">
        <v>50</v>
      </c>
      <c r="G49" s="4" t="s">
        <v>51</v>
      </c>
      <c r="H49" s="4" t="s">
        <v>47</v>
      </c>
      <c r="I49" s="7">
        <f t="shared" si="0"/>
        <v>430</v>
      </c>
      <c r="J49" s="8">
        <v>430</v>
      </c>
      <c r="K49" s="7">
        <f t="shared" si="8"/>
        <v>0</v>
      </c>
      <c r="L49" s="9">
        <f t="shared" si="2"/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>
        <v>20210104</v>
      </c>
      <c r="AB49" s="11">
        <v>15</v>
      </c>
      <c r="AC49" s="5" t="s">
        <v>90</v>
      </c>
      <c r="AD49" s="11" t="str">
        <f t="shared" si="3"/>
        <v>하선동</v>
      </c>
      <c r="AE49" s="12" t="s">
        <v>119</v>
      </c>
      <c r="AF49" s="12"/>
    </row>
    <row r="50" spans="1:32" s="13" customFormat="1" ht="20.100000000000001" customHeight="1" x14ac:dyDescent="0.3">
      <c r="A50" s="4">
        <v>44</v>
      </c>
      <c r="B50" s="5">
        <f t="shared" ref="B50:C50" si="25">B49</f>
        <v>1</v>
      </c>
      <c r="C50" s="5">
        <f t="shared" si="25"/>
        <v>4</v>
      </c>
      <c r="D50" s="12" t="s">
        <v>108</v>
      </c>
      <c r="E50" s="6" t="s">
        <v>112</v>
      </c>
      <c r="F50" s="6" t="s">
        <v>110</v>
      </c>
      <c r="G50" s="4" t="s">
        <v>111</v>
      </c>
      <c r="H50" s="4" t="s">
        <v>47</v>
      </c>
      <c r="I50" s="7">
        <f t="shared" si="0"/>
        <v>3140</v>
      </c>
      <c r="J50" s="8">
        <v>3140</v>
      </c>
      <c r="K50" s="7">
        <f t="shared" si="8"/>
        <v>0</v>
      </c>
      <c r="L50" s="9">
        <f t="shared" si="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>
        <v>20210104</v>
      </c>
      <c r="AB50" s="11">
        <v>5</v>
      </c>
      <c r="AC50" s="5" t="s">
        <v>90</v>
      </c>
      <c r="AD50" s="11" t="str">
        <f t="shared" si="3"/>
        <v>하선동</v>
      </c>
      <c r="AE50" s="12" t="s">
        <v>119</v>
      </c>
      <c r="AF50" s="12"/>
    </row>
    <row r="51" spans="1:32" s="13" customFormat="1" ht="20.100000000000001" customHeight="1" x14ac:dyDescent="0.3">
      <c r="A51" s="4">
        <v>45</v>
      </c>
      <c r="B51" s="5">
        <f t="shared" ref="B51:C51" si="26">B50</f>
        <v>1</v>
      </c>
      <c r="C51" s="5">
        <f t="shared" si="26"/>
        <v>4</v>
      </c>
      <c r="D51" s="6" t="s">
        <v>88</v>
      </c>
      <c r="E51" s="6" t="s">
        <v>77</v>
      </c>
      <c r="F51" s="6" t="s">
        <v>78</v>
      </c>
      <c r="G51" s="4" t="s">
        <v>79</v>
      </c>
      <c r="H51" s="4" t="s">
        <v>47</v>
      </c>
      <c r="I51" s="7">
        <f t="shared" si="0"/>
        <v>2480</v>
      </c>
      <c r="J51" s="8">
        <v>2480</v>
      </c>
      <c r="K51" s="7">
        <f t="shared" si="8"/>
        <v>0</v>
      </c>
      <c r="L51" s="9">
        <f t="shared" si="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>
        <v>20210102</v>
      </c>
      <c r="AB51" s="11">
        <v>11</v>
      </c>
      <c r="AC51" s="5" t="s">
        <v>90</v>
      </c>
      <c r="AD51" s="11" t="str">
        <f t="shared" si="3"/>
        <v>하선동</v>
      </c>
      <c r="AE51" s="12" t="s">
        <v>119</v>
      </c>
      <c r="AF51" s="12"/>
    </row>
    <row r="52" spans="1:32" s="13" customFormat="1" ht="20.100000000000001" customHeight="1" x14ac:dyDescent="0.3">
      <c r="A52" s="4">
        <v>46</v>
      </c>
      <c r="B52" s="5">
        <f t="shared" ref="B52:C52" si="27">B51</f>
        <v>1</v>
      </c>
      <c r="C52" s="5">
        <f t="shared" si="27"/>
        <v>4</v>
      </c>
      <c r="D52" s="6" t="s">
        <v>88</v>
      </c>
      <c r="E52" s="6" t="s">
        <v>77</v>
      </c>
      <c r="F52" s="6" t="s">
        <v>78</v>
      </c>
      <c r="G52" s="4" t="s">
        <v>79</v>
      </c>
      <c r="H52" s="4" t="s">
        <v>47</v>
      </c>
      <c r="I52" s="7">
        <f t="shared" si="0"/>
        <v>1520</v>
      </c>
      <c r="J52" s="8">
        <v>1520</v>
      </c>
      <c r="K52" s="7">
        <f t="shared" si="8"/>
        <v>0</v>
      </c>
      <c r="L52" s="9">
        <f t="shared" si="2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20210102</v>
      </c>
      <c r="AB52" s="11">
        <v>11</v>
      </c>
      <c r="AC52" s="5" t="s">
        <v>97</v>
      </c>
      <c r="AD52" s="11" t="str">
        <f t="shared" si="3"/>
        <v>이형준</v>
      </c>
      <c r="AE52" s="12" t="s">
        <v>119</v>
      </c>
      <c r="AF52" s="12"/>
    </row>
    <row r="53" spans="1:32" s="13" customFormat="1" ht="20.100000000000001" customHeight="1" x14ac:dyDescent="0.3">
      <c r="A53" s="4">
        <v>47</v>
      </c>
      <c r="B53" s="5">
        <f t="shared" si="5"/>
        <v>1</v>
      </c>
      <c r="C53" s="5">
        <f t="shared" si="5"/>
        <v>4</v>
      </c>
      <c r="D53" s="6" t="s">
        <v>88</v>
      </c>
      <c r="E53" s="6" t="s">
        <v>77</v>
      </c>
      <c r="F53" s="6" t="s">
        <v>78</v>
      </c>
      <c r="G53" s="4" t="s">
        <v>79</v>
      </c>
      <c r="H53" s="4" t="s">
        <v>47</v>
      </c>
      <c r="I53" s="7">
        <f t="shared" si="0"/>
        <v>4520</v>
      </c>
      <c r="J53" s="8">
        <v>4520</v>
      </c>
      <c r="K53" s="7">
        <f t="shared" si="8"/>
        <v>0</v>
      </c>
      <c r="L53" s="9">
        <f t="shared" si="2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>
        <v>20210101</v>
      </c>
      <c r="AB53" s="11">
        <v>11</v>
      </c>
      <c r="AC53" s="5" t="s">
        <v>97</v>
      </c>
      <c r="AD53" s="11" t="str">
        <f t="shared" si="3"/>
        <v>이형준</v>
      </c>
      <c r="AE53" s="12" t="s">
        <v>119</v>
      </c>
      <c r="AF53" s="12"/>
    </row>
    <row r="54" spans="1:32" s="13" customFormat="1" ht="20.100000000000001" hidden="1" customHeight="1" x14ac:dyDescent="0.3">
      <c r="A54" s="4">
        <v>29</v>
      </c>
      <c r="B54" s="5">
        <f t="shared" si="5"/>
        <v>1</v>
      </c>
      <c r="C54" s="5">
        <f t="shared" si="5"/>
        <v>4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6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5"/>
        <v>1</v>
      </c>
      <c r="C55" s="5">
        <f t="shared" si="5"/>
        <v>4</v>
      </c>
      <c r="D55" s="6"/>
      <c r="E55" s="27"/>
      <c r="F55" s="4"/>
      <c r="G55" s="4"/>
      <c r="H55" s="4"/>
      <c r="I55" s="7">
        <f t="shared" si="0"/>
        <v>0</v>
      </c>
      <c r="J55" s="8"/>
      <c r="K55" s="7">
        <f t="shared" si="6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5"/>
        <v>1</v>
      </c>
      <c r="C56" s="5">
        <f t="shared" si="5"/>
        <v>4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6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si="5"/>
        <v>1</v>
      </c>
      <c r="C57" s="5">
        <f t="shared" si="5"/>
        <v>4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6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5"/>
        <v>1</v>
      </c>
      <c r="C58" s="5">
        <f t="shared" si="5"/>
        <v>4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6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5"/>
        <v>1</v>
      </c>
      <c r="C59" s="5">
        <f t="shared" si="5"/>
        <v>4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6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ref="B60:C64" si="28">B59</f>
        <v>1</v>
      </c>
      <c r="C60" s="5">
        <f t="shared" si="28"/>
        <v>4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6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28"/>
        <v>1</v>
      </c>
      <c r="C61" s="5">
        <f t="shared" si="28"/>
        <v>4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6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28"/>
        <v>1</v>
      </c>
      <c r="C62" s="5">
        <f t="shared" si="28"/>
        <v>4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6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28"/>
        <v>1</v>
      </c>
      <c r="C63" s="5">
        <f t="shared" si="28"/>
        <v>4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ref="K63:K65" si="29">SUM(M63:Z63)</f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28"/>
        <v>1</v>
      </c>
      <c r="C64" s="5">
        <f t="shared" si="28"/>
        <v>4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29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30">LEFT($A$1,1)</f>
        <v>1</v>
      </c>
      <c r="C65" s="5" t="str">
        <f t="shared" ref="C65" si="31">MID($A$1,4,2)</f>
        <v>4일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29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45"/>
      <c r="B66" s="46"/>
      <c r="C66" s="46"/>
      <c r="D66" s="46"/>
      <c r="E66" s="46"/>
      <c r="F66" s="46"/>
      <c r="G66" s="46"/>
      <c r="H66" s="46"/>
      <c r="I66" s="36">
        <f>SUM(I7:I65)</f>
        <v>79115</v>
      </c>
      <c r="J66" s="36">
        <v>5950</v>
      </c>
      <c r="K66" s="36">
        <f t="shared" ref="K66:U66" si="32">SUM(K7:K65)</f>
        <v>1046</v>
      </c>
      <c r="L66" s="36" t="e">
        <f t="shared" si="32"/>
        <v>#DIV/0!</v>
      </c>
      <c r="M66" s="36">
        <f t="shared" si="32"/>
        <v>486</v>
      </c>
      <c r="N66" s="36">
        <f t="shared" si="32"/>
        <v>110</v>
      </c>
      <c r="O66" s="36">
        <f t="shared" si="32"/>
        <v>0</v>
      </c>
      <c r="P66" s="36">
        <f t="shared" si="32"/>
        <v>112</v>
      </c>
      <c r="Q66" s="36">
        <f t="shared" si="32"/>
        <v>183</v>
      </c>
      <c r="R66" s="36">
        <f t="shared" si="32"/>
        <v>55</v>
      </c>
      <c r="S66" s="36">
        <f t="shared" si="32"/>
        <v>9</v>
      </c>
      <c r="T66" s="36">
        <f t="shared" si="32"/>
        <v>18</v>
      </c>
      <c r="U66" s="36">
        <f t="shared" si="32"/>
        <v>26</v>
      </c>
      <c r="V66" s="23"/>
      <c r="W66" s="23"/>
      <c r="X66" s="23"/>
      <c r="Y66" s="36">
        <f>SUM(Y7:Y65)</f>
        <v>33</v>
      </c>
      <c r="Z66" s="36">
        <f>SUM(Z7:Z65)</f>
        <v>2</v>
      </c>
      <c r="AA66" s="37"/>
      <c r="AB66" s="38"/>
      <c r="AC66" s="38"/>
      <c r="AD66" s="38"/>
      <c r="AE66" s="38"/>
      <c r="AF66" s="38"/>
    </row>
    <row r="67" spans="1:32" s="15" customFormat="1" x14ac:dyDescent="0.3">
      <c r="A67" s="45"/>
      <c r="B67" s="46"/>
      <c r="C67" s="46"/>
      <c r="D67" s="46"/>
      <c r="E67" s="46"/>
      <c r="F67" s="46"/>
      <c r="G67" s="46"/>
      <c r="H67" s="4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23"/>
      <c r="W67" s="23"/>
      <c r="X67" s="23"/>
      <c r="Y67" s="36"/>
      <c r="Z67" s="36"/>
      <c r="AA67" s="38"/>
      <c r="AB67" s="38"/>
      <c r="AC67" s="38"/>
      <c r="AD67" s="38"/>
      <c r="AE67" s="38"/>
      <c r="AF67" s="38"/>
    </row>
    <row r="68" spans="1:32" ht="20.100000000000001" customHeight="1" x14ac:dyDescent="0.3">
      <c r="A68" s="4">
        <v>1</v>
      </c>
      <c r="B68" s="5">
        <v>1</v>
      </c>
      <c r="C68" s="5">
        <v>4</v>
      </c>
      <c r="D68" s="12" t="s">
        <v>89</v>
      </c>
      <c r="E68" s="6" t="s">
        <v>49</v>
      </c>
      <c r="F68" s="6" t="s">
        <v>115</v>
      </c>
      <c r="G68" s="4" t="s">
        <v>79</v>
      </c>
      <c r="H68" s="4" t="s">
        <v>47</v>
      </c>
      <c r="I68" s="7">
        <f t="shared" ref="I68:I82" si="33">J68+K68</f>
        <v>50</v>
      </c>
      <c r="J68" s="8">
        <v>50</v>
      </c>
      <c r="K68" s="7">
        <f t="shared" ref="K68:K82" si="34">SUM(M68:Z68)</f>
        <v>0</v>
      </c>
      <c r="L68" s="9">
        <f t="shared" ref="L68:L82" si="35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20210104</v>
      </c>
      <c r="AB68" s="11">
        <v>11</v>
      </c>
      <c r="AC68" s="5" t="s">
        <v>90</v>
      </c>
      <c r="AD68" s="11" t="str">
        <f>IF($AC68="A","하선동",IF($AC68="B","이형준",""))</f>
        <v>하선동</v>
      </c>
      <c r="AE68" s="12" t="s">
        <v>114</v>
      </c>
      <c r="AF68" s="12" t="s">
        <v>94</v>
      </c>
    </row>
    <row r="69" spans="1:32" ht="20.100000000000001" customHeight="1" x14ac:dyDescent="0.3">
      <c r="A69" s="4">
        <v>2</v>
      </c>
      <c r="B69" s="5">
        <f t="shared" ref="B69:C82" si="36">B68</f>
        <v>1</v>
      </c>
      <c r="C69" s="5">
        <f t="shared" si="36"/>
        <v>4</v>
      </c>
      <c r="D69" s="12" t="s">
        <v>89</v>
      </c>
      <c r="E69" s="6" t="s">
        <v>49</v>
      </c>
      <c r="F69" s="6" t="s">
        <v>116</v>
      </c>
      <c r="G69" s="4" t="s">
        <v>117</v>
      </c>
      <c r="H69" s="4" t="s">
        <v>118</v>
      </c>
      <c r="I69" s="7">
        <f t="shared" si="33"/>
        <v>20</v>
      </c>
      <c r="J69" s="8">
        <v>20</v>
      </c>
      <c r="K69" s="7">
        <f t="shared" si="34"/>
        <v>0</v>
      </c>
      <c r="L69" s="9">
        <f t="shared" si="35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20201231</v>
      </c>
      <c r="AB69" s="11">
        <v>9</v>
      </c>
      <c r="AC69" s="5" t="s">
        <v>90</v>
      </c>
      <c r="AD69" s="11" t="str">
        <f t="shared" ref="AD69:AD82" si="37">IF($AC69="A","하선동",IF($AC69="B","이형준",""))</f>
        <v>하선동</v>
      </c>
      <c r="AE69" s="12" t="s">
        <v>114</v>
      </c>
      <c r="AF69" s="12" t="s">
        <v>94</v>
      </c>
    </row>
    <row r="70" spans="1:32" ht="20.100000000000001" customHeight="1" x14ac:dyDescent="0.3">
      <c r="A70" s="4">
        <v>3</v>
      </c>
      <c r="B70" s="5">
        <f t="shared" si="36"/>
        <v>1</v>
      </c>
      <c r="C70" s="5">
        <f t="shared" si="36"/>
        <v>4</v>
      </c>
      <c r="D70" s="6"/>
      <c r="E70" s="6"/>
      <c r="F70" s="6"/>
      <c r="G70" s="4"/>
      <c r="H70" s="4"/>
      <c r="I70" s="7">
        <f t="shared" si="33"/>
        <v>0</v>
      </c>
      <c r="J70" s="8"/>
      <c r="K70" s="7">
        <f t="shared" si="34"/>
        <v>0</v>
      </c>
      <c r="L70" s="9" t="e">
        <f t="shared" si="3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5"/>
      <c r="AC70" s="5"/>
      <c r="AD70" s="11" t="str">
        <f t="shared" si="37"/>
        <v/>
      </c>
      <c r="AE70" s="12"/>
      <c r="AF70" s="12"/>
    </row>
    <row r="71" spans="1:32" ht="20.100000000000001" customHeight="1" x14ac:dyDescent="0.3">
      <c r="A71" s="4">
        <v>4</v>
      </c>
      <c r="B71" s="5">
        <f t="shared" si="36"/>
        <v>1</v>
      </c>
      <c r="C71" s="5">
        <f t="shared" si="36"/>
        <v>4</v>
      </c>
      <c r="D71" s="6"/>
      <c r="E71" s="6"/>
      <c r="F71" s="6"/>
      <c r="G71" s="4"/>
      <c r="H71" s="4"/>
      <c r="I71" s="7">
        <f t="shared" si="33"/>
        <v>0</v>
      </c>
      <c r="J71" s="8"/>
      <c r="K71" s="7">
        <f t="shared" si="34"/>
        <v>0</v>
      </c>
      <c r="L71" s="9" t="e">
        <f t="shared" si="3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37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36"/>
        <v>1</v>
      </c>
      <c r="C72" s="5">
        <f t="shared" si="36"/>
        <v>4</v>
      </c>
      <c r="D72" s="6"/>
      <c r="E72" s="6"/>
      <c r="F72" s="6"/>
      <c r="G72" s="4"/>
      <c r="H72" s="4"/>
      <c r="I72" s="7">
        <f t="shared" si="33"/>
        <v>0</v>
      </c>
      <c r="J72" s="8"/>
      <c r="K72" s="7">
        <f t="shared" si="34"/>
        <v>0</v>
      </c>
      <c r="L72" s="9" t="e">
        <f t="shared" si="3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3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36"/>
        <v>1</v>
      </c>
      <c r="C73" s="5">
        <f t="shared" si="36"/>
        <v>4</v>
      </c>
      <c r="D73" s="6"/>
      <c r="E73" s="6"/>
      <c r="F73" s="6"/>
      <c r="G73" s="4"/>
      <c r="H73" s="4"/>
      <c r="I73" s="7">
        <f t="shared" si="33"/>
        <v>0</v>
      </c>
      <c r="J73" s="8"/>
      <c r="K73" s="7">
        <f t="shared" si="34"/>
        <v>0</v>
      </c>
      <c r="L73" s="9" t="e">
        <f t="shared" si="3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3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36"/>
        <v>1</v>
      </c>
      <c r="C74" s="5">
        <f t="shared" si="36"/>
        <v>4</v>
      </c>
      <c r="D74" s="6" t="s">
        <v>27</v>
      </c>
      <c r="E74" s="6"/>
      <c r="F74" s="6"/>
      <c r="G74" s="4"/>
      <c r="H74" s="4"/>
      <c r="I74" s="7">
        <f t="shared" si="33"/>
        <v>0</v>
      </c>
      <c r="J74" s="14"/>
      <c r="K74" s="7">
        <f t="shared" si="34"/>
        <v>0</v>
      </c>
      <c r="L74" s="9" t="e">
        <f t="shared" si="3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3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36"/>
        <v>1</v>
      </c>
      <c r="C75" s="5">
        <f t="shared" si="36"/>
        <v>4</v>
      </c>
      <c r="D75" s="6" t="s">
        <v>46</v>
      </c>
      <c r="E75" s="6"/>
      <c r="F75" s="6"/>
      <c r="G75" s="4"/>
      <c r="H75" s="4"/>
      <c r="I75" s="7">
        <f t="shared" si="33"/>
        <v>0</v>
      </c>
      <c r="J75" s="8"/>
      <c r="K75" s="7">
        <f t="shared" si="34"/>
        <v>0</v>
      </c>
      <c r="L75" s="9" t="e">
        <f t="shared" si="3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3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36"/>
        <v>1</v>
      </c>
      <c r="C76" s="5">
        <f t="shared" si="36"/>
        <v>4</v>
      </c>
      <c r="D76" s="6" t="s">
        <v>27</v>
      </c>
      <c r="E76" s="6"/>
      <c r="F76" s="6"/>
      <c r="G76" s="4"/>
      <c r="H76" s="4"/>
      <c r="I76" s="7">
        <f t="shared" si="33"/>
        <v>0</v>
      </c>
      <c r="J76" s="8"/>
      <c r="K76" s="7">
        <f t="shared" si="34"/>
        <v>0</v>
      </c>
      <c r="L76" s="9" t="e">
        <f t="shared" si="3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3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36"/>
        <v>1</v>
      </c>
      <c r="C77" s="5">
        <f t="shared" si="36"/>
        <v>4</v>
      </c>
      <c r="D77" s="6" t="s">
        <v>46</v>
      </c>
      <c r="E77" s="6"/>
      <c r="F77" s="6"/>
      <c r="G77" s="4"/>
      <c r="H77" s="4"/>
      <c r="I77" s="7">
        <f t="shared" si="33"/>
        <v>0</v>
      </c>
      <c r="J77" s="8"/>
      <c r="K77" s="7">
        <f t="shared" si="34"/>
        <v>0</v>
      </c>
      <c r="L77" s="9" t="e">
        <f t="shared" si="3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3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36"/>
        <v>1</v>
      </c>
      <c r="C78" s="5">
        <f t="shared" si="36"/>
        <v>4</v>
      </c>
      <c r="D78" s="6"/>
      <c r="E78" s="6"/>
      <c r="F78" s="6"/>
      <c r="G78" s="4"/>
      <c r="H78" s="4"/>
      <c r="I78" s="7">
        <f t="shared" si="33"/>
        <v>0</v>
      </c>
      <c r="J78" s="8"/>
      <c r="K78" s="7">
        <f t="shared" si="34"/>
        <v>0</v>
      </c>
      <c r="L78" s="9" t="e">
        <f t="shared" si="3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3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36"/>
        <v>1</v>
      </c>
      <c r="C79" s="5">
        <f t="shared" si="36"/>
        <v>4</v>
      </c>
      <c r="D79" s="6"/>
      <c r="E79" s="6"/>
      <c r="F79" s="6"/>
      <c r="G79" s="4"/>
      <c r="H79" s="4"/>
      <c r="I79" s="7">
        <f t="shared" si="33"/>
        <v>0</v>
      </c>
      <c r="J79" s="8"/>
      <c r="K79" s="7">
        <f t="shared" si="34"/>
        <v>0</v>
      </c>
      <c r="L79" s="9" t="e">
        <f t="shared" si="3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3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36"/>
        <v>1</v>
      </c>
      <c r="C80" s="5">
        <f t="shared" si="36"/>
        <v>4</v>
      </c>
      <c r="D80" s="6"/>
      <c r="E80" s="6"/>
      <c r="F80" s="6"/>
      <c r="G80" s="4"/>
      <c r="H80" s="4"/>
      <c r="I80" s="7">
        <f t="shared" si="33"/>
        <v>0</v>
      </c>
      <c r="J80" s="8"/>
      <c r="K80" s="7">
        <f t="shared" si="34"/>
        <v>0</v>
      </c>
      <c r="L80" s="9" t="e">
        <f t="shared" si="3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3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36"/>
        <v>1</v>
      </c>
      <c r="C81" s="5">
        <f t="shared" si="36"/>
        <v>4</v>
      </c>
      <c r="D81" s="6"/>
      <c r="E81" s="6"/>
      <c r="F81" s="6"/>
      <c r="G81" s="4"/>
      <c r="H81" s="4"/>
      <c r="I81" s="7">
        <f t="shared" si="33"/>
        <v>0</v>
      </c>
      <c r="J81" s="8"/>
      <c r="K81" s="7">
        <f t="shared" si="34"/>
        <v>0</v>
      </c>
      <c r="L81" s="9" t="e">
        <f t="shared" si="3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3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36"/>
        <v>1</v>
      </c>
      <c r="C82" s="5">
        <f t="shared" si="36"/>
        <v>4</v>
      </c>
      <c r="D82" s="6"/>
      <c r="E82" s="6"/>
      <c r="F82" s="6"/>
      <c r="G82" s="4"/>
      <c r="H82" s="4"/>
      <c r="I82" s="7">
        <f t="shared" si="33"/>
        <v>0</v>
      </c>
      <c r="J82" s="8"/>
      <c r="K82" s="7">
        <f t="shared" si="34"/>
        <v>0</v>
      </c>
      <c r="L82" s="9" t="e">
        <f t="shared" si="3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3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E9:F9 A65:AF65 D54:AF64 I53:J53 M52:AD53 E34:H34 J33:J52 A7:A64 I7:AD32 M51:AB51 L50:AB50 L33:AD49 F47 AF7:AF53">
    <cfRule type="expression" dxfId="3607" priority="1019">
      <formula>$L7&gt;0.15</formula>
    </cfRule>
    <cfRule type="expression" dxfId="3606" priority="1020">
      <formula>AND($L7&gt;0.08,$L7&lt;0.15)</formula>
    </cfRule>
  </conditionalFormatting>
  <conditionalFormatting sqref="I68:AD71 A68:A82 E69:F71 D82:AF82 E72:AD77 D78:AD81 AF68:AF81">
    <cfRule type="expression" dxfId="3605" priority="1017">
      <formula>$L68&gt;0.15</formula>
    </cfRule>
    <cfRule type="expression" dxfId="3604" priority="1018">
      <formula>AND($L68&gt;0.08,$L68&lt;0.15)</formula>
    </cfRule>
  </conditionalFormatting>
  <conditionalFormatting sqref="H9">
    <cfRule type="expression" dxfId="3603" priority="1015">
      <formula>$L9&gt;0.15</formula>
    </cfRule>
    <cfRule type="expression" dxfId="3602" priority="1016">
      <formula>AND($L9&gt;0.08,$L9&lt;0.15)</formula>
    </cfRule>
  </conditionalFormatting>
  <conditionalFormatting sqref="G69:H71">
    <cfRule type="expression" dxfId="3601" priority="1011">
      <formula>$L69&gt;0.15</formula>
    </cfRule>
    <cfRule type="expression" dxfId="3600" priority="1012">
      <formula>AND($L69&gt;0.08,$L69&lt;0.15)</formula>
    </cfRule>
  </conditionalFormatting>
  <conditionalFormatting sqref="B7:C64">
    <cfRule type="expression" dxfId="3599" priority="1009">
      <formula>$L7&gt;0.15</formula>
    </cfRule>
    <cfRule type="expression" dxfId="3598" priority="1010">
      <formula>AND($L7&gt;0.08,$L7&lt;0.15)</formula>
    </cfRule>
  </conditionalFormatting>
  <conditionalFormatting sqref="B68:C68">
    <cfRule type="expression" dxfId="3597" priority="1007">
      <formula>$L68&gt;0.15</formula>
    </cfRule>
    <cfRule type="expression" dxfId="3596" priority="1008">
      <formula>AND($L68&gt;0.08,$L68&lt;0.15)</formula>
    </cfRule>
  </conditionalFormatting>
  <conditionalFormatting sqref="B69:C81">
    <cfRule type="expression" dxfId="3595" priority="1005">
      <formula>$L69&gt;0.15</formula>
    </cfRule>
    <cfRule type="expression" dxfId="3594" priority="1006">
      <formula>AND($L69&gt;0.08,$L69&lt;0.15)</formula>
    </cfRule>
  </conditionalFormatting>
  <conditionalFormatting sqref="B82:C82">
    <cfRule type="expression" dxfId="3593" priority="1003">
      <formula>$L82&gt;0.15</formula>
    </cfRule>
    <cfRule type="expression" dxfId="3592" priority="1004">
      <formula>AND($L82&gt;0.08,$L82&lt;0.15)</formula>
    </cfRule>
  </conditionalFormatting>
  <conditionalFormatting sqref="G7:H7">
    <cfRule type="expression" dxfId="3591" priority="993">
      <formula>$L7&gt;0.15</formula>
    </cfRule>
    <cfRule type="expression" dxfId="3590" priority="994">
      <formula>AND($L7&gt;0.08,$L7&lt;0.15)</formula>
    </cfRule>
  </conditionalFormatting>
  <conditionalFormatting sqref="E7:F7">
    <cfRule type="expression" dxfId="3589" priority="1001">
      <formula>$L7&gt;0.15</formula>
    </cfRule>
    <cfRule type="expression" dxfId="3588" priority="1002">
      <formula>AND($L7&gt;0.08,$L7&lt;0.15)</formula>
    </cfRule>
  </conditionalFormatting>
  <conditionalFormatting sqref="E7:F7">
    <cfRule type="expression" dxfId="3587" priority="999">
      <formula>$L7&gt;0.15</formula>
    </cfRule>
    <cfRule type="expression" dxfId="3586" priority="1000">
      <formula>AND($L7&gt;0.08,$L7&lt;0.15)</formula>
    </cfRule>
  </conditionalFormatting>
  <conditionalFormatting sqref="E7:F7">
    <cfRule type="expression" dxfId="3585" priority="997">
      <formula>$L7&gt;0.15</formula>
    </cfRule>
    <cfRule type="expression" dxfId="3584" priority="998">
      <formula>AND($L7&gt;0.08,$L7&lt;0.15)</formula>
    </cfRule>
  </conditionalFormatting>
  <conditionalFormatting sqref="G7:H7">
    <cfRule type="expression" dxfId="3583" priority="995">
      <formula>$L7&gt;0.15</formula>
    </cfRule>
    <cfRule type="expression" dxfId="3582" priority="996">
      <formula>AND($L7&gt;0.08,$L7&lt;0.15)</formula>
    </cfRule>
  </conditionalFormatting>
  <conditionalFormatting sqref="G8:H8">
    <cfRule type="expression" dxfId="3581" priority="981">
      <formula>$L8&gt;0.15</formula>
    </cfRule>
    <cfRule type="expression" dxfId="3580" priority="982">
      <formula>AND($L8&gt;0.08,$L8&lt;0.15)</formula>
    </cfRule>
  </conditionalFormatting>
  <conditionalFormatting sqref="E8:F8">
    <cfRule type="expression" dxfId="3579" priority="989">
      <formula>$L8&gt;0.15</formula>
    </cfRule>
    <cfRule type="expression" dxfId="3578" priority="990">
      <formula>AND($L8&gt;0.08,$L8&lt;0.15)</formula>
    </cfRule>
  </conditionalFormatting>
  <conditionalFormatting sqref="E8:F8">
    <cfRule type="expression" dxfId="3577" priority="987">
      <formula>$L8&gt;0.15</formula>
    </cfRule>
    <cfRule type="expression" dxfId="3576" priority="988">
      <formula>AND($L8&gt;0.08,$L8&lt;0.15)</formula>
    </cfRule>
  </conditionalFormatting>
  <conditionalFormatting sqref="E8:F8">
    <cfRule type="expression" dxfId="3575" priority="985">
      <formula>$L8&gt;0.15</formula>
    </cfRule>
    <cfRule type="expression" dxfId="3574" priority="986">
      <formula>AND($L8&gt;0.08,$L8&lt;0.15)</formula>
    </cfRule>
  </conditionalFormatting>
  <conditionalFormatting sqref="G8:H8">
    <cfRule type="expression" dxfId="3573" priority="983">
      <formula>$L8&gt;0.15</formula>
    </cfRule>
    <cfRule type="expression" dxfId="3572" priority="984">
      <formula>AND($L8&gt;0.08,$L8&lt;0.15)</formula>
    </cfRule>
  </conditionalFormatting>
  <conditionalFormatting sqref="D70">
    <cfRule type="expression" dxfId="3571" priority="959">
      <formula>$L70&gt;0.15</formula>
    </cfRule>
    <cfRule type="expression" dxfId="3570" priority="960">
      <formula>AND($L70&gt;0.08,$L70&lt;0.15)</formula>
    </cfRule>
  </conditionalFormatting>
  <conditionalFormatting sqref="D71">
    <cfRule type="expression" dxfId="3569" priority="957">
      <formula>$L71&gt;0.15</formula>
    </cfRule>
    <cfRule type="expression" dxfId="3568" priority="958">
      <formula>AND($L71&gt;0.08,$L71&lt;0.15)</formula>
    </cfRule>
  </conditionalFormatting>
  <conditionalFormatting sqref="D72">
    <cfRule type="expression" dxfId="3567" priority="955">
      <formula>$L72&gt;0.15</formula>
    </cfRule>
    <cfRule type="expression" dxfId="3566" priority="956">
      <formula>AND($L72&gt;0.08,$L72&lt;0.15)</formula>
    </cfRule>
  </conditionalFormatting>
  <conditionalFormatting sqref="D73">
    <cfRule type="expression" dxfId="3565" priority="953">
      <formula>$L73&gt;0.15</formula>
    </cfRule>
    <cfRule type="expression" dxfId="3564" priority="954">
      <formula>AND($L73&gt;0.08,$L73&lt;0.15)</formula>
    </cfRule>
  </conditionalFormatting>
  <conditionalFormatting sqref="D74">
    <cfRule type="expression" dxfId="3563" priority="951">
      <formula>$L74&gt;0.15</formula>
    </cfRule>
    <cfRule type="expression" dxfId="3562" priority="952">
      <formula>AND($L74&gt;0.08,$L74&lt;0.15)</formula>
    </cfRule>
  </conditionalFormatting>
  <conditionalFormatting sqref="D75">
    <cfRule type="expression" dxfId="3561" priority="949">
      <formula>$L75&gt;0.15</formula>
    </cfRule>
    <cfRule type="expression" dxfId="3560" priority="950">
      <formula>AND($L75&gt;0.08,$L75&lt;0.15)</formula>
    </cfRule>
  </conditionalFormatting>
  <conditionalFormatting sqref="D76">
    <cfRule type="expression" dxfId="3559" priority="947">
      <formula>$L76&gt;0.15</formula>
    </cfRule>
    <cfRule type="expression" dxfId="3558" priority="948">
      <formula>AND($L76&gt;0.08,$L76&lt;0.15)</formula>
    </cfRule>
  </conditionalFormatting>
  <conditionalFormatting sqref="D77">
    <cfRule type="expression" dxfId="3557" priority="945">
      <formula>$L77&gt;0.15</formula>
    </cfRule>
    <cfRule type="expression" dxfId="3556" priority="946">
      <formula>AND($L77&gt;0.08,$L77&lt;0.15)</formula>
    </cfRule>
  </conditionalFormatting>
  <conditionalFormatting sqref="AE30:AE53">
    <cfRule type="expression" dxfId="3555" priority="665">
      <formula>$L30&gt;0.15</formula>
    </cfRule>
    <cfRule type="expression" dxfId="3554" priority="666">
      <formula>AND($L30&gt;0.08,$L30&lt;0.15)</formula>
    </cfRule>
  </conditionalFormatting>
  <conditionalFormatting sqref="H10">
    <cfRule type="expression" dxfId="3553" priority="937">
      <formula>$L10&gt;0.15</formula>
    </cfRule>
    <cfRule type="expression" dxfId="3552" priority="938">
      <formula>AND($L10&gt;0.08,$L10&lt;0.15)</formula>
    </cfRule>
  </conditionalFormatting>
  <conditionalFormatting sqref="H10">
    <cfRule type="expression" dxfId="3551" priority="935">
      <formula>$L10&gt;0.15</formula>
    </cfRule>
    <cfRule type="expression" dxfId="3550" priority="936">
      <formula>AND($L10&gt;0.08,$L10&lt;0.15)</formula>
    </cfRule>
  </conditionalFormatting>
  <conditionalFormatting sqref="AE7:AE29">
    <cfRule type="expression" dxfId="3549" priority="931">
      <formula>$L7&gt;0.15</formula>
    </cfRule>
    <cfRule type="expression" dxfId="3548" priority="932">
      <formula>AND($L7&gt;0.08,$L7&lt;0.15)</formula>
    </cfRule>
  </conditionalFormatting>
  <conditionalFormatting sqref="AE70:AE81">
    <cfRule type="expression" dxfId="3547" priority="929">
      <formula>$L70&gt;0.15</formula>
    </cfRule>
    <cfRule type="expression" dxfId="3546" priority="930">
      <formula>AND($L70&gt;0.08,$L70&lt;0.15)</formula>
    </cfRule>
  </conditionalFormatting>
  <conditionalFormatting sqref="G9">
    <cfRule type="expression" dxfId="3545" priority="925">
      <formula>$L9&gt;0.15</formula>
    </cfRule>
    <cfRule type="expression" dxfId="3544" priority="926">
      <formula>AND($L9&gt;0.08,$L9&lt;0.15)</formula>
    </cfRule>
  </conditionalFormatting>
  <conditionalFormatting sqref="G9">
    <cfRule type="expression" dxfId="3543" priority="923">
      <formula>$L9&gt;0.15</formula>
    </cfRule>
    <cfRule type="expression" dxfId="3542" priority="924">
      <formula>AND($L9&gt;0.08,$L9&lt;0.15)</formula>
    </cfRule>
  </conditionalFormatting>
  <conditionalFormatting sqref="D10">
    <cfRule type="expression" dxfId="3541" priority="607">
      <formula>$L10&gt;0.15</formula>
    </cfRule>
    <cfRule type="expression" dxfId="3540" priority="608">
      <formula>AND($L10&gt;0.08,$L10&lt;0.15)</formula>
    </cfRule>
  </conditionalFormatting>
  <conditionalFormatting sqref="E11:F11">
    <cfRule type="expression" dxfId="3539" priority="599">
      <formula>$L11&gt;0.15</formula>
    </cfRule>
    <cfRule type="expression" dxfId="3538" priority="600">
      <formula>AND($L11&gt;0.08,$L11&lt;0.15)</formula>
    </cfRule>
  </conditionalFormatting>
  <conditionalFormatting sqref="E12:F12">
    <cfRule type="expression" dxfId="3537" priority="587">
      <formula>$L12&gt;0.15</formula>
    </cfRule>
    <cfRule type="expression" dxfId="3536" priority="588">
      <formula>AND($L12&gt;0.08,$L12&lt;0.15)</formula>
    </cfRule>
  </conditionalFormatting>
  <conditionalFormatting sqref="G14">
    <cfRule type="expression" dxfId="3535" priority="567">
      <formula>$L14&gt;0.15</formula>
    </cfRule>
    <cfRule type="expression" dxfId="3534" priority="568">
      <formula>AND($L14&gt;0.08,$L14&lt;0.15)</formula>
    </cfRule>
  </conditionalFormatting>
  <conditionalFormatting sqref="G14">
    <cfRule type="expression" dxfId="3533" priority="569">
      <formula>$L14&gt;0.15</formula>
    </cfRule>
    <cfRule type="expression" dxfId="3532" priority="570">
      <formula>AND($L14&gt;0.08,$L14&lt;0.15)</formula>
    </cfRule>
  </conditionalFormatting>
  <conditionalFormatting sqref="G15:H15">
    <cfRule type="expression" dxfId="3531" priority="553">
      <formula>$L15&gt;0.15</formula>
    </cfRule>
    <cfRule type="expression" dxfId="3530" priority="554">
      <formula>AND($L15&gt;0.08,$L15&lt;0.15)</formula>
    </cfRule>
  </conditionalFormatting>
  <conditionalFormatting sqref="G15:H15">
    <cfRule type="expression" dxfId="3529" priority="551">
      <formula>$L15&gt;0.15</formula>
    </cfRule>
    <cfRule type="expression" dxfId="3528" priority="552">
      <formula>AND($L15&gt;0.08,$L15&lt;0.15)</formula>
    </cfRule>
  </conditionalFormatting>
  <conditionalFormatting sqref="E16:F16">
    <cfRule type="expression" dxfId="3527" priority="539">
      <formula>$L16&gt;0.15</formula>
    </cfRule>
    <cfRule type="expression" dxfId="3526" priority="540">
      <formula>AND($L16&gt;0.08,$L16&lt;0.15)</formula>
    </cfRule>
  </conditionalFormatting>
  <conditionalFormatting sqref="D18">
    <cfRule type="expression" dxfId="3525" priority="527">
      <formula>$L18&gt;0.15</formula>
    </cfRule>
    <cfRule type="expression" dxfId="3524" priority="528">
      <formula>AND($L18&gt;0.08,$L18&lt;0.15)</formula>
    </cfRule>
  </conditionalFormatting>
  <conditionalFormatting sqref="E18:F18">
    <cfRule type="expression" dxfId="3523" priority="511">
      <formula>$L18&gt;0.15</formula>
    </cfRule>
    <cfRule type="expression" dxfId="3522" priority="512">
      <formula>AND($L18&gt;0.08,$L18&lt;0.15)</formula>
    </cfRule>
  </conditionalFormatting>
  <conditionalFormatting sqref="E18:F18">
    <cfRule type="expression" dxfId="3521" priority="513">
      <formula>$L18&gt;0.15</formula>
    </cfRule>
    <cfRule type="expression" dxfId="3520" priority="514">
      <formula>AND($L18&gt;0.08,$L18&lt;0.15)</formula>
    </cfRule>
  </conditionalFormatting>
  <conditionalFormatting sqref="G20:H20">
    <cfRule type="expression" dxfId="3519" priority="495">
      <formula>$L20&gt;0.15</formula>
    </cfRule>
    <cfRule type="expression" dxfId="3518" priority="496">
      <formula>AND($L20&gt;0.08,$L20&lt;0.15)</formula>
    </cfRule>
  </conditionalFormatting>
  <conditionalFormatting sqref="AE30:AE53">
    <cfRule type="expression" dxfId="3517" priority="667">
      <formula>$L30&gt;0.15</formula>
    </cfRule>
    <cfRule type="expression" dxfId="3516" priority="668">
      <formula>AND($L30&gt;0.08,$L30&lt;0.15)</formula>
    </cfRule>
  </conditionalFormatting>
  <conditionalFormatting sqref="E20:F20">
    <cfRule type="expression" dxfId="3515" priority="497">
      <formula>$L20&gt;0.15</formula>
    </cfRule>
    <cfRule type="expression" dxfId="3514" priority="498">
      <formula>AND($L20&gt;0.08,$L20&lt;0.15)</formula>
    </cfRule>
  </conditionalFormatting>
  <conditionalFormatting sqref="E22:F22">
    <cfRule type="expression" dxfId="3513" priority="459">
      <formula>$L22&gt;0.15</formula>
    </cfRule>
    <cfRule type="expression" dxfId="3512" priority="460">
      <formula>AND($L22&gt;0.08,$L22&lt;0.15)</formula>
    </cfRule>
  </conditionalFormatting>
  <conditionalFormatting sqref="E22:F22">
    <cfRule type="expression" dxfId="3511" priority="461">
      <formula>$L22&gt;0.15</formula>
    </cfRule>
    <cfRule type="expression" dxfId="3510" priority="462">
      <formula>AND($L22&gt;0.08,$L22&lt;0.15)</formula>
    </cfRule>
  </conditionalFormatting>
  <conditionalFormatting sqref="D7:D9 D11:D14 D34 D47">
    <cfRule type="expression" dxfId="3509" priority="615">
      <formula>$L7&gt;0.15</formula>
    </cfRule>
    <cfRule type="expression" dxfId="3508" priority="616">
      <formula>AND($L7&gt;0.08,$L7&lt;0.15)</formula>
    </cfRule>
  </conditionalFormatting>
  <conditionalFormatting sqref="E10:F10">
    <cfRule type="expression" dxfId="3507" priority="613">
      <formula>$L10&gt;0.15</formula>
    </cfRule>
    <cfRule type="expression" dxfId="3506" priority="614">
      <formula>AND($L10&gt;0.08,$L10&lt;0.15)</formula>
    </cfRule>
  </conditionalFormatting>
  <conditionalFormatting sqref="E11:F11">
    <cfRule type="expression" dxfId="3505" priority="605">
      <formula>$L11&gt;0.15</formula>
    </cfRule>
    <cfRule type="expression" dxfId="3504" priority="606">
      <formula>AND($L11&gt;0.08,$L11&lt;0.15)</formula>
    </cfRule>
  </conditionalFormatting>
  <conditionalFormatting sqref="G24:H24">
    <cfRule type="expression" dxfId="3503" priority="407">
      <formula>$L24&gt;0.15</formula>
    </cfRule>
    <cfRule type="expression" dxfId="3502" priority="408">
      <formula>AND($L24&gt;0.08,$L24&lt;0.15)</formula>
    </cfRule>
  </conditionalFormatting>
  <conditionalFormatting sqref="G10">
    <cfRule type="expression" dxfId="3501" priority="609">
      <formula>$L10&gt;0.15</formula>
    </cfRule>
    <cfRule type="expression" dxfId="3500" priority="610">
      <formula>AND($L10&gt;0.08,$L10&lt;0.15)</formula>
    </cfRule>
  </conditionalFormatting>
  <conditionalFormatting sqref="G10">
    <cfRule type="expression" dxfId="3499" priority="611">
      <formula>$L10&gt;0.15</formula>
    </cfRule>
    <cfRule type="expression" dxfId="3498" priority="612">
      <formula>AND($L10&gt;0.08,$L10&lt;0.15)</formula>
    </cfRule>
  </conditionalFormatting>
  <conditionalFormatting sqref="E24:F24">
    <cfRule type="expression" dxfId="3497" priority="409">
      <formula>$L24&gt;0.15</formula>
    </cfRule>
    <cfRule type="expression" dxfId="3496" priority="410">
      <formula>AND($L24&gt;0.08,$L24&lt;0.15)</formula>
    </cfRule>
  </conditionalFormatting>
  <conditionalFormatting sqref="E11:F11">
    <cfRule type="expression" dxfId="3495" priority="597">
      <formula>$L11&gt;0.15</formula>
    </cfRule>
    <cfRule type="expression" dxfId="3494" priority="598">
      <formula>AND($L11&gt;0.08,$L11&lt;0.15)</formula>
    </cfRule>
  </conditionalFormatting>
  <conditionalFormatting sqref="H26">
    <cfRule type="expression" dxfId="3493" priority="389">
      <formula>$L26&gt;0.15</formula>
    </cfRule>
    <cfRule type="expression" dxfId="3492" priority="390">
      <formula>AND($L26&gt;0.08,$L26&lt;0.15)</formula>
    </cfRule>
  </conditionalFormatting>
  <conditionalFormatting sqref="D28">
    <cfRule type="expression" dxfId="3491" priority="371">
      <formula>$L28&gt;0.15</formula>
    </cfRule>
    <cfRule type="expression" dxfId="3490" priority="372">
      <formula>AND($L28&gt;0.08,$L28&lt;0.15)</formula>
    </cfRule>
  </conditionalFormatting>
  <conditionalFormatting sqref="E11:F11">
    <cfRule type="expression" dxfId="3489" priority="603">
      <formula>$L11&gt;0.15</formula>
    </cfRule>
    <cfRule type="expression" dxfId="3488" priority="604">
      <formula>AND($L11&gt;0.08,$L11&lt;0.15)</formula>
    </cfRule>
  </conditionalFormatting>
  <conditionalFormatting sqref="G11:H11">
    <cfRule type="expression" dxfId="3487" priority="601">
      <formula>$L11&gt;0.15</formula>
    </cfRule>
    <cfRule type="expression" dxfId="3486" priority="602">
      <formula>AND($L11&gt;0.08,$L11&lt;0.15)</formula>
    </cfRule>
  </conditionalFormatting>
  <conditionalFormatting sqref="D29">
    <cfRule type="expression" dxfId="3485" priority="357">
      <formula>$L29&gt;0.15</formula>
    </cfRule>
    <cfRule type="expression" dxfId="3484" priority="358">
      <formula>AND($L29&gt;0.08,$L29&lt;0.15)</formula>
    </cfRule>
  </conditionalFormatting>
  <conditionalFormatting sqref="H29">
    <cfRule type="expression" dxfId="3483" priority="353">
      <formula>$L29&gt;0.15</formula>
    </cfRule>
    <cfRule type="expression" dxfId="3482" priority="354">
      <formula>AND($L29&gt;0.08,$L29&lt;0.15)</formula>
    </cfRule>
  </conditionalFormatting>
  <conditionalFormatting sqref="G30:H30">
    <cfRule type="expression" dxfId="3481" priority="339">
      <formula>$L30&gt;0.15</formula>
    </cfRule>
    <cfRule type="expression" dxfId="3480" priority="340">
      <formula>AND($L30&gt;0.08,$L30&lt;0.15)</formula>
    </cfRule>
  </conditionalFormatting>
  <conditionalFormatting sqref="D30">
    <cfRule type="expression" dxfId="3479" priority="337">
      <formula>$L30&gt;0.15</formula>
    </cfRule>
    <cfRule type="expression" dxfId="3478" priority="338">
      <formula>AND($L30&gt;0.08,$L30&lt;0.15)</formula>
    </cfRule>
  </conditionalFormatting>
  <conditionalFormatting sqref="G11:H11">
    <cfRule type="expression" dxfId="3477" priority="595">
      <formula>$L11&gt;0.15</formula>
    </cfRule>
    <cfRule type="expression" dxfId="3476" priority="596">
      <formula>AND($L11&gt;0.08,$L11&lt;0.15)</formula>
    </cfRule>
  </conditionalFormatting>
  <conditionalFormatting sqref="E12:F12">
    <cfRule type="expression" dxfId="3475" priority="585">
      <formula>$L12&gt;0.15</formula>
    </cfRule>
    <cfRule type="expression" dxfId="3474" priority="586">
      <formula>AND($L12&gt;0.08,$L12&lt;0.15)</formula>
    </cfRule>
  </conditionalFormatting>
  <conditionalFormatting sqref="G12:H12">
    <cfRule type="expression" dxfId="3473" priority="583">
      <formula>$L12&gt;0.15</formula>
    </cfRule>
    <cfRule type="expression" dxfId="3472" priority="584">
      <formula>AND($L12&gt;0.08,$L12&lt;0.15)</formula>
    </cfRule>
  </conditionalFormatting>
  <conditionalFormatting sqref="G12:H12">
    <cfRule type="expression" dxfId="3471" priority="589">
      <formula>$L12&gt;0.15</formula>
    </cfRule>
    <cfRule type="expression" dxfId="3470" priority="590">
      <formula>AND($L12&gt;0.08,$L12&lt;0.15)</formula>
    </cfRule>
  </conditionalFormatting>
  <conditionalFormatting sqref="E12:F12">
    <cfRule type="expression" dxfId="3469" priority="593">
      <formula>$L12&gt;0.15</formula>
    </cfRule>
    <cfRule type="expression" dxfId="3468" priority="594">
      <formula>AND($L12&gt;0.08,$L12&lt;0.15)</formula>
    </cfRule>
  </conditionalFormatting>
  <conditionalFormatting sqref="E12:F12">
    <cfRule type="expression" dxfId="3467" priority="591">
      <formula>$L12&gt;0.15</formula>
    </cfRule>
    <cfRule type="expression" dxfId="3466" priority="592">
      <formula>AND($L12&gt;0.08,$L12&lt;0.15)</formula>
    </cfRule>
  </conditionalFormatting>
  <conditionalFormatting sqref="E13:F13">
    <cfRule type="expression" dxfId="3465" priority="581">
      <formula>$L13&gt;0.15</formula>
    </cfRule>
    <cfRule type="expression" dxfId="3464" priority="582">
      <formula>AND($L13&gt;0.08,$L13&lt;0.15)</formula>
    </cfRule>
  </conditionalFormatting>
  <conditionalFormatting sqref="H13">
    <cfRule type="expression" dxfId="3463" priority="579">
      <formula>$L13&gt;0.15</formula>
    </cfRule>
    <cfRule type="expression" dxfId="3462" priority="580">
      <formula>AND($L13&gt;0.08,$L13&lt;0.15)</formula>
    </cfRule>
  </conditionalFormatting>
  <conditionalFormatting sqref="G13">
    <cfRule type="expression" dxfId="3461" priority="577">
      <formula>$L13&gt;0.15</formula>
    </cfRule>
    <cfRule type="expression" dxfId="3460" priority="578">
      <formula>AND($L13&gt;0.08,$L13&lt;0.15)</formula>
    </cfRule>
  </conditionalFormatting>
  <conditionalFormatting sqref="G13">
    <cfRule type="expression" dxfId="3459" priority="575">
      <formula>$L13&gt;0.15</formula>
    </cfRule>
    <cfRule type="expression" dxfId="3458" priority="576">
      <formula>AND($L13&gt;0.08,$L13&lt;0.15)</formula>
    </cfRule>
  </conditionalFormatting>
  <conditionalFormatting sqref="E14:F14">
    <cfRule type="expression" dxfId="3457" priority="573">
      <formula>$L14&gt;0.15</formula>
    </cfRule>
    <cfRule type="expression" dxfId="3456" priority="574">
      <formula>AND($L14&gt;0.08,$L14&lt;0.15)</formula>
    </cfRule>
  </conditionalFormatting>
  <conditionalFormatting sqref="H14">
    <cfRule type="expression" dxfId="3455" priority="571">
      <formula>$L14&gt;0.15</formula>
    </cfRule>
    <cfRule type="expression" dxfId="3454" priority="572">
      <formula>AND($L14&gt;0.08,$L14&lt;0.15)</formula>
    </cfRule>
  </conditionalFormatting>
  <conditionalFormatting sqref="D15">
    <cfRule type="expression" dxfId="3453" priority="565">
      <formula>$L15&gt;0.15</formula>
    </cfRule>
    <cfRule type="expression" dxfId="3452" priority="566">
      <formula>AND($L15&gt;0.08,$L15&lt;0.15)</formula>
    </cfRule>
  </conditionalFormatting>
  <conditionalFormatting sqref="D15">
    <cfRule type="expression" dxfId="3451" priority="563">
      <formula>$L15&gt;0.15</formula>
    </cfRule>
    <cfRule type="expression" dxfId="3450" priority="564">
      <formula>AND($L15&gt;0.08,$L15&lt;0.15)</formula>
    </cfRule>
  </conditionalFormatting>
  <conditionalFormatting sqref="D15">
    <cfRule type="expression" dxfId="3449" priority="561">
      <formula>$L15&gt;0.15</formula>
    </cfRule>
    <cfRule type="expression" dxfId="3448" priority="562">
      <formula>AND($L15&gt;0.08,$L15&lt;0.15)</formula>
    </cfRule>
  </conditionalFormatting>
  <conditionalFormatting sqref="E15:F15">
    <cfRule type="expression" dxfId="3447" priority="559">
      <formula>$L15&gt;0.15</formula>
    </cfRule>
    <cfRule type="expression" dxfId="3446" priority="560">
      <formula>AND($L15&gt;0.08,$L15&lt;0.15)</formula>
    </cfRule>
  </conditionalFormatting>
  <conditionalFormatting sqref="E15:F15">
    <cfRule type="expression" dxfId="3445" priority="557">
      <formula>$L15&gt;0.15</formula>
    </cfRule>
    <cfRule type="expression" dxfId="3444" priority="558">
      <formula>AND($L15&gt;0.08,$L15&lt;0.15)</formula>
    </cfRule>
  </conditionalFormatting>
  <conditionalFormatting sqref="E15:F15">
    <cfRule type="expression" dxfId="3443" priority="555">
      <formula>$L15&gt;0.15</formula>
    </cfRule>
    <cfRule type="expression" dxfId="3442" priority="556">
      <formula>AND($L15&gt;0.08,$L15&lt;0.15)</formula>
    </cfRule>
  </conditionalFormatting>
  <conditionalFormatting sqref="D16">
    <cfRule type="expression" dxfId="3441" priority="549">
      <formula>$L16&gt;0.15</formula>
    </cfRule>
    <cfRule type="expression" dxfId="3440" priority="550">
      <formula>AND($L16&gt;0.08,$L16&lt;0.15)</formula>
    </cfRule>
  </conditionalFormatting>
  <conditionalFormatting sqref="D16">
    <cfRule type="expression" dxfId="3439" priority="547">
      <formula>$L16&gt;0.15</formula>
    </cfRule>
    <cfRule type="expression" dxfId="3438" priority="548">
      <formula>AND($L16&gt;0.08,$L16&lt;0.15)</formula>
    </cfRule>
  </conditionalFormatting>
  <conditionalFormatting sqref="D16">
    <cfRule type="expression" dxfId="3437" priority="545">
      <formula>$L16&gt;0.15</formula>
    </cfRule>
    <cfRule type="expression" dxfId="3436" priority="546">
      <formula>AND($L16&gt;0.08,$L16&lt;0.15)</formula>
    </cfRule>
  </conditionalFormatting>
  <conditionalFormatting sqref="E16:F16">
    <cfRule type="expression" dxfId="3435" priority="543">
      <formula>$L16&gt;0.15</formula>
    </cfRule>
    <cfRule type="expression" dxfId="3434" priority="544">
      <formula>AND($L16&gt;0.08,$L16&lt;0.15)</formula>
    </cfRule>
  </conditionalFormatting>
  <conditionalFormatting sqref="E16:F16">
    <cfRule type="expression" dxfId="3433" priority="541">
      <formula>$L16&gt;0.15</formula>
    </cfRule>
    <cfRule type="expression" dxfId="3432" priority="542">
      <formula>AND($L16&gt;0.08,$L16&lt;0.15)</formula>
    </cfRule>
  </conditionalFormatting>
  <conditionalFormatting sqref="G16:H16">
    <cfRule type="expression" dxfId="3431" priority="537">
      <formula>$L16&gt;0.15</formula>
    </cfRule>
    <cfRule type="expression" dxfId="3430" priority="538">
      <formula>AND($L16&gt;0.08,$L16&lt;0.15)</formula>
    </cfRule>
  </conditionalFormatting>
  <conditionalFormatting sqref="G16:H16">
    <cfRule type="expression" dxfId="3429" priority="535">
      <formula>$L16&gt;0.15</formula>
    </cfRule>
    <cfRule type="expression" dxfId="3428" priority="536">
      <formula>AND($L16&gt;0.08,$L16&lt;0.15)</formula>
    </cfRule>
  </conditionalFormatting>
  <conditionalFormatting sqref="D17">
    <cfRule type="expression" dxfId="3427" priority="533">
      <formula>$L17&gt;0.15</formula>
    </cfRule>
    <cfRule type="expression" dxfId="3426" priority="534">
      <formula>AND($L17&gt;0.08,$L17&lt;0.15)</formula>
    </cfRule>
  </conditionalFormatting>
  <conditionalFormatting sqref="D18">
    <cfRule type="expression" dxfId="3425" priority="531">
      <formula>$L18&gt;0.15</formula>
    </cfRule>
    <cfRule type="expression" dxfId="3424" priority="532">
      <formula>AND($L18&gt;0.08,$L18&lt;0.15)</formula>
    </cfRule>
  </conditionalFormatting>
  <conditionalFormatting sqref="D18">
    <cfRule type="expression" dxfId="3423" priority="529">
      <formula>$L18&gt;0.15</formula>
    </cfRule>
    <cfRule type="expression" dxfId="3422" priority="530">
      <formula>AND($L18&gt;0.08,$L18&lt;0.15)</formula>
    </cfRule>
  </conditionalFormatting>
  <conditionalFormatting sqref="E17:F17">
    <cfRule type="expression" dxfId="3421" priority="525">
      <formula>$L17&gt;0.15</formula>
    </cfRule>
    <cfRule type="expression" dxfId="3420" priority="526">
      <formula>AND($L17&gt;0.08,$L17&lt;0.15)</formula>
    </cfRule>
  </conditionalFormatting>
  <conditionalFormatting sqref="E17:F17">
    <cfRule type="expression" dxfId="3419" priority="523">
      <formula>$L17&gt;0.15</formula>
    </cfRule>
    <cfRule type="expression" dxfId="3418" priority="524">
      <formula>AND($L17&gt;0.08,$L17&lt;0.15)</formula>
    </cfRule>
  </conditionalFormatting>
  <conditionalFormatting sqref="E17:F17">
    <cfRule type="expression" dxfId="3417" priority="521">
      <formula>$L17&gt;0.15</formula>
    </cfRule>
    <cfRule type="expression" dxfId="3416" priority="522">
      <formula>AND($L17&gt;0.08,$L17&lt;0.15)</formula>
    </cfRule>
  </conditionalFormatting>
  <conditionalFormatting sqref="G17:H17">
    <cfRule type="expression" dxfId="3415" priority="519">
      <formula>$L17&gt;0.15</formula>
    </cfRule>
    <cfRule type="expression" dxfId="3414" priority="520">
      <formula>AND($L17&gt;0.08,$L17&lt;0.15)</formula>
    </cfRule>
  </conditionalFormatting>
  <conditionalFormatting sqref="G17:H17">
    <cfRule type="expression" dxfId="3413" priority="517">
      <formula>$L17&gt;0.15</formula>
    </cfRule>
    <cfRule type="expression" dxfId="3412" priority="518">
      <formula>AND($L17&gt;0.08,$L17&lt;0.15)</formula>
    </cfRule>
  </conditionalFormatting>
  <conditionalFormatting sqref="E18:F18">
    <cfRule type="expression" dxfId="3411" priority="515">
      <formula>$L18&gt;0.15</formula>
    </cfRule>
    <cfRule type="expression" dxfId="3410" priority="516">
      <formula>AND($L18&gt;0.08,$L18&lt;0.15)</formula>
    </cfRule>
  </conditionalFormatting>
  <conditionalFormatting sqref="G18:H18">
    <cfRule type="expression" dxfId="3409" priority="509">
      <formula>$L18&gt;0.15</formula>
    </cfRule>
    <cfRule type="expression" dxfId="3408" priority="510">
      <formula>AND($L18&gt;0.08,$L18&lt;0.15)</formula>
    </cfRule>
  </conditionalFormatting>
  <conditionalFormatting sqref="G18:H18">
    <cfRule type="expression" dxfId="3407" priority="507">
      <formula>$L18&gt;0.15</formula>
    </cfRule>
    <cfRule type="expression" dxfId="3406" priority="508">
      <formula>AND($L18&gt;0.08,$L18&lt;0.15)</formula>
    </cfRule>
  </conditionalFormatting>
  <conditionalFormatting sqref="D19">
    <cfRule type="expression" dxfId="3405" priority="505">
      <formula>$L19&gt;0.15</formula>
    </cfRule>
    <cfRule type="expression" dxfId="3404" priority="506">
      <formula>AND($L19&gt;0.08,$L19&lt;0.15)</formula>
    </cfRule>
  </conditionalFormatting>
  <conditionalFormatting sqref="E19:H19">
    <cfRule type="expression" dxfId="3403" priority="503">
      <formula>$L19&gt;0.15</formula>
    </cfRule>
    <cfRule type="expression" dxfId="3402" priority="504">
      <formula>AND($L19&gt;0.08,$L19&lt;0.15)</formula>
    </cfRule>
  </conditionalFormatting>
  <conditionalFormatting sqref="D20">
    <cfRule type="expression" dxfId="3401" priority="501">
      <formula>$L20&gt;0.15</formula>
    </cfRule>
    <cfRule type="expression" dxfId="3400" priority="502">
      <formula>AND($L20&gt;0.08,$L20&lt;0.15)</formula>
    </cfRule>
  </conditionalFormatting>
  <conditionalFormatting sqref="E20:F20">
    <cfRule type="expression" dxfId="3399" priority="493">
      <formula>$L20&gt;0.15</formula>
    </cfRule>
    <cfRule type="expression" dxfId="3398" priority="494">
      <formula>AND($L20&gt;0.08,$L20&lt;0.15)</formula>
    </cfRule>
  </conditionalFormatting>
  <conditionalFormatting sqref="E20:F20">
    <cfRule type="expression" dxfId="3397" priority="491">
      <formula>$L20&gt;0.15</formula>
    </cfRule>
    <cfRule type="expression" dxfId="3396" priority="492">
      <formula>AND($L20&gt;0.08,$L20&lt;0.15)</formula>
    </cfRule>
  </conditionalFormatting>
  <conditionalFormatting sqref="G20:H20">
    <cfRule type="expression" dxfId="3395" priority="489">
      <formula>$L20&gt;0.15</formula>
    </cfRule>
    <cfRule type="expression" dxfId="3394" priority="490">
      <formula>AND($L20&gt;0.08,$L20&lt;0.15)</formula>
    </cfRule>
  </conditionalFormatting>
  <conditionalFormatting sqref="E20:F20">
    <cfRule type="expression" dxfId="3393" priority="499">
      <formula>$L20&gt;0.15</formula>
    </cfRule>
    <cfRule type="expression" dxfId="3392" priority="500">
      <formula>AND($L20&gt;0.08,$L20&lt;0.15)</formula>
    </cfRule>
  </conditionalFormatting>
  <conditionalFormatting sqref="G30:H30">
    <cfRule type="expression" dxfId="3391" priority="341">
      <formula>$L30&gt;0.15</formula>
    </cfRule>
    <cfRule type="expression" dxfId="3390" priority="342">
      <formula>AND($L30&gt;0.08,$L30&lt;0.15)</formula>
    </cfRule>
  </conditionalFormatting>
  <conditionalFormatting sqref="E30:F30">
    <cfRule type="expression" dxfId="3389" priority="343">
      <formula>$L30&gt;0.15</formula>
    </cfRule>
    <cfRule type="expression" dxfId="3388" priority="344">
      <formula>AND($L30&gt;0.08,$L30&lt;0.15)</formula>
    </cfRule>
  </conditionalFormatting>
  <conditionalFormatting sqref="E30:F30">
    <cfRule type="expression" dxfId="3387" priority="347">
      <formula>$L30&gt;0.15</formula>
    </cfRule>
    <cfRule type="expression" dxfId="3386" priority="348">
      <formula>AND($L30&gt;0.08,$L30&lt;0.15)</formula>
    </cfRule>
  </conditionalFormatting>
  <conditionalFormatting sqref="E30:F30">
    <cfRule type="expression" dxfId="3385" priority="345">
      <formula>$L30&gt;0.15</formula>
    </cfRule>
    <cfRule type="expression" dxfId="3384" priority="346">
      <formula>AND($L30&gt;0.08,$L30&lt;0.15)</formula>
    </cfRule>
  </conditionalFormatting>
  <conditionalFormatting sqref="D21:D22">
    <cfRule type="expression" dxfId="3383" priority="475">
      <formula>$L21&gt;0.15</formula>
    </cfRule>
    <cfRule type="expression" dxfId="3382" priority="476">
      <formula>AND($L21&gt;0.08,$L21&lt;0.15)</formula>
    </cfRule>
  </conditionalFormatting>
  <conditionalFormatting sqref="E21:F21">
    <cfRule type="expression" dxfId="3381" priority="467">
      <formula>$L21&gt;0.15</formula>
    </cfRule>
    <cfRule type="expression" dxfId="3380" priority="468">
      <formula>AND($L21&gt;0.08,$L21&lt;0.15)</formula>
    </cfRule>
  </conditionalFormatting>
  <conditionalFormatting sqref="E21:F21">
    <cfRule type="expression" dxfId="3379" priority="465">
      <formula>$L21&gt;0.15</formula>
    </cfRule>
    <cfRule type="expression" dxfId="3378" priority="466">
      <formula>AND($L21&gt;0.08,$L21&lt;0.15)</formula>
    </cfRule>
  </conditionalFormatting>
  <conditionalFormatting sqref="G21:H21">
    <cfRule type="expression" dxfId="3377" priority="463">
      <formula>$L21&gt;0.15</formula>
    </cfRule>
    <cfRule type="expression" dxfId="3376" priority="464">
      <formula>AND($L21&gt;0.08,$L21&lt;0.15)</formula>
    </cfRule>
  </conditionalFormatting>
  <conditionalFormatting sqref="G21:H21">
    <cfRule type="expression" dxfId="3375" priority="469">
      <formula>$L21&gt;0.15</formula>
    </cfRule>
    <cfRule type="expression" dxfId="3374" priority="470">
      <formula>AND($L21&gt;0.08,$L21&lt;0.15)</formula>
    </cfRule>
  </conditionalFormatting>
  <conditionalFormatting sqref="E21:F21">
    <cfRule type="expression" dxfId="3373" priority="473">
      <formula>$L21&gt;0.15</formula>
    </cfRule>
    <cfRule type="expression" dxfId="3372" priority="474">
      <formula>AND($L21&gt;0.08,$L21&lt;0.15)</formula>
    </cfRule>
  </conditionalFormatting>
  <conditionalFormatting sqref="E21:F21">
    <cfRule type="expression" dxfId="3371" priority="471">
      <formula>$L21&gt;0.15</formula>
    </cfRule>
    <cfRule type="expression" dxfId="3370" priority="472">
      <formula>AND($L21&gt;0.08,$L21&lt;0.15)</formula>
    </cfRule>
  </conditionalFormatting>
  <conditionalFormatting sqref="E22:F22">
    <cfRule type="expression" dxfId="3369" priority="455">
      <formula>$L22&gt;0.15</formula>
    </cfRule>
    <cfRule type="expression" dxfId="3368" priority="456">
      <formula>AND($L22&gt;0.08,$L22&lt;0.15)</formula>
    </cfRule>
  </conditionalFormatting>
  <conditionalFormatting sqref="E22:F22">
    <cfRule type="expression" dxfId="3367" priority="453">
      <formula>$L22&gt;0.15</formula>
    </cfRule>
    <cfRule type="expression" dxfId="3366" priority="454">
      <formula>AND($L22&gt;0.08,$L22&lt;0.15)</formula>
    </cfRule>
  </conditionalFormatting>
  <conditionalFormatting sqref="G22:H22">
    <cfRule type="expression" dxfId="3365" priority="451">
      <formula>$L22&gt;0.15</formula>
    </cfRule>
    <cfRule type="expression" dxfId="3364" priority="452">
      <formula>AND($L22&gt;0.08,$L22&lt;0.15)</formula>
    </cfRule>
  </conditionalFormatting>
  <conditionalFormatting sqref="G22:H22">
    <cfRule type="expression" dxfId="3363" priority="457">
      <formula>$L22&gt;0.15</formula>
    </cfRule>
    <cfRule type="expression" dxfId="3362" priority="458">
      <formula>AND($L22&gt;0.08,$L22&lt;0.15)</formula>
    </cfRule>
  </conditionalFormatting>
  <conditionalFormatting sqref="D23">
    <cfRule type="expression" dxfId="3361" priority="449">
      <formula>$L23&gt;0.15</formula>
    </cfRule>
    <cfRule type="expression" dxfId="3360" priority="450">
      <formula>AND($L23&gt;0.08,$L23&lt;0.15)</formula>
    </cfRule>
  </conditionalFormatting>
  <conditionalFormatting sqref="G28:H28">
    <cfRule type="expression" dxfId="3359" priority="361">
      <formula>$L28&gt;0.15</formula>
    </cfRule>
    <cfRule type="expression" dxfId="3358" priority="362">
      <formula>AND($L28&gt;0.08,$L28&lt;0.15)</formula>
    </cfRule>
  </conditionalFormatting>
  <conditionalFormatting sqref="G28:H28">
    <cfRule type="expression" dxfId="3357" priority="359">
      <formula>$L28&gt;0.15</formula>
    </cfRule>
    <cfRule type="expression" dxfId="3356" priority="360">
      <formula>AND($L28&gt;0.08,$L28&lt;0.15)</formula>
    </cfRule>
  </conditionalFormatting>
  <conditionalFormatting sqref="E23:F23">
    <cfRule type="expression" dxfId="3355" priority="441">
      <formula>$L23&gt;0.15</formula>
    </cfRule>
    <cfRule type="expression" dxfId="3354" priority="442">
      <formula>AND($L23&gt;0.08,$L23&lt;0.15)</formula>
    </cfRule>
  </conditionalFormatting>
  <conditionalFormatting sqref="E23:F23">
    <cfRule type="expression" dxfId="3353" priority="439">
      <formula>$L23&gt;0.15</formula>
    </cfRule>
    <cfRule type="expression" dxfId="3352" priority="440">
      <formula>AND($L23&gt;0.08,$L23&lt;0.15)</formula>
    </cfRule>
  </conditionalFormatting>
  <conditionalFormatting sqref="E23:F23">
    <cfRule type="expression" dxfId="3351" priority="437">
      <formula>$L23&gt;0.15</formula>
    </cfRule>
    <cfRule type="expression" dxfId="3350" priority="438">
      <formula>AND($L23&gt;0.08,$L23&lt;0.15)</formula>
    </cfRule>
  </conditionalFormatting>
  <conditionalFormatting sqref="G23:H23">
    <cfRule type="expression" dxfId="3349" priority="435">
      <formula>$L23&gt;0.15</formula>
    </cfRule>
    <cfRule type="expression" dxfId="3348" priority="436">
      <formula>AND($L23&gt;0.08,$L23&lt;0.15)</formula>
    </cfRule>
  </conditionalFormatting>
  <conditionalFormatting sqref="G23:H23">
    <cfRule type="expression" dxfId="3347" priority="433">
      <formula>$L23&gt;0.15</formula>
    </cfRule>
    <cfRule type="expression" dxfId="3346" priority="434">
      <formula>AND($L23&gt;0.08,$L23&lt;0.15)</formula>
    </cfRule>
  </conditionalFormatting>
  <conditionalFormatting sqref="D24">
    <cfRule type="expression" dxfId="3345" priority="421">
      <formula>$L24&gt;0.15</formula>
    </cfRule>
    <cfRule type="expression" dxfId="3344" priority="422">
      <formula>AND($L24&gt;0.08,$L24&lt;0.15)</formula>
    </cfRule>
  </conditionalFormatting>
  <conditionalFormatting sqref="D25">
    <cfRule type="expression" dxfId="3343" priority="419">
      <formula>$L25&gt;0.15</formula>
    </cfRule>
    <cfRule type="expression" dxfId="3342" priority="420">
      <formula>AND($L25&gt;0.08,$L25&lt;0.15)</formula>
    </cfRule>
  </conditionalFormatting>
  <conditionalFormatting sqref="D25">
    <cfRule type="expression" dxfId="3341" priority="417">
      <formula>$L25&gt;0.15</formula>
    </cfRule>
    <cfRule type="expression" dxfId="3340" priority="418">
      <formula>AND($L25&gt;0.08,$L25&lt;0.15)</formula>
    </cfRule>
  </conditionalFormatting>
  <conditionalFormatting sqref="D25">
    <cfRule type="expression" dxfId="3339" priority="415">
      <formula>$L25&gt;0.15</formula>
    </cfRule>
    <cfRule type="expression" dxfId="3338" priority="416">
      <formula>AND($L25&gt;0.08,$L25&lt;0.15)</formula>
    </cfRule>
  </conditionalFormatting>
  <conditionalFormatting sqref="E24:F24">
    <cfRule type="expression" dxfId="3337" priority="413">
      <formula>$L24&gt;0.15</formula>
    </cfRule>
    <cfRule type="expression" dxfId="3336" priority="414">
      <formula>AND($L24&gt;0.08,$L24&lt;0.15)</formula>
    </cfRule>
  </conditionalFormatting>
  <conditionalFormatting sqref="E24:F24">
    <cfRule type="expression" dxfId="3335" priority="411">
      <formula>$L24&gt;0.15</formula>
    </cfRule>
    <cfRule type="expression" dxfId="3334" priority="412">
      <formula>AND($L24&gt;0.08,$L24&lt;0.15)</formula>
    </cfRule>
  </conditionalFormatting>
  <conditionalFormatting sqref="G24:H24">
    <cfRule type="expression" dxfId="3333" priority="405">
      <formula>$L24&gt;0.15</formula>
    </cfRule>
    <cfRule type="expression" dxfId="3332" priority="406">
      <formula>AND($L24&gt;0.08,$L24&lt;0.15)</formula>
    </cfRule>
  </conditionalFormatting>
  <conditionalFormatting sqref="E25:F25">
    <cfRule type="expression" dxfId="3331" priority="403">
      <formula>$L25&gt;0.15</formula>
    </cfRule>
    <cfRule type="expression" dxfId="3330" priority="404">
      <formula>AND($L25&gt;0.08,$L25&lt;0.15)</formula>
    </cfRule>
  </conditionalFormatting>
  <conditionalFormatting sqref="E25:F25">
    <cfRule type="expression" dxfId="3329" priority="401">
      <formula>$L25&gt;0.15</formula>
    </cfRule>
    <cfRule type="expression" dxfId="3328" priority="402">
      <formula>AND($L25&gt;0.08,$L25&lt;0.15)</formula>
    </cfRule>
  </conditionalFormatting>
  <conditionalFormatting sqref="E25:F25">
    <cfRule type="expression" dxfId="3327" priority="399">
      <formula>$L25&gt;0.15</formula>
    </cfRule>
    <cfRule type="expression" dxfId="3326" priority="400">
      <formula>AND($L25&gt;0.08,$L25&lt;0.15)</formula>
    </cfRule>
  </conditionalFormatting>
  <conditionalFormatting sqref="G25:H25">
    <cfRule type="expression" dxfId="3325" priority="397">
      <formula>$L25&gt;0.15</formula>
    </cfRule>
    <cfRule type="expression" dxfId="3324" priority="398">
      <formula>AND($L25&gt;0.08,$L25&lt;0.15)</formula>
    </cfRule>
  </conditionalFormatting>
  <conditionalFormatting sqref="G25:H25">
    <cfRule type="expression" dxfId="3323" priority="395">
      <formula>$L25&gt;0.15</formula>
    </cfRule>
    <cfRule type="expression" dxfId="3322" priority="396">
      <formula>AND($L25&gt;0.08,$L25&lt;0.15)</formula>
    </cfRule>
  </conditionalFormatting>
  <conditionalFormatting sqref="D26">
    <cfRule type="expression" dxfId="3321" priority="393">
      <formula>$L26&gt;0.15</formula>
    </cfRule>
    <cfRule type="expression" dxfId="3320" priority="394">
      <formula>AND($L26&gt;0.08,$L26&lt;0.15)</formula>
    </cfRule>
  </conditionalFormatting>
  <conditionalFormatting sqref="E26:F26">
    <cfRule type="expression" dxfId="3319" priority="391">
      <formula>$L26&gt;0.15</formula>
    </cfRule>
    <cfRule type="expression" dxfId="3318" priority="392">
      <formula>AND($L26&gt;0.08,$L26&lt;0.15)</formula>
    </cfRule>
  </conditionalFormatting>
  <conditionalFormatting sqref="G26">
    <cfRule type="expression" dxfId="3317" priority="387">
      <formula>$L26&gt;0.15</formula>
    </cfRule>
    <cfRule type="expression" dxfId="3316" priority="388">
      <formula>AND($L26&gt;0.08,$L26&lt;0.15)</formula>
    </cfRule>
  </conditionalFormatting>
  <conditionalFormatting sqref="G26">
    <cfRule type="expression" dxfId="3315" priority="385">
      <formula>$L26&gt;0.15</formula>
    </cfRule>
    <cfRule type="expression" dxfId="3314" priority="386">
      <formula>AND($L26&gt;0.08,$L26&lt;0.15)</formula>
    </cfRule>
  </conditionalFormatting>
  <conditionalFormatting sqref="D27">
    <cfRule type="expression" dxfId="3313" priority="383">
      <formula>$L27&gt;0.15</formula>
    </cfRule>
    <cfRule type="expression" dxfId="3312" priority="384">
      <formula>AND($L27&gt;0.08,$L27&lt;0.15)</formula>
    </cfRule>
  </conditionalFormatting>
  <conditionalFormatting sqref="D27">
    <cfRule type="expression" dxfId="3311" priority="381">
      <formula>$L27&gt;0.15</formula>
    </cfRule>
    <cfRule type="expression" dxfId="3310" priority="382">
      <formula>AND($L27&gt;0.08,$L27&lt;0.15)</formula>
    </cfRule>
  </conditionalFormatting>
  <conditionalFormatting sqref="D27">
    <cfRule type="expression" dxfId="3309" priority="379">
      <formula>$L27&gt;0.15</formula>
    </cfRule>
    <cfRule type="expression" dxfId="3308" priority="380">
      <formula>AND($L27&gt;0.08,$L27&lt;0.15)</formula>
    </cfRule>
  </conditionalFormatting>
  <conditionalFormatting sqref="E27:H27">
    <cfRule type="expression" dxfId="3307" priority="377">
      <formula>$L27&gt;0.15</formula>
    </cfRule>
    <cfRule type="expression" dxfId="3306" priority="378">
      <formula>AND($L27&gt;0.08,$L27&lt;0.15)</formula>
    </cfRule>
  </conditionalFormatting>
  <conditionalFormatting sqref="D28">
    <cfRule type="expression" dxfId="3305" priority="369">
      <formula>$L28&gt;0.15</formula>
    </cfRule>
    <cfRule type="expression" dxfId="3304" priority="370">
      <formula>AND($L28&gt;0.08,$L28&lt;0.15)</formula>
    </cfRule>
  </conditionalFormatting>
  <conditionalFormatting sqref="D28">
    <cfRule type="expression" dxfId="3303" priority="375">
      <formula>$L28&gt;0.15</formula>
    </cfRule>
    <cfRule type="expression" dxfId="3302" priority="376">
      <formula>AND($L28&gt;0.08,$L28&lt;0.15)</formula>
    </cfRule>
  </conditionalFormatting>
  <conditionalFormatting sqref="D28">
    <cfRule type="expression" dxfId="3301" priority="373">
      <formula>$L28&gt;0.15</formula>
    </cfRule>
    <cfRule type="expression" dxfId="3300" priority="374">
      <formula>AND($L28&gt;0.08,$L28&lt;0.15)</formula>
    </cfRule>
  </conditionalFormatting>
  <conditionalFormatting sqref="E28:F28">
    <cfRule type="expression" dxfId="3299" priority="367">
      <formula>$L28&gt;0.15</formula>
    </cfRule>
    <cfRule type="expression" dxfId="3298" priority="368">
      <formula>AND($L28&gt;0.08,$L28&lt;0.15)</formula>
    </cfRule>
  </conditionalFormatting>
  <conditionalFormatting sqref="E28:F28">
    <cfRule type="expression" dxfId="3297" priority="365">
      <formula>$L28&gt;0.15</formula>
    </cfRule>
    <cfRule type="expression" dxfId="3296" priority="366">
      <formula>AND($L28&gt;0.08,$L28&lt;0.15)</formula>
    </cfRule>
  </conditionalFormatting>
  <conditionalFormatting sqref="E28:F28">
    <cfRule type="expression" dxfId="3295" priority="363">
      <formula>$L28&gt;0.15</formula>
    </cfRule>
    <cfRule type="expression" dxfId="3294" priority="364">
      <formula>AND($L28&gt;0.08,$L28&lt;0.15)</formula>
    </cfRule>
  </conditionalFormatting>
  <conditionalFormatting sqref="E29:F29">
    <cfRule type="expression" dxfId="3293" priority="355">
      <formula>$L29&gt;0.15</formula>
    </cfRule>
    <cfRule type="expression" dxfId="3292" priority="356">
      <formula>AND($L29&gt;0.08,$L29&lt;0.15)</formula>
    </cfRule>
  </conditionalFormatting>
  <conditionalFormatting sqref="G29">
    <cfRule type="expression" dxfId="3291" priority="351">
      <formula>$L29&gt;0.15</formula>
    </cfRule>
    <cfRule type="expression" dxfId="3290" priority="352">
      <formula>AND($L29&gt;0.08,$L29&lt;0.15)</formula>
    </cfRule>
  </conditionalFormatting>
  <conditionalFormatting sqref="G29">
    <cfRule type="expression" dxfId="3289" priority="349">
      <formula>$L29&gt;0.15</formula>
    </cfRule>
    <cfRule type="expression" dxfId="3288" priority="350">
      <formula>AND($L29&gt;0.08,$L29&lt;0.15)</formula>
    </cfRule>
  </conditionalFormatting>
  <conditionalFormatting sqref="K33:K38">
    <cfRule type="expression" dxfId="3287" priority="335">
      <formula>$L33&gt;0.15</formula>
    </cfRule>
    <cfRule type="expression" dxfId="3286" priority="336">
      <formula>AND($L33&gt;0.08,$L33&lt;0.15)</formula>
    </cfRule>
  </conditionalFormatting>
  <conditionalFormatting sqref="K39:K44">
    <cfRule type="expression" dxfId="3285" priority="333">
      <formula>$L39&gt;0.15</formula>
    </cfRule>
    <cfRule type="expression" dxfId="3284" priority="334">
      <formula>AND($L39&gt;0.08,$L39&lt;0.15)</formula>
    </cfRule>
  </conditionalFormatting>
  <conditionalFormatting sqref="K45:K47">
    <cfRule type="expression" dxfId="3283" priority="331">
      <formula>$L45&gt;0.15</formula>
    </cfRule>
    <cfRule type="expression" dxfId="3282" priority="332">
      <formula>AND($L45&gt;0.08,$L45&lt;0.15)</formula>
    </cfRule>
  </conditionalFormatting>
  <conditionalFormatting sqref="K48:K53">
    <cfRule type="expression" dxfId="3281" priority="329">
      <formula>$L48&gt;0.15</formula>
    </cfRule>
    <cfRule type="expression" dxfId="3280" priority="330">
      <formula>AND($L48&gt;0.08,$L48&lt;0.15)</formula>
    </cfRule>
  </conditionalFormatting>
  <conditionalFormatting sqref="I33:I38">
    <cfRule type="expression" dxfId="3279" priority="327">
      <formula>$L33&gt;0.15</formula>
    </cfRule>
    <cfRule type="expression" dxfId="3278" priority="328">
      <formula>AND($L33&gt;0.08,$L33&lt;0.15)</formula>
    </cfRule>
  </conditionalFormatting>
  <conditionalFormatting sqref="I39:I43">
    <cfRule type="expression" dxfId="3277" priority="325">
      <formula>$L39&gt;0.15</formula>
    </cfRule>
    <cfRule type="expression" dxfId="3276" priority="326">
      <formula>AND($L39&gt;0.08,$L39&lt;0.15)</formula>
    </cfRule>
  </conditionalFormatting>
  <conditionalFormatting sqref="I44:I46">
    <cfRule type="expression" dxfId="3275" priority="323">
      <formula>$L44&gt;0.15</formula>
    </cfRule>
    <cfRule type="expression" dxfId="3274" priority="324">
      <formula>AND($L44&gt;0.08,$L44&lt;0.15)</formula>
    </cfRule>
  </conditionalFormatting>
  <conditionalFormatting sqref="I47:I52">
    <cfRule type="expression" dxfId="3273" priority="321">
      <formula>$L47&gt;0.15</formula>
    </cfRule>
    <cfRule type="expression" dxfId="3272" priority="322">
      <formula>AND($L47&gt;0.08,$L47&lt;0.15)</formula>
    </cfRule>
  </conditionalFormatting>
  <conditionalFormatting sqref="G31:H31">
    <cfRule type="expression" dxfId="3271" priority="311">
      <formula>$L31&gt;0.15</formula>
    </cfRule>
    <cfRule type="expression" dxfId="3270" priority="312">
      <formula>AND($L31&gt;0.08,$L31&lt;0.15)</formula>
    </cfRule>
  </conditionalFormatting>
  <conditionalFormatting sqref="D31">
    <cfRule type="expression" dxfId="3269" priority="309">
      <formula>$L31&gt;0.15</formula>
    </cfRule>
    <cfRule type="expression" dxfId="3268" priority="310">
      <formula>AND($L31&gt;0.08,$L31&lt;0.15)</formula>
    </cfRule>
  </conditionalFormatting>
  <conditionalFormatting sqref="G31:H31">
    <cfRule type="expression" dxfId="3267" priority="313">
      <formula>$L31&gt;0.15</formula>
    </cfRule>
    <cfRule type="expression" dxfId="3266" priority="314">
      <formula>AND($L31&gt;0.08,$L31&lt;0.15)</formula>
    </cfRule>
  </conditionalFormatting>
  <conditionalFormatting sqref="E31:F31">
    <cfRule type="expression" dxfId="3265" priority="315">
      <formula>$L31&gt;0.15</formula>
    </cfRule>
    <cfRule type="expression" dxfId="3264" priority="316">
      <formula>AND($L31&gt;0.08,$L31&lt;0.15)</formula>
    </cfRule>
  </conditionalFormatting>
  <conditionalFormatting sqref="E31:F31">
    <cfRule type="expression" dxfId="3263" priority="319">
      <formula>$L31&gt;0.15</formula>
    </cfRule>
    <cfRule type="expression" dxfId="3262" priority="320">
      <formula>AND($L31&gt;0.08,$L31&lt;0.15)</formula>
    </cfRule>
  </conditionalFormatting>
  <conditionalFormatting sqref="E31:F31">
    <cfRule type="expression" dxfId="3261" priority="317">
      <formula>$L31&gt;0.15</formula>
    </cfRule>
    <cfRule type="expression" dxfId="3260" priority="318">
      <formula>AND($L31&gt;0.08,$L31&lt;0.15)</formula>
    </cfRule>
  </conditionalFormatting>
  <conditionalFormatting sqref="D32">
    <cfRule type="expression" dxfId="3259" priority="307">
      <formula>$L32&gt;0.15</formula>
    </cfRule>
    <cfRule type="expression" dxfId="3258" priority="308">
      <formula>AND($L32&gt;0.08,$L32&lt;0.15)</formula>
    </cfRule>
  </conditionalFormatting>
  <conditionalFormatting sqref="D32">
    <cfRule type="expression" dxfId="3257" priority="305">
      <formula>$L32&gt;0.15</formula>
    </cfRule>
    <cfRule type="expression" dxfId="3256" priority="306">
      <formula>AND($L32&gt;0.08,$L32&lt;0.15)</formula>
    </cfRule>
  </conditionalFormatting>
  <conditionalFormatting sqref="D32">
    <cfRule type="expression" dxfId="3255" priority="303">
      <formula>$L32&gt;0.15</formula>
    </cfRule>
    <cfRule type="expression" dxfId="3254" priority="304">
      <formula>AND($L32&gt;0.08,$L32&lt;0.15)</formula>
    </cfRule>
  </conditionalFormatting>
  <conditionalFormatting sqref="E32:F32">
    <cfRule type="expression" dxfId="3253" priority="295">
      <formula>$L32&gt;0.15</formula>
    </cfRule>
    <cfRule type="expression" dxfId="3252" priority="296">
      <formula>AND($L32&gt;0.08,$L32&lt;0.15)</formula>
    </cfRule>
  </conditionalFormatting>
  <conditionalFormatting sqref="E32:F32">
    <cfRule type="expression" dxfId="3251" priority="293">
      <formula>$L32&gt;0.15</formula>
    </cfRule>
    <cfRule type="expression" dxfId="3250" priority="294">
      <formula>AND($L32&gt;0.08,$L32&lt;0.15)</formula>
    </cfRule>
  </conditionalFormatting>
  <conditionalFormatting sqref="G32:H32">
    <cfRule type="expression" dxfId="3249" priority="291">
      <formula>$L32&gt;0.15</formula>
    </cfRule>
    <cfRule type="expression" dxfId="3248" priority="292">
      <formula>AND($L32&gt;0.08,$L32&lt;0.15)</formula>
    </cfRule>
  </conditionalFormatting>
  <conditionalFormatting sqref="G32:H32">
    <cfRule type="expression" dxfId="3247" priority="297">
      <formula>$L32&gt;0.15</formula>
    </cfRule>
    <cfRule type="expression" dxfId="3246" priority="298">
      <formula>AND($L32&gt;0.08,$L32&lt;0.15)</formula>
    </cfRule>
  </conditionalFormatting>
  <conditionalFormatting sqref="E32:F32">
    <cfRule type="expression" dxfId="3245" priority="301">
      <formula>$L32&gt;0.15</formula>
    </cfRule>
    <cfRule type="expression" dxfId="3244" priority="302">
      <formula>AND($L32&gt;0.08,$L32&lt;0.15)</formula>
    </cfRule>
  </conditionalFormatting>
  <conditionalFormatting sqref="E32:F32">
    <cfRule type="expression" dxfId="3243" priority="299">
      <formula>$L32&gt;0.15</formula>
    </cfRule>
    <cfRule type="expression" dxfId="3242" priority="300">
      <formula>AND($L32&gt;0.08,$L32&lt;0.15)</formula>
    </cfRule>
  </conditionalFormatting>
  <conditionalFormatting sqref="D33">
    <cfRule type="expression" dxfId="3241" priority="289">
      <formula>$L33&gt;0.15</formula>
    </cfRule>
    <cfRule type="expression" dxfId="3240" priority="290">
      <formula>AND($L33&gt;0.08,$L33&lt;0.15)</formula>
    </cfRule>
  </conditionalFormatting>
  <conditionalFormatting sqref="E33:H33">
    <cfRule type="expression" dxfId="3239" priority="287">
      <formula>$L33&gt;0.15</formula>
    </cfRule>
    <cfRule type="expression" dxfId="3238" priority="288">
      <formula>AND($L33&gt;0.08,$L33&lt;0.15)</formula>
    </cfRule>
  </conditionalFormatting>
  <conditionalFormatting sqref="E35:H35">
    <cfRule type="expression" dxfId="3237" priority="285">
      <formula>$L35&gt;0.15</formula>
    </cfRule>
    <cfRule type="expression" dxfId="3236" priority="286">
      <formula>AND($L35&gt;0.08,$L35&lt;0.15)</formula>
    </cfRule>
  </conditionalFormatting>
  <conditionalFormatting sqref="D35">
    <cfRule type="expression" dxfId="3235" priority="283">
      <formula>$L35&gt;0.15</formula>
    </cfRule>
    <cfRule type="expression" dxfId="3234" priority="284">
      <formula>AND($L35&gt;0.08,$L35&lt;0.15)</formula>
    </cfRule>
  </conditionalFormatting>
  <conditionalFormatting sqref="L51:L53">
    <cfRule type="expression" dxfId="3233" priority="281">
      <formula>$L51&gt;0.15</formula>
    </cfRule>
    <cfRule type="expression" dxfId="3232" priority="282">
      <formula>AND($L51&gt;0.08,$L51&lt;0.15)</formula>
    </cfRule>
  </conditionalFormatting>
  <conditionalFormatting sqref="AC50:AD51">
    <cfRule type="expression" dxfId="3231" priority="279">
      <formula>$L50&gt;0.15</formula>
    </cfRule>
    <cfRule type="expression" dxfId="3230" priority="280">
      <formula>AND($L50&gt;0.08,$L50&lt;0.15)</formula>
    </cfRule>
  </conditionalFormatting>
  <conditionalFormatting sqref="G36:H36">
    <cfRule type="expression" dxfId="3229" priority="269">
      <formula>$L36&gt;0.15</formula>
    </cfRule>
    <cfRule type="expression" dxfId="3228" priority="270">
      <formula>AND($L36&gt;0.08,$L36&lt;0.15)</formula>
    </cfRule>
  </conditionalFormatting>
  <conditionalFormatting sqref="D36">
    <cfRule type="expression" dxfId="3227" priority="267">
      <formula>$L36&gt;0.15</formula>
    </cfRule>
    <cfRule type="expression" dxfId="3226" priority="268">
      <formula>AND($L36&gt;0.08,$L36&lt;0.15)</formula>
    </cfRule>
  </conditionalFormatting>
  <conditionalFormatting sqref="G36:H36">
    <cfRule type="expression" dxfId="3225" priority="271">
      <formula>$L36&gt;0.15</formula>
    </cfRule>
    <cfRule type="expression" dxfId="3224" priority="272">
      <formula>AND($L36&gt;0.08,$L36&lt;0.15)</formula>
    </cfRule>
  </conditionalFormatting>
  <conditionalFormatting sqref="E36:F36">
    <cfRule type="expression" dxfId="3223" priority="273">
      <formula>$L36&gt;0.15</formula>
    </cfRule>
    <cfRule type="expression" dxfId="3222" priority="274">
      <formula>AND($L36&gt;0.08,$L36&lt;0.15)</formula>
    </cfRule>
  </conditionalFormatting>
  <conditionalFormatting sqref="E36:F36">
    <cfRule type="expression" dxfId="3221" priority="277">
      <formula>$L36&gt;0.15</formula>
    </cfRule>
    <cfRule type="expression" dxfId="3220" priority="278">
      <formula>AND($L36&gt;0.08,$L36&lt;0.15)</formula>
    </cfRule>
  </conditionalFormatting>
  <conditionalFormatting sqref="E36:F36">
    <cfRule type="expression" dxfId="3219" priority="275">
      <formula>$L36&gt;0.15</formula>
    </cfRule>
    <cfRule type="expression" dxfId="3218" priority="276">
      <formula>AND($L36&gt;0.08,$L36&lt;0.15)</formula>
    </cfRule>
  </conditionalFormatting>
  <conditionalFormatting sqref="G37:H37">
    <cfRule type="expression" dxfId="3217" priority="257">
      <formula>$L37&gt;0.15</formula>
    </cfRule>
    <cfRule type="expression" dxfId="3216" priority="258">
      <formula>AND($L37&gt;0.08,$L37&lt;0.15)</formula>
    </cfRule>
  </conditionalFormatting>
  <conditionalFormatting sqref="D37">
    <cfRule type="expression" dxfId="3215" priority="255">
      <formula>$L37&gt;0.15</formula>
    </cfRule>
    <cfRule type="expression" dxfId="3214" priority="256">
      <formula>AND($L37&gt;0.08,$L37&lt;0.15)</formula>
    </cfRule>
  </conditionalFormatting>
  <conditionalFormatting sqref="G37:H37">
    <cfRule type="expression" dxfId="3213" priority="259">
      <formula>$L37&gt;0.15</formula>
    </cfRule>
    <cfRule type="expression" dxfId="3212" priority="260">
      <formula>AND($L37&gt;0.08,$L37&lt;0.15)</formula>
    </cfRule>
  </conditionalFormatting>
  <conditionalFormatting sqref="E37:F37">
    <cfRule type="expression" dxfId="3211" priority="261">
      <formula>$L37&gt;0.15</formula>
    </cfRule>
    <cfRule type="expression" dxfId="3210" priority="262">
      <formula>AND($L37&gt;0.08,$L37&lt;0.15)</formula>
    </cfRule>
  </conditionalFormatting>
  <conditionalFormatting sqref="E37:F37">
    <cfRule type="expression" dxfId="3209" priority="265">
      <formula>$L37&gt;0.15</formula>
    </cfRule>
    <cfRule type="expression" dxfId="3208" priority="266">
      <formula>AND($L37&gt;0.08,$L37&lt;0.15)</formula>
    </cfRule>
  </conditionalFormatting>
  <conditionalFormatting sqref="E37:F37">
    <cfRule type="expression" dxfId="3207" priority="263">
      <formula>$L37&gt;0.15</formula>
    </cfRule>
    <cfRule type="expression" dxfId="3206" priority="264">
      <formula>AND($L37&gt;0.08,$L37&lt;0.15)</formula>
    </cfRule>
  </conditionalFormatting>
  <conditionalFormatting sqref="G38:H38">
    <cfRule type="expression" dxfId="3205" priority="245">
      <formula>$L38&gt;0.15</formula>
    </cfRule>
    <cfRule type="expression" dxfId="3204" priority="246">
      <formula>AND($L38&gt;0.08,$L38&lt;0.15)</formula>
    </cfRule>
  </conditionalFormatting>
  <conditionalFormatting sqref="D38">
    <cfRule type="expression" dxfId="3203" priority="243">
      <formula>$L38&gt;0.15</formula>
    </cfRule>
    <cfRule type="expression" dxfId="3202" priority="244">
      <formula>AND($L38&gt;0.08,$L38&lt;0.15)</formula>
    </cfRule>
  </conditionalFormatting>
  <conditionalFormatting sqref="G38:H38">
    <cfRule type="expression" dxfId="3201" priority="247">
      <formula>$L38&gt;0.15</formula>
    </cfRule>
    <cfRule type="expression" dxfId="3200" priority="248">
      <formula>AND($L38&gt;0.08,$L38&lt;0.15)</formula>
    </cfRule>
  </conditionalFormatting>
  <conditionalFormatting sqref="E38:F38">
    <cfRule type="expression" dxfId="3199" priority="249">
      <formula>$L38&gt;0.15</formula>
    </cfRule>
    <cfRule type="expression" dxfId="3198" priority="250">
      <formula>AND($L38&gt;0.08,$L38&lt;0.15)</formula>
    </cfRule>
  </conditionalFormatting>
  <conditionalFormatting sqref="E38:F38">
    <cfRule type="expression" dxfId="3197" priority="253">
      <formula>$L38&gt;0.15</formula>
    </cfRule>
    <cfRule type="expression" dxfId="3196" priority="254">
      <formula>AND($L38&gt;0.08,$L38&lt;0.15)</formula>
    </cfRule>
  </conditionalFormatting>
  <conditionalFormatting sqref="E38:F38">
    <cfRule type="expression" dxfId="3195" priority="251">
      <formula>$L38&gt;0.15</formula>
    </cfRule>
    <cfRule type="expression" dxfId="3194" priority="252">
      <formula>AND($L38&gt;0.08,$L38&lt;0.15)</formula>
    </cfRule>
  </conditionalFormatting>
  <conditionalFormatting sqref="D39">
    <cfRule type="expression" dxfId="3193" priority="241">
      <formula>$L39&gt;0.15</formula>
    </cfRule>
    <cfRule type="expression" dxfId="3192" priority="242">
      <formula>AND($L39&gt;0.08,$L39&lt;0.15)</formula>
    </cfRule>
  </conditionalFormatting>
  <conditionalFormatting sqref="D39">
    <cfRule type="expression" dxfId="3191" priority="239">
      <formula>$L39&gt;0.15</formula>
    </cfRule>
    <cfRule type="expression" dxfId="3190" priority="240">
      <formula>AND($L39&gt;0.08,$L39&lt;0.15)</formula>
    </cfRule>
  </conditionalFormatting>
  <conditionalFormatting sqref="D39">
    <cfRule type="expression" dxfId="3189" priority="237">
      <formula>$L39&gt;0.15</formula>
    </cfRule>
    <cfRule type="expression" dxfId="3188" priority="238">
      <formula>AND($L39&gt;0.08,$L39&lt;0.15)</formula>
    </cfRule>
  </conditionalFormatting>
  <conditionalFormatting sqref="E39:H39">
    <cfRule type="expression" dxfId="3187" priority="235">
      <formula>$L39&gt;0.15</formula>
    </cfRule>
    <cfRule type="expression" dxfId="3186" priority="236">
      <formula>AND($L39&gt;0.08,$L39&lt;0.15)</formula>
    </cfRule>
  </conditionalFormatting>
  <conditionalFormatting sqref="D40">
    <cfRule type="expression" dxfId="3185" priority="233">
      <formula>$L40&gt;0.15</formula>
    </cfRule>
    <cfRule type="expression" dxfId="3184" priority="234">
      <formula>AND($L40&gt;0.08,$L40&lt;0.15)</formula>
    </cfRule>
  </conditionalFormatting>
  <conditionalFormatting sqref="D40">
    <cfRule type="expression" dxfId="3183" priority="231">
      <formula>$L40&gt;0.15</formula>
    </cfRule>
    <cfRule type="expression" dxfId="3182" priority="232">
      <formula>AND($L40&gt;0.08,$L40&lt;0.15)</formula>
    </cfRule>
  </conditionalFormatting>
  <conditionalFormatting sqref="D40">
    <cfRule type="expression" dxfId="3181" priority="229">
      <formula>$L40&gt;0.15</formula>
    </cfRule>
    <cfRule type="expression" dxfId="3180" priority="230">
      <formula>AND($L40&gt;0.08,$L40&lt;0.15)</formula>
    </cfRule>
  </conditionalFormatting>
  <conditionalFormatting sqref="E40:H40">
    <cfRule type="expression" dxfId="3179" priority="227">
      <formula>$L40&gt;0.15</formula>
    </cfRule>
    <cfRule type="expression" dxfId="3178" priority="228">
      <formula>AND($L40&gt;0.08,$L40&lt;0.15)</formula>
    </cfRule>
  </conditionalFormatting>
  <conditionalFormatting sqref="G41:H41">
    <cfRule type="expression" dxfId="3177" priority="213">
      <formula>$L41&gt;0.15</formula>
    </cfRule>
    <cfRule type="expression" dxfId="3176" priority="214">
      <formula>AND($L41&gt;0.08,$L41&lt;0.15)</formula>
    </cfRule>
  </conditionalFormatting>
  <conditionalFormatting sqref="G41:H41">
    <cfRule type="expression" dxfId="3175" priority="211">
      <formula>$L41&gt;0.15</formula>
    </cfRule>
    <cfRule type="expression" dxfId="3174" priority="212">
      <formula>AND($L41&gt;0.08,$L41&lt;0.15)</formula>
    </cfRule>
  </conditionalFormatting>
  <conditionalFormatting sqref="E42:F42">
    <cfRule type="expression" dxfId="3173" priority="199">
      <formula>$L42&gt;0.15</formula>
    </cfRule>
    <cfRule type="expression" dxfId="3172" priority="200">
      <formula>AND($L42&gt;0.08,$L42&lt;0.15)</formula>
    </cfRule>
  </conditionalFormatting>
  <conditionalFormatting sqref="D41">
    <cfRule type="expression" dxfId="3171" priority="225">
      <formula>$L41&gt;0.15</formula>
    </cfRule>
    <cfRule type="expression" dxfId="3170" priority="226">
      <formula>AND($L41&gt;0.08,$L41&lt;0.15)</formula>
    </cfRule>
  </conditionalFormatting>
  <conditionalFormatting sqref="D41">
    <cfRule type="expression" dxfId="3169" priority="223">
      <formula>$L41&gt;0.15</formula>
    </cfRule>
    <cfRule type="expression" dxfId="3168" priority="224">
      <formula>AND($L41&gt;0.08,$L41&lt;0.15)</formula>
    </cfRule>
  </conditionalFormatting>
  <conditionalFormatting sqref="D41">
    <cfRule type="expression" dxfId="3167" priority="221">
      <formula>$L41&gt;0.15</formula>
    </cfRule>
    <cfRule type="expression" dxfId="3166" priority="222">
      <formula>AND($L41&gt;0.08,$L41&lt;0.15)</formula>
    </cfRule>
  </conditionalFormatting>
  <conditionalFormatting sqref="E41:F41">
    <cfRule type="expression" dxfId="3165" priority="219">
      <formula>$L41&gt;0.15</formula>
    </cfRule>
    <cfRule type="expression" dxfId="3164" priority="220">
      <formula>AND($L41&gt;0.08,$L41&lt;0.15)</formula>
    </cfRule>
  </conditionalFormatting>
  <conditionalFormatting sqref="E41:F41">
    <cfRule type="expression" dxfId="3163" priority="217">
      <formula>$L41&gt;0.15</formula>
    </cfRule>
    <cfRule type="expression" dxfId="3162" priority="218">
      <formula>AND($L41&gt;0.08,$L41&lt;0.15)</formula>
    </cfRule>
  </conditionalFormatting>
  <conditionalFormatting sqref="E41:F41">
    <cfRule type="expression" dxfId="3161" priority="215">
      <formula>$L41&gt;0.15</formula>
    </cfRule>
    <cfRule type="expression" dxfId="3160" priority="216">
      <formula>AND($L41&gt;0.08,$L41&lt;0.15)</formula>
    </cfRule>
  </conditionalFormatting>
  <conditionalFormatting sqref="D42">
    <cfRule type="expression" dxfId="3159" priority="209">
      <formula>$L42&gt;0.15</formula>
    </cfRule>
    <cfRule type="expression" dxfId="3158" priority="210">
      <formula>AND($L42&gt;0.08,$L42&lt;0.15)</formula>
    </cfRule>
  </conditionalFormatting>
  <conditionalFormatting sqref="D42">
    <cfRule type="expression" dxfId="3157" priority="207">
      <formula>$L42&gt;0.15</formula>
    </cfRule>
    <cfRule type="expression" dxfId="3156" priority="208">
      <formula>AND($L42&gt;0.08,$L42&lt;0.15)</formula>
    </cfRule>
  </conditionalFormatting>
  <conditionalFormatting sqref="D42">
    <cfRule type="expression" dxfId="3155" priority="205">
      <formula>$L42&gt;0.15</formula>
    </cfRule>
    <cfRule type="expression" dxfId="3154" priority="206">
      <formula>AND($L42&gt;0.08,$L42&lt;0.15)</formula>
    </cfRule>
  </conditionalFormatting>
  <conditionalFormatting sqref="E42:F42">
    <cfRule type="expression" dxfId="3153" priority="203">
      <formula>$L42&gt;0.15</formula>
    </cfRule>
    <cfRule type="expression" dxfId="3152" priority="204">
      <formula>AND($L42&gt;0.08,$L42&lt;0.15)</formula>
    </cfRule>
  </conditionalFormatting>
  <conditionalFormatting sqref="E42:F42">
    <cfRule type="expression" dxfId="3151" priority="201">
      <formula>$L42&gt;0.15</formula>
    </cfRule>
    <cfRule type="expression" dxfId="3150" priority="202">
      <formula>AND($L42&gt;0.08,$L42&lt;0.15)</formula>
    </cfRule>
  </conditionalFormatting>
  <conditionalFormatting sqref="G42:H42">
    <cfRule type="expression" dxfId="3149" priority="197">
      <formula>$L42&gt;0.15</formula>
    </cfRule>
    <cfRule type="expression" dxfId="3148" priority="198">
      <formula>AND($L42&gt;0.08,$L42&lt;0.15)</formula>
    </cfRule>
  </conditionalFormatting>
  <conditionalFormatting sqref="G42:H42">
    <cfRule type="expression" dxfId="3147" priority="195">
      <formula>$L42&gt;0.15</formula>
    </cfRule>
    <cfRule type="expression" dxfId="3146" priority="196">
      <formula>AND($L42&gt;0.08,$L42&lt;0.15)</formula>
    </cfRule>
  </conditionalFormatting>
  <conditionalFormatting sqref="G43:H43">
    <cfRule type="expression" dxfId="3145" priority="185">
      <formula>$L43&gt;0.15</formula>
    </cfRule>
    <cfRule type="expression" dxfId="3144" priority="186">
      <formula>AND($L43&gt;0.08,$L43&lt;0.15)</formula>
    </cfRule>
  </conditionalFormatting>
  <conditionalFormatting sqref="D43">
    <cfRule type="expression" dxfId="3143" priority="183">
      <formula>$L43&gt;0.15</formula>
    </cfRule>
    <cfRule type="expression" dxfId="3142" priority="184">
      <formula>AND($L43&gt;0.08,$L43&lt;0.15)</formula>
    </cfRule>
  </conditionalFormatting>
  <conditionalFormatting sqref="G43:H43">
    <cfRule type="expression" dxfId="3141" priority="187">
      <formula>$L43&gt;0.15</formula>
    </cfRule>
    <cfRule type="expression" dxfId="3140" priority="188">
      <formula>AND($L43&gt;0.08,$L43&lt;0.15)</formula>
    </cfRule>
  </conditionalFormatting>
  <conditionalFormatting sqref="E43:F43">
    <cfRule type="expression" dxfId="3139" priority="189">
      <formula>$L43&gt;0.15</formula>
    </cfRule>
    <cfRule type="expression" dxfId="3138" priority="190">
      <formula>AND($L43&gt;0.08,$L43&lt;0.15)</formula>
    </cfRule>
  </conditionalFormatting>
  <conditionalFormatting sqref="E43:F43">
    <cfRule type="expression" dxfId="3137" priority="193">
      <formula>$L43&gt;0.15</formula>
    </cfRule>
    <cfRule type="expression" dxfId="3136" priority="194">
      <formula>AND($L43&gt;0.08,$L43&lt;0.15)</formula>
    </cfRule>
  </conditionalFormatting>
  <conditionalFormatting sqref="E43:F43">
    <cfRule type="expression" dxfId="3135" priority="191">
      <formula>$L43&gt;0.15</formula>
    </cfRule>
    <cfRule type="expression" dxfId="3134" priority="192">
      <formula>AND($L43&gt;0.08,$L43&lt;0.15)</formula>
    </cfRule>
  </conditionalFormatting>
  <conditionalFormatting sqref="D44">
    <cfRule type="expression" dxfId="3133" priority="181">
      <formula>$L44&gt;0.15</formula>
    </cfRule>
    <cfRule type="expression" dxfId="3132" priority="182">
      <formula>AND($L44&gt;0.08,$L44&lt;0.15)</formula>
    </cfRule>
  </conditionalFormatting>
  <conditionalFormatting sqref="E44:H44">
    <cfRule type="expression" dxfId="3131" priority="179">
      <formula>$L44&gt;0.15</formula>
    </cfRule>
    <cfRule type="expression" dxfId="3130" priority="180">
      <formula>AND($L44&gt;0.08,$L44&lt;0.15)</formula>
    </cfRule>
  </conditionalFormatting>
  <conditionalFormatting sqref="D45">
    <cfRule type="expression" dxfId="3129" priority="177">
      <formula>$L45&gt;0.15</formula>
    </cfRule>
    <cfRule type="expression" dxfId="3128" priority="178">
      <formula>AND($L45&gt;0.08,$L45&lt;0.15)</formula>
    </cfRule>
  </conditionalFormatting>
  <conditionalFormatting sqref="E45:H45">
    <cfRule type="expression" dxfId="3127" priority="175">
      <formula>$L45&gt;0.15</formula>
    </cfRule>
    <cfRule type="expression" dxfId="3126" priority="176">
      <formula>AND($L45&gt;0.08,$L45&lt;0.15)</formula>
    </cfRule>
  </conditionalFormatting>
  <conditionalFormatting sqref="D46">
    <cfRule type="expression" dxfId="3125" priority="173">
      <formula>$L46&gt;0.15</formula>
    </cfRule>
    <cfRule type="expression" dxfId="3124" priority="174">
      <formula>AND($L46&gt;0.08,$L46&lt;0.15)</formula>
    </cfRule>
  </conditionalFormatting>
  <conditionalFormatting sqref="D46">
    <cfRule type="expression" dxfId="3123" priority="171">
      <formula>$L46&gt;0.15</formula>
    </cfRule>
    <cfRule type="expression" dxfId="3122" priority="172">
      <formula>AND($L46&gt;0.08,$L46&lt;0.15)</formula>
    </cfRule>
  </conditionalFormatting>
  <conditionalFormatting sqref="D46">
    <cfRule type="expression" dxfId="3121" priority="169">
      <formula>$L46&gt;0.15</formula>
    </cfRule>
    <cfRule type="expression" dxfId="3120" priority="170">
      <formula>AND($L46&gt;0.08,$L46&lt;0.15)</formula>
    </cfRule>
  </conditionalFormatting>
  <conditionalFormatting sqref="E46:F46">
    <cfRule type="expression" dxfId="3119" priority="161">
      <formula>$L46&gt;0.15</formula>
    </cfRule>
    <cfRule type="expression" dxfId="3118" priority="162">
      <formula>AND($L46&gt;0.08,$L46&lt;0.15)</formula>
    </cfRule>
  </conditionalFormatting>
  <conditionalFormatting sqref="E46:F46">
    <cfRule type="expression" dxfId="3117" priority="159">
      <formula>$L46&gt;0.15</formula>
    </cfRule>
    <cfRule type="expression" dxfId="3116" priority="160">
      <formula>AND($L46&gt;0.08,$L46&lt;0.15)</formula>
    </cfRule>
  </conditionalFormatting>
  <conditionalFormatting sqref="G46:H46">
    <cfRule type="expression" dxfId="3115" priority="157">
      <formula>$L46&gt;0.15</formula>
    </cfRule>
    <cfRule type="expression" dxfId="3114" priority="158">
      <formula>AND($L46&gt;0.08,$L46&lt;0.15)</formula>
    </cfRule>
  </conditionalFormatting>
  <conditionalFormatting sqref="G46:H46">
    <cfRule type="expression" dxfId="3113" priority="163">
      <formula>$L46&gt;0.15</formula>
    </cfRule>
    <cfRule type="expression" dxfId="3112" priority="164">
      <formula>AND($L46&gt;0.08,$L46&lt;0.15)</formula>
    </cfRule>
  </conditionalFormatting>
  <conditionalFormatting sqref="E46:F46">
    <cfRule type="expression" dxfId="3111" priority="167">
      <formula>$L46&gt;0.15</formula>
    </cfRule>
    <cfRule type="expression" dxfId="3110" priority="168">
      <formula>AND($L46&gt;0.08,$L46&lt;0.15)</formula>
    </cfRule>
  </conditionalFormatting>
  <conditionalFormatting sqref="E46:F46">
    <cfRule type="expression" dxfId="3109" priority="165">
      <formula>$L46&gt;0.15</formula>
    </cfRule>
    <cfRule type="expression" dxfId="3108" priority="166">
      <formula>AND($L46&gt;0.08,$L46&lt;0.15)</formula>
    </cfRule>
  </conditionalFormatting>
  <conditionalFormatting sqref="E46:F46">
    <cfRule type="expression" dxfId="3107" priority="149">
      <formula>$L46&gt;0.15</formula>
    </cfRule>
    <cfRule type="expression" dxfId="3106" priority="150">
      <formula>AND($L46&gt;0.08,$L46&lt;0.15)</formula>
    </cfRule>
  </conditionalFormatting>
  <conditionalFormatting sqref="E46:F46">
    <cfRule type="expression" dxfId="3105" priority="147">
      <formula>$L46&gt;0.15</formula>
    </cfRule>
    <cfRule type="expression" dxfId="3104" priority="148">
      <formula>AND($L46&gt;0.08,$L46&lt;0.15)</formula>
    </cfRule>
  </conditionalFormatting>
  <conditionalFormatting sqref="H46">
    <cfRule type="expression" dxfId="3103" priority="145">
      <formula>$L46&gt;0.15</formula>
    </cfRule>
    <cfRule type="expression" dxfId="3102" priority="146">
      <formula>AND($L46&gt;0.08,$L46&lt;0.15)</formula>
    </cfRule>
  </conditionalFormatting>
  <conditionalFormatting sqref="H46">
    <cfRule type="expression" dxfId="3101" priority="151">
      <formula>$L46&gt;0.15</formula>
    </cfRule>
    <cfRule type="expression" dxfId="3100" priority="152">
      <formula>AND($L46&gt;0.08,$L46&lt;0.15)</formula>
    </cfRule>
  </conditionalFormatting>
  <conditionalFormatting sqref="E46:F46">
    <cfRule type="expression" dxfId="3099" priority="155">
      <formula>$L46&gt;0.15</formula>
    </cfRule>
    <cfRule type="expression" dxfId="3098" priority="156">
      <formula>AND($L46&gt;0.08,$L46&lt;0.15)</formula>
    </cfRule>
  </conditionalFormatting>
  <conditionalFormatting sqref="E46:F46">
    <cfRule type="expression" dxfId="3097" priority="153">
      <formula>$L46&gt;0.15</formula>
    </cfRule>
    <cfRule type="expression" dxfId="3096" priority="154">
      <formula>AND($L46&gt;0.08,$L46&lt;0.15)</formula>
    </cfRule>
  </conditionalFormatting>
  <conditionalFormatting sqref="G46">
    <cfRule type="expression" dxfId="3095" priority="141">
      <formula>$L46&gt;0.15</formula>
    </cfRule>
    <cfRule type="expression" dxfId="3094" priority="142">
      <formula>AND($L46&gt;0.08,$L46&lt;0.15)</formula>
    </cfRule>
  </conditionalFormatting>
  <conditionalFormatting sqref="G46">
    <cfRule type="expression" dxfId="3093" priority="143">
      <formula>$L46&gt;0.15</formula>
    </cfRule>
    <cfRule type="expression" dxfId="3092" priority="144">
      <formula>AND($L46&gt;0.08,$L46&lt;0.15)</formula>
    </cfRule>
  </conditionalFormatting>
  <conditionalFormatting sqref="G47:H47">
    <cfRule type="expression" dxfId="3091" priority="137">
      <formula>$L47&gt;0.15</formula>
    </cfRule>
    <cfRule type="expression" dxfId="3090" priority="138">
      <formula>AND($L47&gt;0.08,$L47&lt;0.15)</formula>
    </cfRule>
  </conditionalFormatting>
  <conditionalFormatting sqref="G47:H47">
    <cfRule type="expression" dxfId="3089" priority="139">
      <formula>$L47&gt;0.15</formula>
    </cfRule>
    <cfRule type="expression" dxfId="3088" priority="140">
      <formula>AND($L47&gt;0.08,$L47&lt;0.15)</formula>
    </cfRule>
  </conditionalFormatting>
  <conditionalFormatting sqref="E47">
    <cfRule type="expression" dxfId="3087" priority="131">
      <formula>$L47&gt;0.15</formula>
    </cfRule>
    <cfRule type="expression" dxfId="3086" priority="132">
      <formula>AND($L47&gt;0.08,$L47&lt;0.15)</formula>
    </cfRule>
  </conditionalFormatting>
  <conditionalFormatting sqref="E47">
    <cfRule type="expression" dxfId="3085" priority="129">
      <formula>$L47&gt;0.15</formula>
    </cfRule>
    <cfRule type="expression" dxfId="3084" priority="130">
      <formula>AND($L47&gt;0.08,$L47&lt;0.15)</formula>
    </cfRule>
  </conditionalFormatting>
  <conditionalFormatting sqref="E47">
    <cfRule type="expression" dxfId="3083" priority="135">
      <formula>$L47&gt;0.15</formula>
    </cfRule>
    <cfRule type="expression" dxfId="3082" priority="136">
      <formula>AND($L47&gt;0.08,$L47&lt;0.15)</formula>
    </cfRule>
  </conditionalFormatting>
  <conditionalFormatting sqref="E47">
    <cfRule type="expression" dxfId="3081" priority="133">
      <formula>$L47&gt;0.15</formula>
    </cfRule>
    <cfRule type="expression" dxfId="3080" priority="134">
      <formula>AND($L47&gt;0.08,$L47&lt;0.15)</formula>
    </cfRule>
  </conditionalFormatting>
  <conditionalFormatting sqref="E47">
    <cfRule type="expression" dxfId="3079" priority="123">
      <formula>$L47&gt;0.15</formula>
    </cfRule>
    <cfRule type="expression" dxfId="3078" priority="124">
      <formula>AND($L47&gt;0.08,$L47&lt;0.15)</formula>
    </cfRule>
  </conditionalFormatting>
  <conditionalFormatting sqref="E47">
    <cfRule type="expression" dxfId="3077" priority="121">
      <formula>$L47&gt;0.15</formula>
    </cfRule>
    <cfRule type="expression" dxfId="3076" priority="122">
      <formula>AND($L47&gt;0.08,$L47&lt;0.15)</formula>
    </cfRule>
  </conditionalFormatting>
  <conditionalFormatting sqref="E47">
    <cfRule type="expression" dxfId="3075" priority="127">
      <formula>$L47&gt;0.15</formula>
    </cfRule>
    <cfRule type="expression" dxfId="3074" priority="128">
      <formula>AND($L47&gt;0.08,$L47&lt;0.15)</formula>
    </cfRule>
  </conditionalFormatting>
  <conditionalFormatting sqref="E47">
    <cfRule type="expression" dxfId="3073" priority="125">
      <formula>$L47&gt;0.15</formula>
    </cfRule>
    <cfRule type="expression" dxfId="3072" priority="126">
      <formula>AND($L47&gt;0.08,$L47&lt;0.15)</formula>
    </cfRule>
  </conditionalFormatting>
  <conditionalFormatting sqref="F68">
    <cfRule type="expression" dxfId="3071" priority="119">
      <formula>$L68&gt;0.15</formula>
    </cfRule>
    <cfRule type="expression" dxfId="3070" priority="120">
      <formula>AND($L68&gt;0.08,$L68&lt;0.15)</formula>
    </cfRule>
  </conditionalFormatting>
  <conditionalFormatting sqref="D68">
    <cfRule type="expression" dxfId="3069" priority="117">
      <formula>$L68&gt;0.15</formula>
    </cfRule>
    <cfRule type="expression" dxfId="3068" priority="118">
      <formula>AND($L68&gt;0.08,$L68&lt;0.15)</formula>
    </cfRule>
  </conditionalFormatting>
  <conditionalFormatting sqref="G68:H68">
    <cfRule type="expression" dxfId="3067" priority="113">
      <formula>$L68&gt;0.15</formula>
    </cfRule>
    <cfRule type="expression" dxfId="3066" priority="114">
      <formula>AND($L68&gt;0.08,$L68&lt;0.15)</formula>
    </cfRule>
  </conditionalFormatting>
  <conditionalFormatting sqref="G68:H68">
    <cfRule type="expression" dxfId="3065" priority="115">
      <formula>$L68&gt;0.15</formula>
    </cfRule>
    <cfRule type="expression" dxfId="3064" priority="116">
      <formula>AND($L68&gt;0.08,$L68&lt;0.15)</formula>
    </cfRule>
  </conditionalFormatting>
  <conditionalFormatting sqref="E68">
    <cfRule type="expression" dxfId="3063" priority="107">
      <formula>$L68&gt;0.15</formula>
    </cfRule>
    <cfRule type="expression" dxfId="3062" priority="108">
      <formula>AND($L68&gt;0.08,$L68&lt;0.15)</formula>
    </cfRule>
  </conditionalFormatting>
  <conditionalFormatting sqref="E68">
    <cfRule type="expression" dxfId="3061" priority="105">
      <formula>$L68&gt;0.15</formula>
    </cfRule>
    <cfRule type="expression" dxfId="3060" priority="106">
      <formula>AND($L68&gt;0.08,$L68&lt;0.15)</formula>
    </cfRule>
  </conditionalFormatting>
  <conditionalFormatting sqref="E68">
    <cfRule type="expression" dxfId="3059" priority="111">
      <formula>$L68&gt;0.15</formula>
    </cfRule>
    <cfRule type="expression" dxfId="3058" priority="112">
      <formula>AND($L68&gt;0.08,$L68&lt;0.15)</formula>
    </cfRule>
  </conditionalFormatting>
  <conditionalFormatting sqref="E68">
    <cfRule type="expression" dxfId="3057" priority="109">
      <formula>$L68&gt;0.15</formula>
    </cfRule>
    <cfRule type="expression" dxfId="3056" priority="110">
      <formula>AND($L68&gt;0.08,$L68&lt;0.15)</formula>
    </cfRule>
  </conditionalFormatting>
  <conditionalFormatting sqref="E68">
    <cfRule type="expression" dxfId="3055" priority="99">
      <formula>$L68&gt;0.15</formula>
    </cfRule>
    <cfRule type="expression" dxfId="3054" priority="100">
      <formula>AND($L68&gt;0.08,$L68&lt;0.15)</formula>
    </cfRule>
  </conditionalFormatting>
  <conditionalFormatting sqref="E68">
    <cfRule type="expression" dxfId="3053" priority="97">
      <formula>$L68&gt;0.15</formula>
    </cfRule>
    <cfRule type="expression" dxfId="3052" priority="98">
      <formula>AND($L68&gt;0.08,$L68&lt;0.15)</formula>
    </cfRule>
  </conditionalFormatting>
  <conditionalFormatting sqref="E68">
    <cfRule type="expression" dxfId="3051" priority="103">
      <formula>$L68&gt;0.15</formula>
    </cfRule>
    <cfRule type="expression" dxfId="3050" priority="104">
      <formula>AND($L68&gt;0.08,$L68&lt;0.15)</formula>
    </cfRule>
  </conditionalFormatting>
  <conditionalFormatting sqref="E68">
    <cfRule type="expression" dxfId="3049" priority="101">
      <formula>$L68&gt;0.15</formula>
    </cfRule>
    <cfRule type="expression" dxfId="3048" priority="102">
      <formula>AND($L68&gt;0.08,$L68&lt;0.15)</formula>
    </cfRule>
  </conditionalFormatting>
  <conditionalFormatting sqref="D69">
    <cfRule type="expression" dxfId="3047" priority="95">
      <formula>$L69&gt;0.15</formula>
    </cfRule>
    <cfRule type="expression" dxfId="3046" priority="96">
      <formula>AND($L69&gt;0.08,$L69&lt;0.15)</formula>
    </cfRule>
  </conditionalFormatting>
  <conditionalFormatting sqref="AE68:AE69">
    <cfRule type="expression" dxfId="3045" priority="91">
      <formula>$L68&gt;0.15</formula>
    </cfRule>
    <cfRule type="expression" dxfId="3044" priority="92">
      <formula>AND($L68&gt;0.08,$L68&lt;0.15)</formula>
    </cfRule>
  </conditionalFormatting>
  <conditionalFormatting sqref="AE68:AE69">
    <cfRule type="expression" dxfId="3043" priority="93">
      <formula>$L68&gt;0.15</formula>
    </cfRule>
    <cfRule type="expression" dxfId="3042" priority="94">
      <formula>AND($L68&gt;0.08,$L68&lt;0.15)</formula>
    </cfRule>
  </conditionalFormatting>
  <conditionalFormatting sqref="E48:F48">
    <cfRule type="expression" dxfId="3041" priority="87">
      <formula>$L48&gt;0.15</formula>
    </cfRule>
    <cfRule type="expression" dxfId="3040" priority="88">
      <formula>AND($L48&gt;0.08,$L48&lt;0.15)</formula>
    </cfRule>
  </conditionalFormatting>
  <conditionalFormatting sqref="E48:F48">
    <cfRule type="expression" dxfId="3039" priority="83">
      <formula>$L48&gt;0.15</formula>
    </cfRule>
    <cfRule type="expression" dxfId="3038" priority="84">
      <formula>AND($L48&gt;0.08,$L48&lt;0.15)</formula>
    </cfRule>
  </conditionalFormatting>
  <conditionalFormatting sqref="E48:F48">
    <cfRule type="expression" dxfId="3037" priority="81">
      <formula>$L48&gt;0.15</formula>
    </cfRule>
    <cfRule type="expression" dxfId="3036" priority="82">
      <formula>AND($L48&gt;0.08,$L48&lt;0.15)</formula>
    </cfRule>
  </conditionalFormatting>
  <conditionalFormatting sqref="G48:H48">
    <cfRule type="expression" dxfId="3035" priority="79">
      <formula>$L48&gt;0.15</formula>
    </cfRule>
    <cfRule type="expression" dxfId="3034" priority="80">
      <formula>AND($L48&gt;0.08,$L48&lt;0.15)</formula>
    </cfRule>
  </conditionalFormatting>
  <conditionalFormatting sqref="G48:H48">
    <cfRule type="expression" dxfId="3033" priority="85">
      <formula>$L48&gt;0.15</formula>
    </cfRule>
    <cfRule type="expression" dxfId="3032" priority="86">
      <formula>AND($L48&gt;0.08,$L48&lt;0.15)</formula>
    </cfRule>
  </conditionalFormatting>
  <conditionalFormatting sqref="E48:F48">
    <cfRule type="expression" dxfId="3031" priority="89">
      <formula>$L48&gt;0.15</formula>
    </cfRule>
    <cfRule type="expression" dxfId="3030" priority="90">
      <formula>AND($L48&gt;0.08,$L48&lt;0.15)</formula>
    </cfRule>
  </conditionalFormatting>
  <conditionalFormatting sqref="D48">
    <cfRule type="expression" dxfId="3029" priority="77">
      <formula>$L48&gt;0.15</formula>
    </cfRule>
    <cfRule type="expression" dxfId="3028" priority="78">
      <formula>AND($L48&gt;0.08,$L48&lt;0.15)</formula>
    </cfRule>
  </conditionalFormatting>
  <conditionalFormatting sqref="D48">
    <cfRule type="expression" dxfId="3027" priority="75">
      <formula>$L48&gt;0.15</formula>
    </cfRule>
    <cfRule type="expression" dxfId="3026" priority="76">
      <formula>AND($L48&gt;0.08,$L48&lt;0.15)</formula>
    </cfRule>
  </conditionalFormatting>
  <conditionalFormatting sqref="E49:F49">
    <cfRule type="expression" dxfId="3025" priority="71">
      <formula>$L49&gt;0.15</formula>
    </cfRule>
    <cfRule type="expression" dxfId="3024" priority="72">
      <formula>AND($L49&gt;0.08,$L49&lt;0.15)</formula>
    </cfRule>
  </conditionalFormatting>
  <conditionalFormatting sqref="E49:F49">
    <cfRule type="expression" dxfId="3023" priority="67">
      <formula>$L49&gt;0.15</formula>
    </cfRule>
    <cfRule type="expression" dxfId="3022" priority="68">
      <formula>AND($L49&gt;0.08,$L49&lt;0.15)</formula>
    </cfRule>
  </conditionalFormatting>
  <conditionalFormatting sqref="E49:F49">
    <cfRule type="expression" dxfId="3021" priority="65">
      <formula>$L49&gt;0.15</formula>
    </cfRule>
    <cfRule type="expression" dxfId="3020" priority="66">
      <formula>AND($L49&gt;0.08,$L49&lt;0.15)</formula>
    </cfRule>
  </conditionalFormatting>
  <conditionalFormatting sqref="G49:H49">
    <cfRule type="expression" dxfId="3019" priority="63">
      <formula>$L49&gt;0.15</formula>
    </cfRule>
    <cfRule type="expression" dxfId="3018" priority="64">
      <formula>AND($L49&gt;0.08,$L49&lt;0.15)</formula>
    </cfRule>
  </conditionalFormatting>
  <conditionalFormatting sqref="G49:H49">
    <cfRule type="expression" dxfId="3017" priority="69">
      <formula>$L49&gt;0.15</formula>
    </cfRule>
    <cfRule type="expression" dxfId="3016" priority="70">
      <formula>AND($L49&gt;0.08,$L49&lt;0.15)</formula>
    </cfRule>
  </conditionalFormatting>
  <conditionalFormatting sqref="E49:F49">
    <cfRule type="expression" dxfId="3015" priority="73">
      <formula>$L49&gt;0.15</formula>
    </cfRule>
    <cfRule type="expression" dxfId="3014" priority="74">
      <formula>AND($L49&gt;0.08,$L49&lt;0.15)</formula>
    </cfRule>
  </conditionalFormatting>
  <conditionalFormatting sqref="D49">
    <cfRule type="expression" dxfId="3013" priority="61">
      <formula>$L49&gt;0.15</formula>
    </cfRule>
    <cfRule type="expression" dxfId="3012" priority="62">
      <formula>AND($L49&gt;0.08,$L49&lt;0.15)</formula>
    </cfRule>
  </conditionalFormatting>
  <conditionalFormatting sqref="D49">
    <cfRule type="expression" dxfId="3011" priority="59">
      <formula>$L49&gt;0.15</formula>
    </cfRule>
    <cfRule type="expression" dxfId="3010" priority="60">
      <formula>AND($L49&gt;0.08,$L49&lt;0.15)</formula>
    </cfRule>
  </conditionalFormatting>
  <conditionalFormatting sqref="D51">
    <cfRule type="expression" dxfId="3009" priority="57">
      <formula>$L51&gt;0.15</formula>
    </cfRule>
    <cfRule type="expression" dxfId="3008" priority="58">
      <formula>AND($L51&gt;0.08,$L51&lt;0.15)</formula>
    </cfRule>
  </conditionalFormatting>
  <conditionalFormatting sqref="D51">
    <cfRule type="expression" dxfId="3007" priority="55">
      <formula>$L51&gt;0.15</formula>
    </cfRule>
    <cfRule type="expression" dxfId="3006" priority="56">
      <formula>AND($L51&gt;0.08,$L51&lt;0.15)</formula>
    </cfRule>
  </conditionalFormatting>
  <conditionalFormatting sqref="D51">
    <cfRule type="expression" dxfId="3005" priority="53">
      <formula>$L51&gt;0.15</formula>
    </cfRule>
    <cfRule type="expression" dxfId="3004" priority="54">
      <formula>AND($L51&gt;0.08,$L51&lt;0.15)</formula>
    </cfRule>
  </conditionalFormatting>
  <conditionalFormatting sqref="E51:F51">
    <cfRule type="expression" dxfId="3003" priority="45">
      <formula>$L51&gt;0.15</formula>
    </cfRule>
    <cfRule type="expression" dxfId="3002" priority="46">
      <formula>AND($L51&gt;0.08,$L51&lt;0.15)</formula>
    </cfRule>
  </conditionalFormatting>
  <conditionalFormatting sqref="E51:F51">
    <cfRule type="expression" dxfId="3001" priority="43">
      <formula>$L51&gt;0.15</formula>
    </cfRule>
    <cfRule type="expression" dxfId="3000" priority="44">
      <formula>AND($L51&gt;0.08,$L51&lt;0.15)</formula>
    </cfRule>
  </conditionalFormatting>
  <conditionalFormatting sqref="G51:H51">
    <cfRule type="expression" dxfId="2999" priority="41">
      <formula>$L51&gt;0.15</formula>
    </cfRule>
    <cfRule type="expression" dxfId="2998" priority="42">
      <formula>AND($L51&gt;0.08,$L51&lt;0.15)</formula>
    </cfRule>
  </conditionalFormatting>
  <conditionalFormatting sqref="G51:H51">
    <cfRule type="expression" dxfId="2997" priority="47">
      <formula>$L51&gt;0.15</formula>
    </cfRule>
    <cfRule type="expression" dxfId="2996" priority="48">
      <formula>AND($L51&gt;0.08,$L51&lt;0.15)</formula>
    </cfRule>
  </conditionalFormatting>
  <conditionalFormatting sqref="E51:F51">
    <cfRule type="expression" dxfId="2995" priority="51">
      <formula>$L51&gt;0.15</formula>
    </cfRule>
    <cfRule type="expression" dxfId="2994" priority="52">
      <formula>AND($L51&gt;0.08,$L51&lt;0.15)</formula>
    </cfRule>
  </conditionalFormatting>
  <conditionalFormatting sqref="E51:F51">
    <cfRule type="expression" dxfId="2993" priority="49">
      <formula>$L51&gt;0.15</formula>
    </cfRule>
    <cfRule type="expression" dxfId="2992" priority="50">
      <formula>AND($L51&gt;0.08,$L51&lt;0.15)</formula>
    </cfRule>
  </conditionalFormatting>
  <conditionalFormatting sqref="D52">
    <cfRule type="expression" dxfId="2991" priority="39">
      <formula>$L52&gt;0.15</formula>
    </cfRule>
    <cfRule type="expression" dxfId="2990" priority="40">
      <formula>AND($L52&gt;0.08,$L52&lt;0.15)</formula>
    </cfRule>
  </conditionalFormatting>
  <conditionalFormatting sqref="D52">
    <cfRule type="expression" dxfId="2989" priority="37">
      <formula>$L52&gt;0.15</formula>
    </cfRule>
    <cfRule type="expression" dxfId="2988" priority="38">
      <formula>AND($L52&gt;0.08,$L52&lt;0.15)</formula>
    </cfRule>
  </conditionalFormatting>
  <conditionalFormatting sqref="D52">
    <cfRule type="expression" dxfId="2987" priority="35">
      <formula>$L52&gt;0.15</formula>
    </cfRule>
    <cfRule type="expression" dxfId="2986" priority="36">
      <formula>AND($L52&gt;0.08,$L52&lt;0.15)</formula>
    </cfRule>
  </conditionalFormatting>
  <conditionalFormatting sqref="E52:F52">
    <cfRule type="expression" dxfId="2985" priority="27">
      <formula>$L52&gt;0.15</formula>
    </cfRule>
    <cfRule type="expression" dxfId="2984" priority="28">
      <formula>AND($L52&gt;0.08,$L52&lt;0.15)</formula>
    </cfRule>
  </conditionalFormatting>
  <conditionalFormatting sqref="E52:F52">
    <cfRule type="expression" dxfId="2983" priority="25">
      <formula>$L52&gt;0.15</formula>
    </cfRule>
    <cfRule type="expression" dxfId="2982" priority="26">
      <formula>AND($L52&gt;0.08,$L52&lt;0.15)</formula>
    </cfRule>
  </conditionalFormatting>
  <conditionalFormatting sqref="G52:H52">
    <cfRule type="expression" dxfId="2981" priority="23">
      <formula>$L52&gt;0.15</formula>
    </cfRule>
    <cfRule type="expression" dxfId="2980" priority="24">
      <formula>AND($L52&gt;0.08,$L52&lt;0.15)</formula>
    </cfRule>
  </conditionalFormatting>
  <conditionalFormatting sqref="G52:H52">
    <cfRule type="expression" dxfId="2979" priority="29">
      <formula>$L52&gt;0.15</formula>
    </cfRule>
    <cfRule type="expression" dxfId="2978" priority="30">
      <formula>AND($L52&gt;0.08,$L52&lt;0.15)</formula>
    </cfRule>
  </conditionalFormatting>
  <conditionalFormatting sqref="E52:F52">
    <cfRule type="expression" dxfId="2977" priority="33">
      <formula>$L52&gt;0.15</formula>
    </cfRule>
    <cfRule type="expression" dxfId="2976" priority="34">
      <formula>AND($L52&gt;0.08,$L52&lt;0.15)</formula>
    </cfRule>
  </conditionalFormatting>
  <conditionalFormatting sqref="E52:F52">
    <cfRule type="expression" dxfId="2975" priority="31">
      <formula>$L52&gt;0.15</formula>
    </cfRule>
    <cfRule type="expression" dxfId="2974" priority="32">
      <formula>AND($L52&gt;0.08,$L52&lt;0.15)</formula>
    </cfRule>
  </conditionalFormatting>
  <conditionalFormatting sqref="D53">
    <cfRule type="expression" dxfId="2973" priority="21">
      <formula>$L53&gt;0.15</formula>
    </cfRule>
    <cfRule type="expression" dxfId="2972" priority="22">
      <formula>AND($L53&gt;0.08,$L53&lt;0.15)</formula>
    </cfRule>
  </conditionalFormatting>
  <conditionalFormatting sqref="D53">
    <cfRule type="expression" dxfId="2971" priority="19">
      <formula>$L53&gt;0.15</formula>
    </cfRule>
    <cfRule type="expression" dxfId="2970" priority="20">
      <formula>AND($L53&gt;0.08,$L53&lt;0.15)</formula>
    </cfRule>
  </conditionalFormatting>
  <conditionalFormatting sqref="D53">
    <cfRule type="expression" dxfId="2969" priority="17">
      <formula>$L53&gt;0.15</formula>
    </cfRule>
    <cfRule type="expression" dxfId="2968" priority="18">
      <formula>AND($L53&gt;0.08,$L53&lt;0.15)</formula>
    </cfRule>
  </conditionalFormatting>
  <conditionalFormatting sqref="E53:F53">
    <cfRule type="expression" dxfId="2967" priority="9">
      <formula>$L53&gt;0.15</formula>
    </cfRule>
    <cfRule type="expression" dxfId="2966" priority="10">
      <formula>AND($L53&gt;0.08,$L53&lt;0.15)</formula>
    </cfRule>
  </conditionalFormatting>
  <conditionalFormatting sqref="E53:F53">
    <cfRule type="expression" dxfId="2965" priority="7">
      <formula>$L53&gt;0.15</formula>
    </cfRule>
    <cfRule type="expression" dxfId="2964" priority="8">
      <formula>AND($L53&gt;0.08,$L53&lt;0.15)</formula>
    </cfRule>
  </conditionalFormatting>
  <conditionalFormatting sqref="G53:H53">
    <cfRule type="expression" dxfId="2963" priority="5">
      <formula>$L53&gt;0.15</formula>
    </cfRule>
    <cfRule type="expression" dxfId="2962" priority="6">
      <formula>AND($L53&gt;0.08,$L53&lt;0.15)</formula>
    </cfRule>
  </conditionalFormatting>
  <conditionalFormatting sqref="G53:H53">
    <cfRule type="expression" dxfId="2961" priority="11">
      <formula>$L53&gt;0.15</formula>
    </cfRule>
    <cfRule type="expression" dxfId="2960" priority="12">
      <formula>AND($L53&gt;0.08,$L53&lt;0.15)</formula>
    </cfRule>
  </conditionalFormatting>
  <conditionalFormatting sqref="E53:F53">
    <cfRule type="expression" dxfId="2959" priority="15">
      <formula>$L53&gt;0.15</formula>
    </cfRule>
    <cfRule type="expression" dxfId="2958" priority="16">
      <formula>AND($L53&gt;0.08,$L53&lt;0.15)</formula>
    </cfRule>
  </conditionalFormatting>
  <conditionalFormatting sqref="E53:F53">
    <cfRule type="expression" dxfId="2957" priority="13">
      <formula>$L53&gt;0.15</formula>
    </cfRule>
    <cfRule type="expression" dxfId="2956" priority="14">
      <formula>AND($L53&gt;0.08,$L53&lt;0.15)</formula>
    </cfRule>
  </conditionalFormatting>
  <conditionalFormatting sqref="E50:H50">
    <cfRule type="expression" dxfId="2955" priority="3">
      <formula>$L50&gt;0.15</formula>
    </cfRule>
    <cfRule type="expression" dxfId="2954" priority="4">
      <formula>AND($L50&gt;0.08,$L50&lt;0.15)</formula>
    </cfRule>
  </conditionalFormatting>
  <conditionalFormatting sqref="D50">
    <cfRule type="expression" dxfId="2953" priority="1">
      <formula>$L50&gt;0.15</formula>
    </cfRule>
    <cfRule type="expression" dxfId="2952" priority="2">
      <formula>AND($L50&gt;0.08,$L50&lt;0.15)</formula>
    </cfRule>
  </conditionalFormatting>
  <dataValidations count="3">
    <dataValidation allowBlank="1" showInputMessage="1" showErrorMessage="1" prompt="수식 계산_x000a_수치 입력 금지" sqref="K68:K82 K7:K65"/>
    <dataValidation type="whole" allowBlank="1" showInputMessage="1" showErrorMessage="1" errorTitle="입력값이 올바르지 않습니다." error="숫자만 쓰세요!" sqref="J29:J30 J25:J27 M68:Z82 M7:Z65">
      <formula1>0</formula1>
      <formula2>20000</formula2>
    </dataValidation>
    <dataValidation type="list" allowBlank="1" showInputMessage="1" showErrorMessage="1" sqref="AC68:AC82 AC7:AC6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D30:D31 D36:D38 D70:D77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zoomScale="85" zoomScaleNormal="85" workbookViewId="0">
      <pane ySplit="6" topLeftCell="A7" activePane="bottomLeft" state="frozen"/>
      <selection activeCell="A4" sqref="A4:AC4"/>
      <selection pane="bottomLeft" activeCell="D29" sqref="D29:H2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7" t="s">
        <v>100</v>
      </c>
      <c r="B1" s="48"/>
      <c r="C1" s="48"/>
      <c r="D1" s="48"/>
      <c r="E1" s="53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s="1" customFormat="1" ht="13.5" customHeight="1" x14ac:dyDescent="0.3">
      <c r="A2" s="49"/>
      <c r="B2" s="50"/>
      <c r="C2" s="50"/>
      <c r="D2" s="5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3.5" customHeight="1" x14ac:dyDescent="0.3">
      <c r="A3" s="51"/>
      <c r="B3" s="52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 spans="1:32" s="1" customFormat="1" ht="9.9499999999999993" customHeight="1" thickBo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 spans="1:32" s="2" customFormat="1" ht="17.25" thickTop="1" x14ac:dyDescent="0.3">
      <c r="A5" s="41" t="s">
        <v>1</v>
      </c>
      <c r="B5" s="62" t="s">
        <v>44</v>
      </c>
      <c r="C5" s="62" t="str">
        <f>RIGHT($A$1,1)</f>
        <v>일</v>
      </c>
      <c r="D5" s="41" t="s">
        <v>2</v>
      </c>
      <c r="E5" s="41" t="s">
        <v>3</v>
      </c>
      <c r="F5" s="41" t="s">
        <v>4</v>
      </c>
      <c r="G5" s="41" t="s">
        <v>5</v>
      </c>
      <c r="H5" s="39" t="s">
        <v>6</v>
      </c>
      <c r="I5" s="41" t="s">
        <v>7</v>
      </c>
      <c r="J5" s="41" t="s">
        <v>8</v>
      </c>
      <c r="K5" s="41" t="s">
        <v>9</v>
      </c>
      <c r="L5" s="42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 t="s">
        <v>12</v>
      </c>
      <c r="AB5" s="44"/>
      <c r="AC5" s="44"/>
      <c r="AD5" s="44" t="s">
        <v>13</v>
      </c>
      <c r="AE5" s="44" t="s">
        <v>14</v>
      </c>
      <c r="AF5" s="65" t="s">
        <v>15</v>
      </c>
    </row>
    <row r="6" spans="1:32" s="2" customFormat="1" ht="37.5" customHeight="1" thickBot="1" x14ac:dyDescent="0.35">
      <c r="A6" s="40"/>
      <c r="B6" s="63"/>
      <c r="C6" s="63"/>
      <c r="D6" s="40"/>
      <c r="E6" s="40"/>
      <c r="F6" s="40"/>
      <c r="G6" s="40"/>
      <c r="H6" s="40"/>
      <c r="I6" s="40"/>
      <c r="J6" s="40"/>
      <c r="K6" s="40"/>
      <c r="L6" s="43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52</v>
      </c>
      <c r="R6" s="21" t="s">
        <v>53</v>
      </c>
      <c r="S6" s="21" t="s">
        <v>54</v>
      </c>
      <c r="T6" s="24" t="s">
        <v>55</v>
      </c>
      <c r="U6" s="21" t="s">
        <v>56</v>
      </c>
      <c r="V6" s="21" t="s">
        <v>57</v>
      </c>
      <c r="W6" s="3" t="s">
        <v>45</v>
      </c>
      <c r="X6" s="3" t="s">
        <v>41</v>
      </c>
      <c r="Y6" s="21" t="s">
        <v>58</v>
      </c>
      <c r="Z6" s="21" t="s">
        <v>59</v>
      </c>
      <c r="AA6" s="22" t="s">
        <v>20</v>
      </c>
      <c r="AB6" s="22" t="s">
        <v>21</v>
      </c>
      <c r="AC6" s="22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5</v>
      </c>
      <c r="D7" s="12" t="s">
        <v>123</v>
      </c>
      <c r="E7" s="6" t="s">
        <v>122</v>
      </c>
      <c r="F7" s="6" t="s">
        <v>121</v>
      </c>
      <c r="G7" s="4" t="s">
        <v>124</v>
      </c>
      <c r="H7" s="4" t="s">
        <v>125</v>
      </c>
      <c r="I7" s="7">
        <f t="shared" ref="I7:I57" si="0">J7+K7</f>
        <v>322</v>
      </c>
      <c r="J7" s="8">
        <v>320</v>
      </c>
      <c r="K7" s="7">
        <f t="shared" ref="K7:K29" si="1">SUM(M7:Z7)</f>
        <v>2</v>
      </c>
      <c r="L7" s="9">
        <f t="shared" ref="L7:L57" si="2">K7/I7</f>
        <v>6.2111801242236021E-3</v>
      </c>
      <c r="M7" s="10"/>
      <c r="N7" s="10"/>
      <c r="O7" s="10"/>
      <c r="P7" s="10"/>
      <c r="Q7" s="10"/>
      <c r="R7" s="10"/>
      <c r="S7" s="10"/>
      <c r="T7" s="10">
        <v>2</v>
      </c>
      <c r="U7" s="10"/>
      <c r="V7" s="10"/>
      <c r="W7" s="10"/>
      <c r="X7" s="10"/>
      <c r="Y7" s="10"/>
      <c r="Z7" s="10"/>
      <c r="AA7" s="11">
        <v>20210105</v>
      </c>
      <c r="AB7" s="11">
        <v>12</v>
      </c>
      <c r="AC7" s="5" t="s">
        <v>126</v>
      </c>
      <c r="AD7" s="11" t="str">
        <f>IF($AC7="A","하선동",IF($AC7="B","이형준",""))</f>
        <v>하선동</v>
      </c>
      <c r="AE7" s="30" t="s">
        <v>128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5</v>
      </c>
      <c r="D8" s="12" t="s">
        <v>123</v>
      </c>
      <c r="E8" s="6" t="s">
        <v>122</v>
      </c>
      <c r="F8" s="6" t="s">
        <v>121</v>
      </c>
      <c r="G8" s="4" t="s">
        <v>124</v>
      </c>
      <c r="H8" s="4" t="s">
        <v>125</v>
      </c>
      <c r="I8" s="7">
        <f t="shared" si="0"/>
        <v>2915</v>
      </c>
      <c r="J8" s="8">
        <v>2910</v>
      </c>
      <c r="K8" s="7">
        <f t="shared" si="1"/>
        <v>5</v>
      </c>
      <c r="L8" s="9">
        <f t="shared" si="2"/>
        <v>1.7152658662092624E-3</v>
      </c>
      <c r="M8" s="10"/>
      <c r="N8" s="10"/>
      <c r="O8" s="10"/>
      <c r="P8" s="10"/>
      <c r="Q8" s="10"/>
      <c r="R8" s="10"/>
      <c r="S8" s="10"/>
      <c r="T8" s="10">
        <v>5</v>
      </c>
      <c r="U8" s="10"/>
      <c r="V8" s="10"/>
      <c r="W8" s="10"/>
      <c r="X8" s="10"/>
      <c r="Y8" s="10"/>
      <c r="Z8" s="10"/>
      <c r="AA8" s="11">
        <v>20210105</v>
      </c>
      <c r="AB8" s="11">
        <v>12</v>
      </c>
      <c r="AC8" s="5" t="s">
        <v>127</v>
      </c>
      <c r="AD8" s="11" t="str">
        <f t="shared" ref="AD8:AD57" si="3">IF($AC8="A","하선동",IF($AC8="B","이형준",""))</f>
        <v>이형준</v>
      </c>
      <c r="AE8" s="30" t="s">
        <v>128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5</v>
      </c>
      <c r="D9" s="12" t="s">
        <v>123</v>
      </c>
      <c r="E9" s="6" t="s">
        <v>130</v>
      </c>
      <c r="F9" s="6" t="s">
        <v>129</v>
      </c>
      <c r="G9" s="4" t="s">
        <v>131</v>
      </c>
      <c r="H9" s="4" t="s">
        <v>132</v>
      </c>
      <c r="I9" s="7">
        <f t="shared" si="0"/>
        <v>290</v>
      </c>
      <c r="J9" s="8">
        <v>290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20210105</v>
      </c>
      <c r="AB9" s="5">
        <v>13</v>
      </c>
      <c r="AC9" s="5" t="s">
        <v>126</v>
      </c>
      <c r="AD9" s="11" t="str">
        <f t="shared" si="3"/>
        <v>하선동</v>
      </c>
      <c r="AE9" s="30" t="s">
        <v>128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5</v>
      </c>
      <c r="D10" s="12" t="s">
        <v>123</v>
      </c>
      <c r="E10" s="6" t="s">
        <v>130</v>
      </c>
      <c r="F10" s="6" t="s">
        <v>129</v>
      </c>
      <c r="G10" s="4" t="s">
        <v>131</v>
      </c>
      <c r="H10" s="4" t="s">
        <v>132</v>
      </c>
      <c r="I10" s="7">
        <f t="shared" si="0"/>
        <v>2880</v>
      </c>
      <c r="J10" s="8">
        <v>2880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20210105</v>
      </c>
      <c r="AB10" s="11">
        <v>13</v>
      </c>
      <c r="AC10" s="5" t="s">
        <v>127</v>
      </c>
      <c r="AD10" s="11" t="str">
        <f t="shared" si="3"/>
        <v>이형준</v>
      </c>
      <c r="AE10" s="30" t="s">
        <v>128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5</v>
      </c>
      <c r="D11" s="12" t="s">
        <v>46</v>
      </c>
      <c r="E11" s="6" t="s">
        <v>49</v>
      </c>
      <c r="F11" s="6" t="s">
        <v>75</v>
      </c>
      <c r="G11" s="4" t="s">
        <v>51</v>
      </c>
      <c r="H11" s="4" t="s">
        <v>47</v>
      </c>
      <c r="I11" s="7">
        <f t="shared" si="0"/>
        <v>595</v>
      </c>
      <c r="J11" s="8">
        <v>580</v>
      </c>
      <c r="K11" s="7">
        <f t="shared" si="1"/>
        <v>15</v>
      </c>
      <c r="L11" s="9">
        <f t="shared" si="2"/>
        <v>2.5210084033613446E-2</v>
      </c>
      <c r="M11" s="10">
        <v>6</v>
      </c>
      <c r="N11" s="10"/>
      <c r="O11" s="10"/>
      <c r="P11" s="10">
        <v>9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20210105</v>
      </c>
      <c r="AB11" s="11">
        <v>7</v>
      </c>
      <c r="AC11" s="5" t="s">
        <v>126</v>
      </c>
      <c r="AD11" s="11" t="str">
        <f t="shared" si="3"/>
        <v>하선동</v>
      </c>
      <c r="AE11" s="30" t="s">
        <v>128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5</v>
      </c>
      <c r="D12" s="12" t="s">
        <v>46</v>
      </c>
      <c r="E12" s="6" t="s">
        <v>49</v>
      </c>
      <c r="F12" s="6" t="s">
        <v>75</v>
      </c>
      <c r="G12" s="4" t="s">
        <v>51</v>
      </c>
      <c r="H12" s="4" t="s">
        <v>47</v>
      </c>
      <c r="I12" s="7">
        <f t="shared" si="0"/>
        <v>1876</v>
      </c>
      <c r="J12" s="8">
        <v>1820</v>
      </c>
      <c r="K12" s="7">
        <f t="shared" si="1"/>
        <v>56</v>
      </c>
      <c r="L12" s="9">
        <f t="shared" si="2"/>
        <v>2.9850746268656716E-2</v>
      </c>
      <c r="M12" s="10">
        <v>37</v>
      </c>
      <c r="N12" s="10"/>
      <c r="O12" s="10"/>
      <c r="P12" s="10">
        <v>19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20210105</v>
      </c>
      <c r="AB12" s="11">
        <v>7</v>
      </c>
      <c r="AC12" s="5" t="s">
        <v>127</v>
      </c>
      <c r="AD12" s="11" t="str">
        <f t="shared" si="3"/>
        <v>이형준</v>
      </c>
      <c r="AE12" s="30" t="s">
        <v>128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5</v>
      </c>
      <c r="D13" s="12" t="s">
        <v>46</v>
      </c>
      <c r="E13" s="6" t="s">
        <v>70</v>
      </c>
      <c r="F13" s="6" t="s">
        <v>85</v>
      </c>
      <c r="G13" s="4" t="s">
        <v>72</v>
      </c>
      <c r="H13" s="4" t="s">
        <v>47</v>
      </c>
      <c r="I13" s="7">
        <f t="shared" si="0"/>
        <v>3683</v>
      </c>
      <c r="J13" s="14">
        <v>3680</v>
      </c>
      <c r="K13" s="7">
        <f t="shared" si="1"/>
        <v>3</v>
      </c>
      <c r="L13" s="9">
        <f t="shared" si="2"/>
        <v>8.1455335324463751E-4</v>
      </c>
      <c r="M13" s="10"/>
      <c r="N13" s="10"/>
      <c r="O13" s="10"/>
      <c r="P13" s="10"/>
      <c r="Q13" s="10">
        <v>3</v>
      </c>
      <c r="R13" s="10"/>
      <c r="S13" s="10"/>
      <c r="T13" s="10"/>
      <c r="U13" s="10"/>
      <c r="V13" s="10"/>
      <c r="W13" s="10"/>
      <c r="X13" s="10"/>
      <c r="Y13" s="10"/>
      <c r="Z13" s="10"/>
      <c r="AA13" s="11">
        <v>20210105</v>
      </c>
      <c r="AB13" s="11">
        <v>8</v>
      </c>
      <c r="AC13" s="5" t="s">
        <v>127</v>
      </c>
      <c r="AD13" s="11" t="str">
        <f t="shared" si="3"/>
        <v>이형준</v>
      </c>
      <c r="AE13" s="30" t="s">
        <v>128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5</v>
      </c>
      <c r="D14" s="6" t="s">
        <v>25</v>
      </c>
      <c r="E14" s="6" t="s">
        <v>70</v>
      </c>
      <c r="F14" s="6" t="s">
        <v>71</v>
      </c>
      <c r="G14" s="4" t="s">
        <v>72</v>
      </c>
      <c r="H14" s="4" t="s">
        <v>47</v>
      </c>
      <c r="I14" s="7">
        <f t="shared" si="0"/>
        <v>2035</v>
      </c>
      <c r="J14" s="8">
        <v>2030</v>
      </c>
      <c r="K14" s="7">
        <f t="shared" si="1"/>
        <v>5</v>
      </c>
      <c r="L14" s="9">
        <f t="shared" si="2"/>
        <v>2.4570024570024569E-3</v>
      </c>
      <c r="M14" s="10"/>
      <c r="N14" s="10"/>
      <c r="O14" s="10"/>
      <c r="P14" s="10"/>
      <c r="Q14" s="10">
        <v>5</v>
      </c>
      <c r="R14" s="10"/>
      <c r="S14" s="10"/>
      <c r="T14" s="10"/>
      <c r="U14" s="10"/>
      <c r="V14" s="10"/>
      <c r="W14" s="10"/>
      <c r="X14" s="10"/>
      <c r="Y14" s="10"/>
      <c r="Z14" s="10"/>
      <c r="AA14" s="11">
        <v>20210105</v>
      </c>
      <c r="AB14" s="11">
        <v>6</v>
      </c>
      <c r="AC14" s="5" t="s">
        <v>127</v>
      </c>
      <c r="AD14" s="11" t="str">
        <f t="shared" si="3"/>
        <v>이형준</v>
      </c>
      <c r="AE14" s="30" t="s">
        <v>128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5</v>
      </c>
      <c r="D15" s="6" t="s">
        <v>46</v>
      </c>
      <c r="E15" s="6" t="s">
        <v>70</v>
      </c>
      <c r="F15" s="6" t="s">
        <v>73</v>
      </c>
      <c r="G15" s="4" t="s">
        <v>74</v>
      </c>
      <c r="H15" s="4" t="s">
        <v>47</v>
      </c>
      <c r="I15" s="7">
        <f t="shared" si="0"/>
        <v>471</v>
      </c>
      <c r="J15" s="8">
        <v>450</v>
      </c>
      <c r="K15" s="7">
        <f t="shared" si="1"/>
        <v>21</v>
      </c>
      <c r="L15" s="9">
        <f t="shared" si="2"/>
        <v>4.4585987261146494E-2</v>
      </c>
      <c r="M15" s="10"/>
      <c r="N15" s="10"/>
      <c r="O15" s="10"/>
      <c r="P15" s="10"/>
      <c r="Q15" s="10"/>
      <c r="R15" s="10">
        <v>21</v>
      </c>
      <c r="S15" s="10"/>
      <c r="T15" s="10"/>
      <c r="U15" s="10"/>
      <c r="V15" s="10"/>
      <c r="W15" s="10"/>
      <c r="X15" s="10"/>
      <c r="Y15" s="10"/>
      <c r="Z15" s="10"/>
      <c r="AA15" s="11">
        <v>20210105</v>
      </c>
      <c r="AB15" s="11">
        <v>4</v>
      </c>
      <c r="AC15" s="5" t="s">
        <v>126</v>
      </c>
      <c r="AD15" s="11" t="str">
        <f t="shared" si="3"/>
        <v>하선동</v>
      </c>
      <c r="AE15" s="30" t="s">
        <v>128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5</v>
      </c>
      <c r="D16" s="6" t="s">
        <v>46</v>
      </c>
      <c r="E16" s="6" t="s">
        <v>70</v>
      </c>
      <c r="F16" s="6" t="s">
        <v>73</v>
      </c>
      <c r="G16" s="4" t="s">
        <v>74</v>
      </c>
      <c r="H16" s="4" t="s">
        <v>47</v>
      </c>
      <c r="I16" s="7">
        <f t="shared" si="0"/>
        <v>1606</v>
      </c>
      <c r="J16" s="8">
        <v>1570</v>
      </c>
      <c r="K16" s="7">
        <f t="shared" si="1"/>
        <v>36</v>
      </c>
      <c r="L16" s="9">
        <f t="shared" si="2"/>
        <v>2.2415940224159402E-2</v>
      </c>
      <c r="M16" s="10"/>
      <c r="N16" s="10"/>
      <c r="O16" s="10"/>
      <c r="P16" s="10"/>
      <c r="Q16" s="10"/>
      <c r="R16" s="10">
        <v>36</v>
      </c>
      <c r="S16" s="10"/>
      <c r="T16" s="10"/>
      <c r="U16" s="10"/>
      <c r="V16" s="10"/>
      <c r="W16" s="10"/>
      <c r="X16" s="10"/>
      <c r="Y16" s="10"/>
      <c r="Z16" s="10"/>
      <c r="AA16" s="11">
        <v>20210105</v>
      </c>
      <c r="AB16" s="11">
        <v>4</v>
      </c>
      <c r="AC16" s="5" t="s">
        <v>127</v>
      </c>
      <c r="AD16" s="11" t="str">
        <f t="shared" si="3"/>
        <v>이형준</v>
      </c>
      <c r="AE16" s="30" t="s">
        <v>128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5</v>
      </c>
      <c r="D17" s="6" t="s">
        <v>46</v>
      </c>
      <c r="E17" s="6" t="s">
        <v>49</v>
      </c>
      <c r="F17" s="6" t="s">
        <v>64</v>
      </c>
      <c r="G17" s="4">
        <v>7301</v>
      </c>
      <c r="H17" s="4" t="s">
        <v>47</v>
      </c>
      <c r="I17" s="7">
        <f t="shared" si="0"/>
        <v>1347</v>
      </c>
      <c r="J17" s="8">
        <v>1180</v>
      </c>
      <c r="K17" s="7">
        <f t="shared" si="1"/>
        <v>167</v>
      </c>
      <c r="L17" s="9">
        <f t="shared" si="2"/>
        <v>0.12397921306607275</v>
      </c>
      <c r="M17" s="10">
        <v>54</v>
      </c>
      <c r="N17" s="10"/>
      <c r="O17" s="10"/>
      <c r="P17" s="10"/>
      <c r="Q17" s="10"/>
      <c r="R17" s="10">
        <v>7</v>
      </c>
      <c r="S17" s="10"/>
      <c r="T17" s="10"/>
      <c r="U17" s="10"/>
      <c r="V17" s="10">
        <v>106</v>
      </c>
      <c r="W17" s="10"/>
      <c r="X17" s="10"/>
      <c r="Y17" s="10"/>
      <c r="Z17" s="10"/>
      <c r="AA17" s="11">
        <v>20210104</v>
      </c>
      <c r="AB17" s="11">
        <v>3</v>
      </c>
      <c r="AC17" s="5" t="s">
        <v>126</v>
      </c>
      <c r="AD17" s="11" t="str">
        <f t="shared" si="3"/>
        <v>하선동</v>
      </c>
      <c r="AE17" s="12" t="s">
        <v>133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5</v>
      </c>
      <c r="D18" s="12" t="s">
        <v>46</v>
      </c>
      <c r="E18" s="6" t="s">
        <v>49</v>
      </c>
      <c r="F18" s="6" t="s">
        <v>75</v>
      </c>
      <c r="G18" s="4" t="s">
        <v>51</v>
      </c>
      <c r="H18" s="4" t="s">
        <v>47</v>
      </c>
      <c r="I18" s="7">
        <f t="shared" si="0"/>
        <v>1054</v>
      </c>
      <c r="J18" s="8">
        <v>1017</v>
      </c>
      <c r="K18" s="7">
        <f t="shared" si="1"/>
        <v>37</v>
      </c>
      <c r="L18" s="9">
        <f t="shared" si="2"/>
        <v>3.510436432637571E-2</v>
      </c>
      <c r="M18" s="10">
        <v>17</v>
      </c>
      <c r="N18" s="10"/>
      <c r="O18" s="10"/>
      <c r="P18" s="10"/>
      <c r="Q18" s="10">
        <v>14</v>
      </c>
      <c r="R18" s="10">
        <v>6</v>
      </c>
      <c r="S18" s="10"/>
      <c r="T18" s="10"/>
      <c r="U18" s="10"/>
      <c r="V18" s="10"/>
      <c r="W18" s="10"/>
      <c r="X18" s="10"/>
      <c r="Y18" s="10"/>
      <c r="Z18" s="10"/>
      <c r="AA18" s="11">
        <v>20201231</v>
      </c>
      <c r="AB18" s="11">
        <v>7</v>
      </c>
      <c r="AC18" s="5" t="s">
        <v>127</v>
      </c>
      <c r="AD18" s="11" t="str">
        <f t="shared" si="3"/>
        <v>이형준</v>
      </c>
      <c r="AE18" s="12" t="s">
        <v>133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5</v>
      </c>
      <c r="D19" s="12" t="s">
        <v>46</v>
      </c>
      <c r="E19" s="6" t="s">
        <v>49</v>
      </c>
      <c r="F19" s="6" t="s">
        <v>75</v>
      </c>
      <c r="G19" s="4" t="s">
        <v>51</v>
      </c>
      <c r="H19" s="4" t="s">
        <v>47</v>
      </c>
      <c r="I19" s="7">
        <f t="shared" si="0"/>
        <v>715</v>
      </c>
      <c r="J19" s="8">
        <v>670</v>
      </c>
      <c r="K19" s="7">
        <f t="shared" si="1"/>
        <v>45</v>
      </c>
      <c r="L19" s="9">
        <f t="shared" si="2"/>
        <v>6.2937062937062943E-2</v>
      </c>
      <c r="M19" s="10">
        <v>14</v>
      </c>
      <c r="N19" s="10"/>
      <c r="O19" s="10"/>
      <c r="P19" s="10"/>
      <c r="Q19" s="10">
        <v>31</v>
      </c>
      <c r="R19" s="10"/>
      <c r="S19" s="10"/>
      <c r="T19" s="10"/>
      <c r="U19" s="10"/>
      <c r="V19" s="10"/>
      <c r="W19" s="10"/>
      <c r="X19" s="10"/>
      <c r="Y19" s="10"/>
      <c r="Z19" s="10"/>
      <c r="AA19" s="11">
        <v>20210104</v>
      </c>
      <c r="AB19" s="11">
        <v>7</v>
      </c>
      <c r="AC19" s="5" t="s">
        <v>126</v>
      </c>
      <c r="AD19" s="11" t="str">
        <f t="shared" si="3"/>
        <v>하선동</v>
      </c>
      <c r="AE19" s="12" t="s">
        <v>133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5</v>
      </c>
      <c r="D20" s="12" t="s">
        <v>46</v>
      </c>
      <c r="E20" s="6" t="s">
        <v>49</v>
      </c>
      <c r="F20" s="6" t="s">
        <v>75</v>
      </c>
      <c r="G20" s="4" t="s">
        <v>51</v>
      </c>
      <c r="H20" s="4" t="s">
        <v>47</v>
      </c>
      <c r="I20" s="7">
        <f t="shared" si="0"/>
        <v>2031</v>
      </c>
      <c r="J20" s="8">
        <v>1993</v>
      </c>
      <c r="K20" s="7">
        <f t="shared" si="1"/>
        <v>38</v>
      </c>
      <c r="L20" s="9">
        <f t="shared" si="2"/>
        <v>1.8709995076317085E-2</v>
      </c>
      <c r="M20" s="10">
        <v>24</v>
      </c>
      <c r="N20" s="10"/>
      <c r="O20" s="10"/>
      <c r="P20" s="10"/>
      <c r="Q20" s="10">
        <v>14</v>
      </c>
      <c r="R20" s="10"/>
      <c r="S20" s="10"/>
      <c r="T20" s="10"/>
      <c r="U20" s="10"/>
      <c r="V20" s="10"/>
      <c r="W20" s="10"/>
      <c r="X20" s="10"/>
      <c r="Y20" s="10"/>
      <c r="Z20" s="10"/>
      <c r="AA20" s="11">
        <v>20210105</v>
      </c>
      <c r="AB20" s="11">
        <v>7</v>
      </c>
      <c r="AC20" s="5" t="s">
        <v>126</v>
      </c>
      <c r="AD20" s="11" t="str">
        <f t="shared" si="3"/>
        <v>하선동</v>
      </c>
      <c r="AE20" s="12" t="s">
        <v>133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5</v>
      </c>
      <c r="D21" s="12" t="s">
        <v>46</v>
      </c>
      <c r="E21" s="6" t="s">
        <v>136</v>
      </c>
      <c r="F21" s="6" t="s">
        <v>134</v>
      </c>
      <c r="G21" s="4" t="s">
        <v>135</v>
      </c>
      <c r="H21" s="4" t="s">
        <v>132</v>
      </c>
      <c r="I21" s="7">
        <f t="shared" si="0"/>
        <v>733</v>
      </c>
      <c r="J21" s="8">
        <v>733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20210101</v>
      </c>
      <c r="AB21" s="11">
        <v>5</v>
      </c>
      <c r="AC21" s="5" t="s">
        <v>127</v>
      </c>
      <c r="AD21" s="11" t="str">
        <f t="shared" si="3"/>
        <v>이형준</v>
      </c>
      <c r="AE21" s="12" t="s">
        <v>133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5</v>
      </c>
      <c r="D22" s="12" t="s">
        <v>46</v>
      </c>
      <c r="E22" s="6" t="s">
        <v>136</v>
      </c>
      <c r="F22" s="6" t="s">
        <v>134</v>
      </c>
      <c r="G22" s="4" t="s">
        <v>135</v>
      </c>
      <c r="H22" s="4" t="s">
        <v>132</v>
      </c>
      <c r="I22" s="7">
        <f t="shared" si="0"/>
        <v>946</v>
      </c>
      <c r="J22" s="8">
        <v>946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20210102</v>
      </c>
      <c r="AB22" s="11">
        <v>5</v>
      </c>
      <c r="AC22" s="5" t="s">
        <v>126</v>
      </c>
      <c r="AD22" s="11" t="str">
        <f t="shared" si="3"/>
        <v>하선동</v>
      </c>
      <c r="AE22" s="12" t="s">
        <v>133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5</v>
      </c>
      <c r="D23" s="12" t="s">
        <v>46</v>
      </c>
      <c r="E23" s="6" t="s">
        <v>70</v>
      </c>
      <c r="F23" s="6" t="s">
        <v>85</v>
      </c>
      <c r="G23" s="4" t="s">
        <v>72</v>
      </c>
      <c r="H23" s="4" t="s">
        <v>47</v>
      </c>
      <c r="I23" s="7">
        <f t="shared" si="0"/>
        <v>1450</v>
      </c>
      <c r="J23" s="8">
        <v>1430</v>
      </c>
      <c r="K23" s="7">
        <f t="shared" si="1"/>
        <v>20</v>
      </c>
      <c r="L23" s="9">
        <f t="shared" si="2"/>
        <v>1.3793103448275862E-2</v>
      </c>
      <c r="M23" s="10"/>
      <c r="N23" s="10"/>
      <c r="O23" s="10"/>
      <c r="P23" s="10"/>
      <c r="Q23" s="10"/>
      <c r="R23" s="10">
        <v>14</v>
      </c>
      <c r="S23" s="10"/>
      <c r="T23" s="10"/>
      <c r="U23" s="10"/>
      <c r="V23" s="10"/>
      <c r="W23" s="10"/>
      <c r="X23" s="10">
        <v>6</v>
      </c>
      <c r="Y23" s="10"/>
      <c r="Z23" s="10"/>
      <c r="AA23" s="11">
        <v>20210105</v>
      </c>
      <c r="AB23" s="11">
        <v>8</v>
      </c>
      <c r="AC23" s="5" t="s">
        <v>126</v>
      </c>
      <c r="AD23" s="11" t="str">
        <f t="shared" si="3"/>
        <v>하선동</v>
      </c>
      <c r="AE23" s="12" t="s">
        <v>133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5</v>
      </c>
      <c r="D24" s="6" t="s">
        <v>46</v>
      </c>
      <c r="E24" s="6" t="s">
        <v>49</v>
      </c>
      <c r="F24" s="6" t="s">
        <v>64</v>
      </c>
      <c r="G24" s="4">
        <v>7301</v>
      </c>
      <c r="H24" s="4" t="s">
        <v>47</v>
      </c>
      <c r="I24" s="7">
        <f t="shared" si="0"/>
        <v>1257</v>
      </c>
      <c r="J24" s="8">
        <v>1207</v>
      </c>
      <c r="K24" s="7">
        <f t="shared" si="1"/>
        <v>50</v>
      </c>
      <c r="L24" s="9">
        <f t="shared" si="2"/>
        <v>3.9777247414478918E-2</v>
      </c>
      <c r="M24" s="10">
        <v>47</v>
      </c>
      <c r="N24" s="10"/>
      <c r="O24" s="10"/>
      <c r="P24" s="10"/>
      <c r="Q24" s="10"/>
      <c r="R24" s="10">
        <v>3</v>
      </c>
      <c r="S24" s="10"/>
      <c r="T24" s="10"/>
      <c r="U24" s="10"/>
      <c r="V24" s="10"/>
      <c r="W24" s="10"/>
      <c r="X24" s="10"/>
      <c r="Y24" s="10"/>
      <c r="Z24" s="10"/>
      <c r="AA24" s="11">
        <v>20210105</v>
      </c>
      <c r="AB24" s="11">
        <v>3</v>
      </c>
      <c r="AC24" s="5" t="s">
        <v>138</v>
      </c>
      <c r="AD24" s="11" t="str">
        <f t="shared" si="3"/>
        <v>하선동</v>
      </c>
      <c r="AE24" s="30" t="s">
        <v>137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51" si="5">B24</f>
        <v>1</v>
      </c>
      <c r="C25" s="5">
        <f t="shared" si="5"/>
        <v>5</v>
      </c>
      <c r="D25" s="6" t="s">
        <v>46</v>
      </c>
      <c r="E25" s="6" t="s">
        <v>61</v>
      </c>
      <c r="F25" s="6" t="s">
        <v>62</v>
      </c>
      <c r="G25" s="4" t="s">
        <v>51</v>
      </c>
      <c r="H25" s="4" t="s">
        <v>47</v>
      </c>
      <c r="I25" s="7">
        <f t="shared" si="0"/>
        <v>2477</v>
      </c>
      <c r="J25" s="10">
        <v>2470</v>
      </c>
      <c r="K25" s="7">
        <f t="shared" si="1"/>
        <v>7</v>
      </c>
      <c r="L25" s="9">
        <f t="shared" si="2"/>
        <v>2.8259991925716592E-3</v>
      </c>
      <c r="M25" s="10">
        <v>1</v>
      </c>
      <c r="N25" s="10"/>
      <c r="O25" s="10"/>
      <c r="P25" s="10"/>
      <c r="Q25" s="10"/>
      <c r="R25" s="10"/>
      <c r="S25" s="10"/>
      <c r="T25" s="10"/>
      <c r="U25" s="10">
        <v>6</v>
      </c>
      <c r="V25" s="10"/>
      <c r="W25" s="10"/>
      <c r="X25" s="10"/>
      <c r="Y25" s="10"/>
      <c r="Z25" s="10"/>
      <c r="AA25" s="11">
        <v>20210105</v>
      </c>
      <c r="AB25" s="11">
        <v>14</v>
      </c>
      <c r="AC25" s="5" t="s">
        <v>139</v>
      </c>
      <c r="AD25" s="11" t="str">
        <f t="shared" si="3"/>
        <v>이형준</v>
      </c>
      <c r="AE25" s="30" t="s">
        <v>137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5</v>
      </c>
      <c r="D26" s="12" t="s">
        <v>108</v>
      </c>
      <c r="E26" s="6" t="s">
        <v>112</v>
      </c>
      <c r="F26" s="6" t="s">
        <v>110</v>
      </c>
      <c r="G26" s="4" t="s">
        <v>131</v>
      </c>
      <c r="H26" s="4" t="s">
        <v>47</v>
      </c>
      <c r="I26" s="7">
        <f t="shared" si="0"/>
        <v>2203</v>
      </c>
      <c r="J26" s="10">
        <v>2202</v>
      </c>
      <c r="K26" s="7">
        <f t="shared" si="1"/>
        <v>1</v>
      </c>
      <c r="L26" s="9">
        <f t="shared" si="2"/>
        <v>4.5392646391284613E-4</v>
      </c>
      <c r="M26" s="10">
        <v>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20210105</v>
      </c>
      <c r="AB26" s="11">
        <v>5</v>
      </c>
      <c r="AC26" s="5" t="s">
        <v>138</v>
      </c>
      <c r="AD26" s="11" t="str">
        <f t="shared" si="3"/>
        <v>하선동</v>
      </c>
      <c r="AE26" s="30" t="s">
        <v>137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5</v>
      </c>
      <c r="D27" s="12" t="s">
        <v>108</v>
      </c>
      <c r="E27" s="6" t="s">
        <v>112</v>
      </c>
      <c r="F27" s="6" t="s">
        <v>110</v>
      </c>
      <c r="G27" s="4" t="s">
        <v>131</v>
      </c>
      <c r="H27" s="4" t="s">
        <v>47</v>
      </c>
      <c r="I27" s="7">
        <f t="shared" si="0"/>
        <v>6170</v>
      </c>
      <c r="J27" s="10">
        <v>6170</v>
      </c>
      <c r="K27" s="7">
        <f t="shared" si="1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20210105</v>
      </c>
      <c r="AB27" s="11">
        <v>5</v>
      </c>
      <c r="AC27" s="5" t="s">
        <v>139</v>
      </c>
      <c r="AD27" s="11" t="str">
        <f t="shared" si="3"/>
        <v>이형준</v>
      </c>
      <c r="AE27" s="30" t="s">
        <v>137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5</v>
      </c>
      <c r="D28" s="12" t="s">
        <v>25</v>
      </c>
      <c r="E28" s="6" t="s">
        <v>49</v>
      </c>
      <c r="F28" s="6" t="s">
        <v>50</v>
      </c>
      <c r="G28" s="4" t="s">
        <v>51</v>
      </c>
      <c r="H28" s="4" t="s">
        <v>47</v>
      </c>
      <c r="I28" s="7">
        <f t="shared" si="0"/>
        <v>1924</v>
      </c>
      <c r="J28" s="25">
        <v>1900</v>
      </c>
      <c r="K28" s="7">
        <f t="shared" si="1"/>
        <v>24</v>
      </c>
      <c r="L28" s="9">
        <f t="shared" si="2"/>
        <v>1.2474012474012475E-2</v>
      </c>
      <c r="M28" s="10"/>
      <c r="N28" s="10"/>
      <c r="O28" s="10"/>
      <c r="P28" s="10">
        <v>24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20210105</v>
      </c>
      <c r="AB28" s="11">
        <v>15</v>
      </c>
      <c r="AC28" s="5" t="s">
        <v>139</v>
      </c>
      <c r="AD28" s="11" t="str">
        <f t="shared" si="3"/>
        <v>이형준</v>
      </c>
      <c r="AE28" s="30" t="s">
        <v>137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5</v>
      </c>
      <c r="D29" s="12" t="s">
        <v>46</v>
      </c>
      <c r="E29" s="6" t="s">
        <v>141</v>
      </c>
      <c r="F29" s="6" t="s">
        <v>140</v>
      </c>
      <c r="G29" s="4" t="s">
        <v>79</v>
      </c>
      <c r="H29" s="4" t="s">
        <v>47</v>
      </c>
      <c r="I29" s="7">
        <f t="shared" si="0"/>
        <v>3268</v>
      </c>
      <c r="J29" s="10">
        <v>3263</v>
      </c>
      <c r="K29" s="7">
        <f t="shared" si="1"/>
        <v>5</v>
      </c>
      <c r="L29" s="9">
        <f t="shared" si="2"/>
        <v>1.5299877600979193E-3</v>
      </c>
      <c r="M29" s="10">
        <v>1</v>
      </c>
      <c r="N29" s="10"/>
      <c r="O29" s="10"/>
      <c r="P29" s="10"/>
      <c r="Q29" s="10"/>
      <c r="R29" s="10"/>
      <c r="S29" s="10"/>
      <c r="T29" s="10"/>
      <c r="U29" s="10">
        <v>4</v>
      </c>
      <c r="V29" s="10"/>
      <c r="W29" s="10"/>
      <c r="X29" s="10"/>
      <c r="Y29" s="10"/>
      <c r="Z29" s="10"/>
      <c r="AA29" s="11">
        <v>20210105</v>
      </c>
      <c r="AB29" s="11">
        <v>11</v>
      </c>
      <c r="AC29" s="5" t="s">
        <v>139</v>
      </c>
      <c r="AD29" s="11" t="str">
        <f t="shared" si="3"/>
        <v>이형준</v>
      </c>
      <c r="AE29" s="30" t="s">
        <v>137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5</v>
      </c>
      <c r="D30" s="6" t="s">
        <v>25</v>
      </c>
      <c r="E30" s="6" t="s">
        <v>70</v>
      </c>
      <c r="F30" s="6" t="s">
        <v>71</v>
      </c>
      <c r="G30" s="4" t="s">
        <v>72</v>
      </c>
      <c r="H30" s="4" t="s">
        <v>47</v>
      </c>
      <c r="I30" s="7">
        <f t="shared" si="0"/>
        <v>2360</v>
      </c>
      <c r="J30" s="10">
        <v>2359</v>
      </c>
      <c r="K30" s="7">
        <f t="shared" ref="K30:K54" si="6">SUM(M30:Z30)</f>
        <v>1</v>
      </c>
      <c r="L30" s="9">
        <f t="shared" si="2"/>
        <v>4.2372881355932202E-4</v>
      </c>
      <c r="M30" s="10"/>
      <c r="N30" s="10"/>
      <c r="O30" s="10"/>
      <c r="P30" s="10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>
        <v>20210104</v>
      </c>
      <c r="AB30" s="11">
        <v>6</v>
      </c>
      <c r="AC30" s="5" t="s">
        <v>139</v>
      </c>
      <c r="AD30" s="11" t="str">
        <f t="shared" si="3"/>
        <v>이형준</v>
      </c>
      <c r="AE30" s="12" t="s">
        <v>142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5</v>
      </c>
      <c r="D31" s="6" t="s">
        <v>25</v>
      </c>
      <c r="E31" s="6" t="s">
        <v>70</v>
      </c>
      <c r="F31" s="6" t="s">
        <v>71</v>
      </c>
      <c r="G31" s="4" t="s">
        <v>72</v>
      </c>
      <c r="H31" s="4" t="s">
        <v>47</v>
      </c>
      <c r="I31" s="7">
        <f t="shared" si="0"/>
        <v>2041</v>
      </c>
      <c r="J31" s="8">
        <v>2041</v>
      </c>
      <c r="K31" s="7">
        <f t="shared" si="6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>
        <v>20210105</v>
      </c>
      <c r="AB31" s="11">
        <v>6</v>
      </c>
      <c r="AC31" s="5" t="s">
        <v>138</v>
      </c>
      <c r="AD31" s="11" t="str">
        <f t="shared" si="3"/>
        <v>하선동</v>
      </c>
      <c r="AE31" s="12" t="s">
        <v>142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5</v>
      </c>
      <c r="D32" s="6" t="s">
        <v>46</v>
      </c>
      <c r="E32" s="6" t="s">
        <v>49</v>
      </c>
      <c r="F32" s="6" t="s">
        <v>60</v>
      </c>
      <c r="G32" s="4">
        <v>8301</v>
      </c>
      <c r="H32" s="4" t="s">
        <v>47</v>
      </c>
      <c r="I32" s="7">
        <f t="shared" si="0"/>
        <v>296</v>
      </c>
      <c r="J32" s="8">
        <v>284</v>
      </c>
      <c r="K32" s="7">
        <f t="shared" si="6"/>
        <v>12</v>
      </c>
      <c r="L32" s="9">
        <f t="shared" si="2"/>
        <v>4.0540540540540543E-2</v>
      </c>
      <c r="M32" s="10">
        <v>11</v>
      </c>
      <c r="N32" s="10"/>
      <c r="O32" s="10"/>
      <c r="P32" s="10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20210104</v>
      </c>
      <c r="AB32" s="11">
        <v>13</v>
      </c>
      <c r="AC32" s="5" t="s">
        <v>139</v>
      </c>
      <c r="AD32" s="11" t="str">
        <f t="shared" si="3"/>
        <v>이형준</v>
      </c>
      <c r="AE32" s="12" t="s">
        <v>142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5</v>
      </c>
      <c r="D33" s="6" t="s">
        <v>46</v>
      </c>
      <c r="E33" s="6" t="s">
        <v>70</v>
      </c>
      <c r="F33" s="6" t="s">
        <v>73</v>
      </c>
      <c r="G33" s="4" t="s">
        <v>74</v>
      </c>
      <c r="H33" s="4" t="s">
        <v>47</v>
      </c>
      <c r="I33" s="7">
        <f t="shared" si="0"/>
        <v>576</v>
      </c>
      <c r="J33" s="8">
        <v>560</v>
      </c>
      <c r="K33" s="7">
        <f t="shared" si="6"/>
        <v>16</v>
      </c>
      <c r="L33" s="9">
        <f t="shared" si="2"/>
        <v>2.7777777777777776E-2</v>
      </c>
      <c r="M33" s="10"/>
      <c r="N33" s="10"/>
      <c r="O33" s="10"/>
      <c r="P33" s="10"/>
      <c r="Q33" s="10"/>
      <c r="R33" s="10">
        <v>16</v>
      </c>
      <c r="S33" s="10"/>
      <c r="T33" s="10"/>
      <c r="U33" s="10"/>
      <c r="V33" s="10"/>
      <c r="W33" s="10"/>
      <c r="X33" s="10"/>
      <c r="Y33" s="10"/>
      <c r="Z33" s="10"/>
      <c r="AA33" s="11">
        <v>20210104</v>
      </c>
      <c r="AB33" s="11">
        <v>4</v>
      </c>
      <c r="AC33" s="5" t="s">
        <v>139</v>
      </c>
      <c r="AD33" s="11" t="str">
        <f t="shared" si="3"/>
        <v>이형준</v>
      </c>
      <c r="AE33" s="12" t="s">
        <v>142</v>
      </c>
      <c r="AF33" s="12"/>
    </row>
    <row r="34" spans="1:32" s="13" customFormat="1" ht="20.100000000000001" customHeight="1" x14ac:dyDescent="0.3">
      <c r="A34" s="4"/>
      <c r="B34" s="5">
        <f t="shared" ref="B34:C34" si="7">B33</f>
        <v>1</v>
      </c>
      <c r="C34" s="5">
        <f t="shared" si="7"/>
        <v>5</v>
      </c>
      <c r="D34" s="6" t="s">
        <v>46</v>
      </c>
      <c r="E34" s="6" t="s">
        <v>70</v>
      </c>
      <c r="F34" s="6" t="s">
        <v>73</v>
      </c>
      <c r="G34" s="4" t="s">
        <v>74</v>
      </c>
      <c r="H34" s="4" t="s">
        <v>47</v>
      </c>
      <c r="I34" s="7">
        <f t="shared" ref="I34:I45" si="8">J34+K34</f>
        <v>2294</v>
      </c>
      <c r="J34" s="10">
        <v>2255</v>
      </c>
      <c r="K34" s="7">
        <f t="shared" ref="K34:K45" si="9">SUM(M34:Z34)</f>
        <v>39</v>
      </c>
      <c r="L34" s="9">
        <f t="shared" ref="L34:L45" si="10">K34/I34</f>
        <v>1.7000871839581516E-2</v>
      </c>
      <c r="M34" s="10"/>
      <c r="N34" s="10"/>
      <c r="O34" s="10"/>
      <c r="P34" s="10"/>
      <c r="Q34" s="10"/>
      <c r="R34" s="10">
        <v>39</v>
      </c>
      <c r="S34" s="10"/>
      <c r="T34" s="10"/>
      <c r="U34" s="10"/>
      <c r="V34" s="10"/>
      <c r="W34" s="10"/>
      <c r="X34" s="10"/>
      <c r="Y34" s="10"/>
      <c r="Z34" s="10"/>
      <c r="AA34" s="11">
        <v>20210105</v>
      </c>
      <c r="AB34" s="11">
        <v>4</v>
      </c>
      <c r="AC34" s="5" t="s">
        <v>138</v>
      </c>
      <c r="AD34" s="11" t="str">
        <f t="shared" si="3"/>
        <v>하선동</v>
      </c>
      <c r="AE34" s="12" t="s">
        <v>142</v>
      </c>
      <c r="AF34" s="12"/>
    </row>
    <row r="35" spans="1:32" s="13" customFormat="1" ht="20.100000000000001" customHeight="1" x14ac:dyDescent="0.3">
      <c r="A35" s="4"/>
      <c r="B35" s="5">
        <f t="shared" ref="B35:C35" si="11">B34</f>
        <v>1</v>
      </c>
      <c r="C35" s="5">
        <f t="shared" si="11"/>
        <v>5</v>
      </c>
      <c r="D35" s="12" t="s">
        <v>108</v>
      </c>
      <c r="E35" s="6" t="s">
        <v>112</v>
      </c>
      <c r="F35" s="6" t="s">
        <v>110</v>
      </c>
      <c r="G35" s="4" t="s">
        <v>131</v>
      </c>
      <c r="H35" s="4" t="s">
        <v>47</v>
      </c>
      <c r="I35" s="7">
        <f t="shared" si="8"/>
        <v>4002</v>
      </c>
      <c r="J35" s="8">
        <v>4000</v>
      </c>
      <c r="K35" s="7">
        <f t="shared" si="9"/>
        <v>2</v>
      </c>
      <c r="L35" s="9">
        <f t="shared" si="10"/>
        <v>4.9975012493753122E-4</v>
      </c>
      <c r="M35" s="10">
        <v>2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20210105</v>
      </c>
      <c r="AB35" s="11">
        <v>5</v>
      </c>
      <c r="AC35" s="5" t="s">
        <v>138</v>
      </c>
      <c r="AD35" s="11" t="str">
        <f t="shared" si="3"/>
        <v>하선동</v>
      </c>
      <c r="AE35" s="12" t="s">
        <v>142</v>
      </c>
      <c r="AF35" s="12"/>
    </row>
    <row r="36" spans="1:32" s="13" customFormat="1" ht="20.100000000000001" customHeight="1" x14ac:dyDescent="0.3">
      <c r="A36" s="4"/>
      <c r="B36" s="5">
        <f t="shared" ref="B36:C36" si="12">B35</f>
        <v>1</v>
      </c>
      <c r="C36" s="5">
        <f t="shared" si="12"/>
        <v>5</v>
      </c>
      <c r="D36" s="12" t="s">
        <v>46</v>
      </c>
      <c r="E36" s="6" t="s">
        <v>141</v>
      </c>
      <c r="F36" s="6" t="s">
        <v>140</v>
      </c>
      <c r="G36" s="4" t="s">
        <v>79</v>
      </c>
      <c r="H36" s="4" t="s">
        <v>47</v>
      </c>
      <c r="I36" s="7">
        <f t="shared" si="8"/>
        <v>828</v>
      </c>
      <c r="J36" s="8">
        <v>826</v>
      </c>
      <c r="K36" s="7">
        <f t="shared" si="9"/>
        <v>2</v>
      </c>
      <c r="L36" s="9">
        <f t="shared" si="10"/>
        <v>2.4154589371980675E-3</v>
      </c>
      <c r="M36" s="10"/>
      <c r="N36" s="10"/>
      <c r="O36" s="10"/>
      <c r="P36" s="10"/>
      <c r="Q36" s="10"/>
      <c r="R36" s="10"/>
      <c r="S36" s="10"/>
      <c r="T36" s="10"/>
      <c r="U36" s="10">
        <v>2</v>
      </c>
      <c r="V36" s="10"/>
      <c r="W36" s="10"/>
      <c r="X36" s="10"/>
      <c r="Y36" s="10"/>
      <c r="Z36" s="10"/>
      <c r="AA36" s="11">
        <v>20210105</v>
      </c>
      <c r="AB36" s="11">
        <v>11</v>
      </c>
      <c r="AC36" s="5" t="s">
        <v>138</v>
      </c>
      <c r="AD36" s="11" t="str">
        <f t="shared" si="3"/>
        <v>하선동</v>
      </c>
      <c r="AE36" s="12" t="s">
        <v>142</v>
      </c>
      <c r="AF36" s="12"/>
    </row>
    <row r="37" spans="1:32" s="13" customFormat="1" ht="20.100000000000001" customHeight="1" x14ac:dyDescent="0.3">
      <c r="A37" s="4"/>
      <c r="B37" s="5">
        <f t="shared" ref="B37:C37" si="13">B36</f>
        <v>1</v>
      </c>
      <c r="C37" s="5">
        <f t="shared" si="13"/>
        <v>5</v>
      </c>
      <c r="D37" s="12" t="s">
        <v>143</v>
      </c>
      <c r="E37" s="6" t="s">
        <v>144</v>
      </c>
      <c r="F37" s="6" t="s">
        <v>145</v>
      </c>
      <c r="G37" s="4"/>
      <c r="H37" s="4" t="s">
        <v>146</v>
      </c>
      <c r="I37" s="7">
        <f t="shared" si="8"/>
        <v>15053</v>
      </c>
      <c r="J37" s="8">
        <v>15000</v>
      </c>
      <c r="K37" s="7">
        <f t="shared" si="9"/>
        <v>53</v>
      </c>
      <c r="L37" s="9">
        <f t="shared" si="10"/>
        <v>3.5208928452800108E-3</v>
      </c>
      <c r="M37" s="10">
        <v>46</v>
      </c>
      <c r="N37" s="10">
        <v>7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20201211</v>
      </c>
      <c r="AB37" s="11">
        <v>10</v>
      </c>
      <c r="AC37" s="5" t="s">
        <v>138</v>
      </c>
      <c r="AD37" s="11" t="str">
        <f t="shared" si="3"/>
        <v>하선동</v>
      </c>
      <c r="AE37" s="12" t="s">
        <v>142</v>
      </c>
      <c r="AF37" s="12"/>
    </row>
    <row r="38" spans="1:32" s="13" customFormat="1" ht="20.100000000000001" customHeight="1" x14ac:dyDescent="0.3">
      <c r="A38" s="4"/>
      <c r="B38" s="5">
        <f t="shared" ref="B38:C38" si="14">B37</f>
        <v>1</v>
      </c>
      <c r="C38" s="5">
        <f t="shared" si="14"/>
        <v>5</v>
      </c>
      <c r="D38" s="12" t="s">
        <v>108</v>
      </c>
      <c r="E38" s="6" t="s">
        <v>107</v>
      </c>
      <c r="F38" s="6" t="s">
        <v>105</v>
      </c>
      <c r="G38" s="4" t="s">
        <v>83</v>
      </c>
      <c r="H38" s="4" t="s">
        <v>66</v>
      </c>
      <c r="I38" s="7">
        <f t="shared" si="8"/>
        <v>2530</v>
      </c>
      <c r="J38" s="10">
        <v>2530</v>
      </c>
      <c r="K38" s="7">
        <f t="shared" si="9"/>
        <v>0</v>
      </c>
      <c r="L38" s="9">
        <f t="shared" si="10"/>
        <v>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>
        <v>20210105</v>
      </c>
      <c r="AB38" s="11">
        <v>12</v>
      </c>
      <c r="AC38" s="5" t="s">
        <v>138</v>
      </c>
      <c r="AD38" s="11" t="str">
        <f t="shared" si="3"/>
        <v>하선동</v>
      </c>
      <c r="AE38" s="12" t="s">
        <v>147</v>
      </c>
      <c r="AF38" s="12"/>
    </row>
    <row r="39" spans="1:32" s="13" customFormat="1" ht="20.100000000000001" customHeight="1" x14ac:dyDescent="0.3">
      <c r="A39" s="4"/>
      <c r="B39" s="5">
        <f t="shared" ref="B39:C39" si="15">B38</f>
        <v>1</v>
      </c>
      <c r="C39" s="5">
        <f t="shared" si="15"/>
        <v>5</v>
      </c>
      <c r="D39" s="6" t="s">
        <v>46</v>
      </c>
      <c r="E39" s="6" t="s">
        <v>61</v>
      </c>
      <c r="F39" s="6" t="s">
        <v>62</v>
      </c>
      <c r="G39" s="4" t="s">
        <v>51</v>
      </c>
      <c r="H39" s="4" t="s">
        <v>47</v>
      </c>
      <c r="I39" s="7">
        <f t="shared" si="8"/>
        <v>2748</v>
      </c>
      <c r="J39" s="8">
        <v>2745</v>
      </c>
      <c r="K39" s="7">
        <f t="shared" si="9"/>
        <v>3</v>
      </c>
      <c r="L39" s="9">
        <f t="shared" si="10"/>
        <v>1.0917030567685589E-3</v>
      </c>
      <c r="M39" s="10">
        <v>3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>
        <v>20210105</v>
      </c>
      <c r="AB39" s="11">
        <v>14</v>
      </c>
      <c r="AC39" s="5" t="s">
        <v>138</v>
      </c>
      <c r="AD39" s="11" t="str">
        <f t="shared" si="3"/>
        <v>하선동</v>
      </c>
      <c r="AE39" s="12" t="s">
        <v>147</v>
      </c>
      <c r="AF39" s="12"/>
    </row>
    <row r="40" spans="1:32" s="13" customFormat="1" ht="20.100000000000001" customHeight="1" x14ac:dyDescent="0.3">
      <c r="A40" s="4"/>
      <c r="B40" s="5">
        <f t="shared" ref="B40:C40" si="16">B39</f>
        <v>1</v>
      </c>
      <c r="C40" s="5">
        <f t="shared" si="16"/>
        <v>5</v>
      </c>
      <c r="D40" s="12" t="s">
        <v>108</v>
      </c>
      <c r="E40" s="6" t="s">
        <v>49</v>
      </c>
      <c r="F40" s="6" t="s">
        <v>129</v>
      </c>
      <c r="G40" s="4" t="s">
        <v>131</v>
      </c>
      <c r="H40" s="4" t="s">
        <v>47</v>
      </c>
      <c r="I40" s="7">
        <f t="shared" si="8"/>
        <v>2000</v>
      </c>
      <c r="J40" s="10">
        <v>2000</v>
      </c>
      <c r="K40" s="7">
        <f t="shared" si="9"/>
        <v>0</v>
      </c>
      <c r="L40" s="9">
        <f t="shared" si="10"/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>
        <v>20210105</v>
      </c>
      <c r="AB40" s="11">
        <v>13</v>
      </c>
      <c r="AC40" s="5" t="s">
        <v>138</v>
      </c>
      <c r="AD40" s="11" t="str">
        <f t="shared" si="3"/>
        <v>하선동</v>
      </c>
      <c r="AE40" s="12" t="s">
        <v>147</v>
      </c>
      <c r="AF40" s="12"/>
    </row>
    <row r="41" spans="1:32" s="13" customFormat="1" ht="20.100000000000001" customHeight="1" x14ac:dyDescent="0.3">
      <c r="A41" s="4"/>
      <c r="B41" s="5">
        <f t="shared" ref="B41:C41" si="17">B40</f>
        <v>1</v>
      </c>
      <c r="C41" s="5">
        <f t="shared" si="17"/>
        <v>5</v>
      </c>
      <c r="D41" s="12" t="s">
        <v>46</v>
      </c>
      <c r="E41" s="6" t="s">
        <v>49</v>
      </c>
      <c r="F41" s="6" t="s">
        <v>75</v>
      </c>
      <c r="G41" s="4" t="s">
        <v>51</v>
      </c>
      <c r="H41" s="4" t="s">
        <v>47</v>
      </c>
      <c r="I41" s="7">
        <f t="shared" si="8"/>
        <v>899</v>
      </c>
      <c r="J41" s="10">
        <v>825</v>
      </c>
      <c r="K41" s="7">
        <f t="shared" si="9"/>
        <v>74</v>
      </c>
      <c r="L41" s="9">
        <f t="shared" si="10"/>
        <v>8.2313681868743049E-2</v>
      </c>
      <c r="M41" s="10">
        <v>35</v>
      </c>
      <c r="N41" s="10"/>
      <c r="O41" s="10"/>
      <c r="P41" s="10">
        <v>38</v>
      </c>
      <c r="Q41" s="10"/>
      <c r="R41" s="10">
        <v>1</v>
      </c>
      <c r="S41" s="10"/>
      <c r="T41" s="10"/>
      <c r="U41" s="10"/>
      <c r="V41" s="10"/>
      <c r="W41" s="10"/>
      <c r="X41" s="10"/>
      <c r="Y41" s="10"/>
      <c r="Z41" s="10"/>
      <c r="AA41" s="11">
        <v>20210104</v>
      </c>
      <c r="AB41" s="11">
        <v>7</v>
      </c>
      <c r="AC41" s="5" t="s">
        <v>139</v>
      </c>
      <c r="AD41" s="11" t="str">
        <f t="shared" si="3"/>
        <v>이형준</v>
      </c>
      <c r="AE41" s="12" t="s">
        <v>147</v>
      </c>
      <c r="AF41" s="12"/>
    </row>
    <row r="42" spans="1:32" s="13" customFormat="1" ht="20.100000000000001" customHeight="1" x14ac:dyDescent="0.3">
      <c r="A42" s="4"/>
      <c r="B42" s="5">
        <f t="shared" ref="B42:C42" si="18">B41</f>
        <v>1</v>
      </c>
      <c r="C42" s="5">
        <f t="shared" si="18"/>
        <v>5</v>
      </c>
      <c r="D42" s="12" t="s">
        <v>46</v>
      </c>
      <c r="E42" s="6" t="s">
        <v>49</v>
      </c>
      <c r="F42" s="6" t="s">
        <v>75</v>
      </c>
      <c r="G42" s="4" t="s">
        <v>51</v>
      </c>
      <c r="H42" s="4" t="s">
        <v>47</v>
      </c>
      <c r="I42" s="7">
        <f t="shared" si="8"/>
        <v>598</v>
      </c>
      <c r="J42" s="10">
        <v>500</v>
      </c>
      <c r="K42" s="7">
        <f t="shared" si="9"/>
        <v>98</v>
      </c>
      <c r="L42" s="9">
        <f t="shared" si="10"/>
        <v>0.16387959866220736</v>
      </c>
      <c r="M42" s="10">
        <v>45</v>
      </c>
      <c r="N42" s="10"/>
      <c r="O42" s="10"/>
      <c r="P42" s="10">
        <v>49</v>
      </c>
      <c r="Q42" s="10"/>
      <c r="R42" s="10">
        <v>2</v>
      </c>
      <c r="S42" s="10"/>
      <c r="T42" s="10"/>
      <c r="U42" s="10">
        <v>2</v>
      </c>
      <c r="V42" s="10"/>
      <c r="W42" s="10"/>
      <c r="X42" s="10"/>
      <c r="Y42" s="10"/>
      <c r="Z42" s="10"/>
      <c r="AA42" s="11">
        <v>20210101</v>
      </c>
      <c r="AB42" s="11">
        <v>7</v>
      </c>
      <c r="AC42" s="5" t="s">
        <v>138</v>
      </c>
      <c r="AD42" s="11" t="str">
        <f t="shared" si="3"/>
        <v>하선동</v>
      </c>
      <c r="AE42" s="12" t="s">
        <v>147</v>
      </c>
      <c r="AF42" s="12"/>
    </row>
    <row r="43" spans="1:32" s="13" customFormat="1" ht="20.100000000000001" customHeight="1" x14ac:dyDescent="0.3">
      <c r="A43" s="4"/>
      <c r="B43" s="5">
        <f t="shared" ref="B43:C43" si="19">B42</f>
        <v>1</v>
      </c>
      <c r="C43" s="5">
        <f t="shared" si="19"/>
        <v>5</v>
      </c>
      <c r="D43" s="12" t="s">
        <v>25</v>
      </c>
      <c r="E43" s="6" t="s">
        <v>49</v>
      </c>
      <c r="F43" s="6" t="s">
        <v>50</v>
      </c>
      <c r="G43" s="4" t="s">
        <v>51</v>
      </c>
      <c r="H43" s="4" t="s">
        <v>47</v>
      </c>
      <c r="I43" s="7">
        <f t="shared" si="8"/>
        <v>1237</v>
      </c>
      <c r="J43" s="8">
        <v>1180</v>
      </c>
      <c r="K43" s="7">
        <f t="shared" si="9"/>
        <v>57</v>
      </c>
      <c r="L43" s="9">
        <f t="shared" si="10"/>
        <v>4.6079223928860144E-2</v>
      </c>
      <c r="M43" s="10">
        <v>3</v>
      </c>
      <c r="N43" s="10"/>
      <c r="O43" s="10"/>
      <c r="P43" s="10">
        <v>52</v>
      </c>
      <c r="Q43" s="10"/>
      <c r="R43" s="10"/>
      <c r="S43" s="10"/>
      <c r="T43" s="10"/>
      <c r="U43" s="10"/>
      <c r="V43" s="10"/>
      <c r="W43" s="10"/>
      <c r="X43" s="10"/>
      <c r="Y43" s="10"/>
      <c r="Z43" s="10">
        <v>2</v>
      </c>
      <c r="AA43" s="11">
        <v>20210104</v>
      </c>
      <c r="AB43" s="11">
        <v>15</v>
      </c>
      <c r="AC43" s="5" t="s">
        <v>139</v>
      </c>
      <c r="AD43" s="11" t="str">
        <f t="shared" si="3"/>
        <v>이형준</v>
      </c>
      <c r="AE43" s="12" t="s">
        <v>148</v>
      </c>
      <c r="AF43" s="12"/>
    </row>
    <row r="44" spans="1:32" s="13" customFormat="1" ht="20.100000000000001" customHeight="1" x14ac:dyDescent="0.3">
      <c r="A44" s="4"/>
      <c r="B44" s="5">
        <f t="shared" ref="B44:C44" si="20">B43</f>
        <v>1</v>
      </c>
      <c r="C44" s="5">
        <f t="shared" si="20"/>
        <v>5</v>
      </c>
      <c r="D44" s="12" t="s">
        <v>25</v>
      </c>
      <c r="E44" s="6" t="s">
        <v>49</v>
      </c>
      <c r="F44" s="6" t="s">
        <v>50</v>
      </c>
      <c r="G44" s="4" t="s">
        <v>51</v>
      </c>
      <c r="H44" s="4" t="s">
        <v>47</v>
      </c>
      <c r="I44" s="7">
        <f t="shared" si="8"/>
        <v>1513</v>
      </c>
      <c r="J44" s="8">
        <v>1450</v>
      </c>
      <c r="K44" s="7">
        <f t="shared" si="9"/>
        <v>63</v>
      </c>
      <c r="L44" s="9">
        <f t="shared" si="10"/>
        <v>4.1639127561136816E-2</v>
      </c>
      <c r="M44" s="10">
        <v>1</v>
      </c>
      <c r="N44" s="10"/>
      <c r="O44" s="10"/>
      <c r="P44" s="10">
        <v>58</v>
      </c>
      <c r="Q44" s="10"/>
      <c r="R44" s="10">
        <v>3</v>
      </c>
      <c r="S44" s="10"/>
      <c r="T44" s="10"/>
      <c r="U44" s="10"/>
      <c r="V44" s="10"/>
      <c r="W44" s="10"/>
      <c r="X44" s="10"/>
      <c r="Y44" s="10"/>
      <c r="Z44" s="10">
        <v>1</v>
      </c>
      <c r="AA44" s="11">
        <v>20210104</v>
      </c>
      <c r="AB44" s="11">
        <v>15</v>
      </c>
      <c r="AC44" s="5" t="s">
        <v>138</v>
      </c>
      <c r="AD44" s="11" t="str">
        <f t="shared" si="3"/>
        <v>하선동</v>
      </c>
      <c r="AE44" s="12" t="s">
        <v>148</v>
      </c>
      <c r="AF44" s="12"/>
    </row>
    <row r="45" spans="1:32" s="13" customFormat="1" ht="20.100000000000001" customHeight="1" x14ac:dyDescent="0.3">
      <c r="A45" s="4">
        <v>28</v>
      </c>
      <c r="B45" s="5">
        <f t="shared" ref="B45:C45" si="21">B44</f>
        <v>1</v>
      </c>
      <c r="C45" s="5">
        <f t="shared" si="21"/>
        <v>5</v>
      </c>
      <c r="D45" s="12" t="s">
        <v>46</v>
      </c>
      <c r="E45" s="6" t="s">
        <v>77</v>
      </c>
      <c r="F45" s="6" t="s">
        <v>99</v>
      </c>
      <c r="G45" s="4" t="s">
        <v>79</v>
      </c>
      <c r="H45" s="4" t="s">
        <v>47</v>
      </c>
      <c r="I45" s="7">
        <f t="shared" si="8"/>
        <v>1502</v>
      </c>
      <c r="J45" s="8">
        <v>1500</v>
      </c>
      <c r="K45" s="7">
        <f t="shared" si="9"/>
        <v>2</v>
      </c>
      <c r="L45" s="9">
        <f t="shared" si="10"/>
        <v>1.3315579227696406E-3</v>
      </c>
      <c r="M45" s="10">
        <v>2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>
        <v>20210104</v>
      </c>
      <c r="AB45" s="11">
        <v>5</v>
      </c>
      <c r="AC45" s="5" t="s">
        <v>139</v>
      </c>
      <c r="AD45" s="11" t="str">
        <f t="shared" si="3"/>
        <v>이형준</v>
      </c>
      <c r="AE45" s="12" t="s">
        <v>148</v>
      </c>
      <c r="AF45" s="12"/>
    </row>
    <row r="46" spans="1:32" s="13" customFormat="1" ht="20.100000000000001" hidden="1" customHeight="1" x14ac:dyDescent="0.3">
      <c r="A46" s="4">
        <v>29</v>
      </c>
      <c r="B46" s="5">
        <f t="shared" si="5"/>
        <v>1</v>
      </c>
      <c r="C46" s="5">
        <f t="shared" si="5"/>
        <v>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3" customFormat="1" ht="20.100000000000001" hidden="1" customHeight="1" x14ac:dyDescent="0.3">
      <c r="A47" s="4">
        <v>30</v>
      </c>
      <c r="B47" s="5">
        <f t="shared" si="5"/>
        <v>1</v>
      </c>
      <c r="C47" s="5">
        <f t="shared" si="5"/>
        <v>5</v>
      </c>
      <c r="D47" s="6"/>
      <c r="E47" s="27"/>
      <c r="F47" s="4"/>
      <c r="G47" s="4"/>
      <c r="H47" s="4"/>
      <c r="I47" s="7">
        <f t="shared" si="0"/>
        <v>0</v>
      </c>
      <c r="J47" s="8"/>
      <c r="K47" s="7">
        <f t="shared" si="6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4"/>
      <c r="AF47" s="12"/>
    </row>
    <row r="48" spans="1:32" s="13" customFormat="1" ht="20.100000000000001" hidden="1" customHeight="1" x14ac:dyDescent="0.3">
      <c r="A48" s="4">
        <v>31</v>
      </c>
      <c r="B48" s="5">
        <f t="shared" si="5"/>
        <v>1</v>
      </c>
      <c r="C48" s="5">
        <f t="shared" si="5"/>
        <v>5</v>
      </c>
      <c r="D48" s="6"/>
      <c r="E48" s="6"/>
      <c r="F48" s="4"/>
      <c r="G48" s="4"/>
      <c r="H48" s="4"/>
      <c r="I48" s="7">
        <f t="shared" si="0"/>
        <v>0</v>
      </c>
      <c r="J48" s="8"/>
      <c r="K48" s="7">
        <f t="shared" si="6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4"/>
      <c r="AF48" s="12"/>
    </row>
    <row r="49" spans="1:32" s="13" customFormat="1" ht="20.100000000000001" hidden="1" customHeight="1" x14ac:dyDescent="0.3">
      <c r="A49" s="4">
        <v>32</v>
      </c>
      <c r="B49" s="5">
        <f t="shared" si="5"/>
        <v>1</v>
      </c>
      <c r="C49" s="5">
        <f t="shared" si="5"/>
        <v>5</v>
      </c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6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4"/>
      <c r="AF49" s="12"/>
    </row>
    <row r="50" spans="1:32" s="13" customFormat="1" ht="20.100000000000001" hidden="1" customHeight="1" x14ac:dyDescent="0.3">
      <c r="A50" s="4">
        <v>33</v>
      </c>
      <c r="B50" s="5">
        <f t="shared" si="5"/>
        <v>1</v>
      </c>
      <c r="C50" s="5">
        <f t="shared" si="5"/>
        <v>5</v>
      </c>
      <c r="D50" s="6"/>
      <c r="E50" s="4"/>
      <c r="F50" s="4"/>
      <c r="G50" s="4"/>
      <c r="H50" s="4"/>
      <c r="I50" s="7">
        <f t="shared" si="0"/>
        <v>0</v>
      </c>
      <c r="J50" s="8"/>
      <c r="K50" s="7">
        <f t="shared" si="6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4"/>
      <c r="AF50" s="12"/>
    </row>
    <row r="51" spans="1:32" s="13" customFormat="1" ht="20.100000000000001" hidden="1" customHeight="1" x14ac:dyDescent="0.3">
      <c r="A51" s="4">
        <v>34</v>
      </c>
      <c r="B51" s="5">
        <f t="shared" si="5"/>
        <v>1</v>
      </c>
      <c r="C51" s="5">
        <f t="shared" si="5"/>
        <v>5</v>
      </c>
      <c r="D51" s="6"/>
      <c r="E51" s="4"/>
      <c r="F51" s="4"/>
      <c r="G51" s="4"/>
      <c r="H51" s="4"/>
      <c r="I51" s="7">
        <f t="shared" si="0"/>
        <v>0</v>
      </c>
      <c r="J51" s="8"/>
      <c r="K51" s="7">
        <f t="shared" si="6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4"/>
      <c r="AF51" s="12"/>
    </row>
    <row r="52" spans="1:32" s="13" customFormat="1" ht="20.100000000000001" hidden="1" customHeight="1" x14ac:dyDescent="0.3">
      <c r="A52" s="4">
        <v>35</v>
      </c>
      <c r="B52" s="5">
        <f t="shared" ref="B52:C56" si="22">B51</f>
        <v>1</v>
      </c>
      <c r="C52" s="5">
        <f t="shared" si="22"/>
        <v>5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6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4"/>
      <c r="AF52" s="12"/>
    </row>
    <row r="53" spans="1:32" s="13" customFormat="1" ht="20.100000000000001" hidden="1" customHeight="1" x14ac:dyDescent="0.3">
      <c r="A53" s="4">
        <v>36</v>
      </c>
      <c r="B53" s="5">
        <f t="shared" si="22"/>
        <v>1</v>
      </c>
      <c r="C53" s="5">
        <f t="shared" si="22"/>
        <v>5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6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4"/>
      <c r="AF53" s="12"/>
    </row>
    <row r="54" spans="1:32" s="13" customFormat="1" ht="20.100000000000001" hidden="1" customHeight="1" x14ac:dyDescent="0.3">
      <c r="A54" s="4">
        <v>37</v>
      </c>
      <c r="B54" s="5">
        <f t="shared" si="22"/>
        <v>1</v>
      </c>
      <c r="C54" s="5">
        <f t="shared" si="22"/>
        <v>5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6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38</v>
      </c>
      <c r="B55" s="5">
        <f t="shared" si="22"/>
        <v>1</v>
      </c>
      <c r="C55" s="5">
        <f t="shared" si="22"/>
        <v>5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ref="K55:K57" si="23">SUM(M55:Z55)</f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39</v>
      </c>
      <c r="B56" s="5">
        <f t="shared" si="22"/>
        <v>1</v>
      </c>
      <c r="C56" s="5">
        <f t="shared" si="22"/>
        <v>5</v>
      </c>
      <c r="D56" s="6"/>
      <c r="E56" s="6"/>
      <c r="F56" s="6"/>
      <c r="G56" s="4"/>
      <c r="H56" s="4"/>
      <c r="I56" s="7">
        <f t="shared" si="0"/>
        <v>0</v>
      </c>
      <c r="J56" s="8"/>
      <c r="K56" s="7">
        <f t="shared" si="23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40</v>
      </c>
      <c r="B57" s="5" t="str">
        <f t="shared" ref="B57" si="24">LEFT($A$1,1)</f>
        <v>1</v>
      </c>
      <c r="C57" s="5" t="str">
        <f t="shared" ref="C57" si="25">MID($A$1,4,2)</f>
        <v>5일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23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5" customFormat="1" x14ac:dyDescent="0.3">
      <c r="A58" s="45"/>
      <c r="B58" s="46"/>
      <c r="C58" s="46"/>
      <c r="D58" s="46"/>
      <c r="E58" s="46"/>
      <c r="F58" s="46"/>
      <c r="G58" s="46"/>
      <c r="H58" s="46"/>
      <c r="I58" s="36">
        <f t="shared" ref="I58:Z58" si="26">SUM(I7:I57)</f>
        <v>82725</v>
      </c>
      <c r="J58" s="36">
        <f t="shared" si="26"/>
        <v>81766</v>
      </c>
      <c r="K58" s="36">
        <f t="shared" si="26"/>
        <v>959</v>
      </c>
      <c r="L58" s="36" t="e">
        <f t="shared" si="26"/>
        <v>#DIV/0!</v>
      </c>
      <c r="M58" s="36">
        <f t="shared" si="26"/>
        <v>350</v>
      </c>
      <c r="N58" s="36">
        <f t="shared" si="26"/>
        <v>7</v>
      </c>
      <c r="O58" s="36">
        <f t="shared" si="26"/>
        <v>0</v>
      </c>
      <c r="P58" s="36">
        <f t="shared" si="26"/>
        <v>251</v>
      </c>
      <c r="Q58" s="36">
        <f t="shared" si="26"/>
        <v>67</v>
      </c>
      <c r="R58" s="36">
        <f t="shared" si="26"/>
        <v>148</v>
      </c>
      <c r="S58" s="36">
        <f t="shared" si="26"/>
        <v>0</v>
      </c>
      <c r="T58" s="36">
        <f t="shared" si="26"/>
        <v>7</v>
      </c>
      <c r="U58" s="36">
        <f t="shared" si="26"/>
        <v>14</v>
      </c>
      <c r="V58" s="23"/>
      <c r="W58" s="23"/>
      <c r="X58" s="23"/>
      <c r="Y58" s="36">
        <f t="shared" si="26"/>
        <v>0</v>
      </c>
      <c r="Z58" s="36">
        <f t="shared" si="26"/>
        <v>3</v>
      </c>
      <c r="AA58" s="37"/>
      <c r="AB58" s="38"/>
      <c r="AC58" s="38"/>
      <c r="AD58" s="38"/>
      <c r="AE58" s="38"/>
      <c r="AF58" s="38"/>
    </row>
    <row r="59" spans="1:32" s="15" customFormat="1" x14ac:dyDescent="0.3">
      <c r="A59" s="45"/>
      <c r="B59" s="46"/>
      <c r="C59" s="46"/>
      <c r="D59" s="46"/>
      <c r="E59" s="46"/>
      <c r="F59" s="46"/>
      <c r="G59" s="46"/>
      <c r="H59" s="4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23"/>
      <c r="W59" s="23"/>
      <c r="X59" s="23"/>
      <c r="Y59" s="36"/>
      <c r="Z59" s="36"/>
      <c r="AA59" s="38"/>
      <c r="AB59" s="38"/>
      <c r="AC59" s="38"/>
      <c r="AD59" s="38"/>
      <c r="AE59" s="38"/>
      <c r="AF59" s="38"/>
    </row>
    <row r="60" spans="1:32" ht="20.100000000000001" customHeight="1" x14ac:dyDescent="0.3">
      <c r="A60" s="4">
        <v>1</v>
      </c>
      <c r="B60" s="5">
        <v>1</v>
      </c>
      <c r="C60" s="5">
        <v>5</v>
      </c>
      <c r="D60" s="6" t="s">
        <v>46</v>
      </c>
      <c r="E60" s="6" t="s">
        <v>49</v>
      </c>
      <c r="F60" s="6" t="s">
        <v>60</v>
      </c>
      <c r="G60" s="4">
        <v>8301</v>
      </c>
      <c r="H60" s="4" t="s">
        <v>47</v>
      </c>
      <c r="I60" s="7">
        <f t="shared" ref="I60:I74" si="27">J60+K60</f>
        <v>365</v>
      </c>
      <c r="J60" s="8">
        <v>350</v>
      </c>
      <c r="K60" s="7">
        <f t="shared" ref="K60:K74" si="28">SUM(M60:Z60)</f>
        <v>15</v>
      </c>
      <c r="L60" s="9">
        <f t="shared" ref="L60:L74" si="29">K60/I60</f>
        <v>4.1095890410958902E-2</v>
      </c>
      <c r="M60" s="10"/>
      <c r="N60" s="10">
        <v>15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>
        <v>20200104</v>
      </c>
      <c r="AB60" s="11">
        <v>13</v>
      </c>
      <c r="AC60" s="5" t="s">
        <v>138</v>
      </c>
      <c r="AD60" s="11" t="str">
        <f>IF($AC60="A","하선동",IF($AC60="B","이형준",""))</f>
        <v>하선동</v>
      </c>
      <c r="AE60" s="12" t="s">
        <v>148</v>
      </c>
      <c r="AF60" s="12" t="s">
        <v>149</v>
      </c>
    </row>
    <row r="61" spans="1:32" ht="20.100000000000001" customHeight="1" x14ac:dyDescent="0.3">
      <c r="A61" s="4">
        <v>2</v>
      </c>
      <c r="B61" s="5">
        <f t="shared" ref="B61:C74" si="30">B60</f>
        <v>1</v>
      </c>
      <c r="C61" s="5">
        <f t="shared" si="30"/>
        <v>5</v>
      </c>
      <c r="D61" s="6"/>
      <c r="E61" s="6"/>
      <c r="F61" s="6"/>
      <c r="G61" s="4"/>
      <c r="H61" s="4"/>
      <c r="I61" s="7">
        <f t="shared" si="27"/>
        <v>0</v>
      </c>
      <c r="J61" s="8"/>
      <c r="K61" s="7">
        <f t="shared" si="28"/>
        <v>0</v>
      </c>
      <c r="L61" s="9" t="e">
        <f t="shared" si="29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ref="AD61:AD74" si="31">IF($AC61="A","하선동",IF($AC61="B","이형준",""))</f>
        <v/>
      </c>
      <c r="AE61" s="12"/>
      <c r="AF61" s="12"/>
    </row>
    <row r="62" spans="1:32" ht="20.100000000000001" customHeight="1" x14ac:dyDescent="0.3">
      <c r="A62" s="4">
        <v>3</v>
      </c>
      <c r="B62" s="5">
        <f t="shared" si="30"/>
        <v>1</v>
      </c>
      <c r="C62" s="5">
        <f t="shared" si="30"/>
        <v>5</v>
      </c>
      <c r="D62" s="6"/>
      <c r="E62" s="6"/>
      <c r="F62" s="6"/>
      <c r="G62" s="4"/>
      <c r="H62" s="4"/>
      <c r="I62" s="7">
        <f t="shared" si="27"/>
        <v>0</v>
      </c>
      <c r="J62" s="8"/>
      <c r="K62" s="7">
        <f t="shared" si="28"/>
        <v>0</v>
      </c>
      <c r="L62" s="9" t="e">
        <f t="shared" si="29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5"/>
      <c r="AC62" s="5"/>
      <c r="AD62" s="11" t="str">
        <f t="shared" si="31"/>
        <v/>
      </c>
      <c r="AE62" s="12"/>
      <c r="AF62" s="12"/>
    </row>
    <row r="63" spans="1:32" ht="20.100000000000001" customHeight="1" x14ac:dyDescent="0.3">
      <c r="A63" s="4">
        <v>4</v>
      </c>
      <c r="B63" s="5">
        <f t="shared" si="30"/>
        <v>1</v>
      </c>
      <c r="C63" s="5">
        <f t="shared" si="30"/>
        <v>5</v>
      </c>
      <c r="D63" s="6"/>
      <c r="E63" s="6"/>
      <c r="F63" s="6"/>
      <c r="G63" s="4"/>
      <c r="H63" s="4"/>
      <c r="I63" s="7">
        <f t="shared" si="27"/>
        <v>0</v>
      </c>
      <c r="J63" s="8"/>
      <c r="K63" s="7">
        <f t="shared" si="28"/>
        <v>0</v>
      </c>
      <c r="L63" s="9" t="e">
        <f t="shared" si="29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1"/>
        <v/>
      </c>
      <c r="AE63" s="12"/>
      <c r="AF63" s="12"/>
    </row>
    <row r="64" spans="1:32" ht="20.100000000000001" customHeight="1" x14ac:dyDescent="0.3">
      <c r="A64" s="4">
        <v>5</v>
      </c>
      <c r="B64" s="5">
        <f t="shared" si="30"/>
        <v>1</v>
      </c>
      <c r="C64" s="5">
        <f t="shared" si="30"/>
        <v>5</v>
      </c>
      <c r="D64" s="6"/>
      <c r="E64" s="6"/>
      <c r="F64" s="6"/>
      <c r="G64" s="4"/>
      <c r="H64" s="4"/>
      <c r="I64" s="7">
        <f t="shared" si="27"/>
        <v>0</v>
      </c>
      <c r="J64" s="8"/>
      <c r="K64" s="7">
        <f t="shared" si="28"/>
        <v>0</v>
      </c>
      <c r="L64" s="9" t="e">
        <f t="shared" si="29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1"/>
        <v/>
      </c>
      <c r="AE64" s="12"/>
      <c r="AF64" s="12"/>
    </row>
    <row r="65" spans="1:32" ht="20.100000000000001" customHeight="1" x14ac:dyDescent="0.3">
      <c r="A65" s="4">
        <v>6</v>
      </c>
      <c r="B65" s="5">
        <f t="shared" si="30"/>
        <v>1</v>
      </c>
      <c r="C65" s="5">
        <f t="shared" si="30"/>
        <v>5</v>
      </c>
      <c r="D65" s="6"/>
      <c r="E65" s="6"/>
      <c r="F65" s="6"/>
      <c r="G65" s="4"/>
      <c r="H65" s="4"/>
      <c r="I65" s="7">
        <f t="shared" si="27"/>
        <v>0</v>
      </c>
      <c r="J65" s="8"/>
      <c r="K65" s="7">
        <f t="shared" si="28"/>
        <v>0</v>
      </c>
      <c r="L65" s="9" t="e">
        <f t="shared" si="29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1"/>
        <v/>
      </c>
      <c r="AE65" s="12"/>
      <c r="AF65" s="12"/>
    </row>
    <row r="66" spans="1:32" ht="20.100000000000001" hidden="1" customHeight="1" x14ac:dyDescent="0.3">
      <c r="A66" s="4">
        <v>7</v>
      </c>
      <c r="B66" s="5">
        <f t="shared" si="30"/>
        <v>1</v>
      </c>
      <c r="C66" s="5">
        <f t="shared" si="30"/>
        <v>5</v>
      </c>
      <c r="D66" s="6" t="s">
        <v>27</v>
      </c>
      <c r="E66" s="6"/>
      <c r="F66" s="6"/>
      <c r="G66" s="4"/>
      <c r="H66" s="4"/>
      <c r="I66" s="7">
        <f t="shared" si="27"/>
        <v>0</v>
      </c>
      <c r="J66" s="14"/>
      <c r="K66" s="7">
        <f t="shared" si="28"/>
        <v>0</v>
      </c>
      <c r="L66" s="9" t="e">
        <f t="shared" si="29"/>
        <v>#DIV/0!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1"/>
      <c r="AB66" s="11"/>
      <c r="AC66" s="5"/>
      <c r="AD66" s="11" t="str">
        <f t="shared" si="31"/>
        <v/>
      </c>
      <c r="AE66" s="12"/>
      <c r="AF66" s="12"/>
    </row>
    <row r="67" spans="1:32" ht="20.100000000000001" hidden="1" customHeight="1" x14ac:dyDescent="0.3">
      <c r="A67" s="4">
        <v>8</v>
      </c>
      <c r="B67" s="5">
        <f t="shared" si="30"/>
        <v>1</v>
      </c>
      <c r="C67" s="5">
        <f t="shared" si="30"/>
        <v>5</v>
      </c>
      <c r="D67" s="6" t="s">
        <v>46</v>
      </c>
      <c r="E67" s="6"/>
      <c r="F67" s="6"/>
      <c r="G67" s="4"/>
      <c r="H67" s="4"/>
      <c r="I67" s="7">
        <f t="shared" si="27"/>
        <v>0</v>
      </c>
      <c r="J67" s="8"/>
      <c r="K67" s="7">
        <f t="shared" si="28"/>
        <v>0</v>
      </c>
      <c r="L67" s="9" t="e">
        <f t="shared" si="29"/>
        <v>#DIV/0!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1"/>
      <c r="AB67" s="11"/>
      <c r="AC67" s="5"/>
      <c r="AD67" s="11" t="str">
        <f t="shared" si="31"/>
        <v/>
      </c>
      <c r="AE67" s="12"/>
      <c r="AF67" s="12"/>
    </row>
    <row r="68" spans="1:32" ht="20.100000000000001" hidden="1" customHeight="1" x14ac:dyDescent="0.3">
      <c r="A68" s="4">
        <v>9</v>
      </c>
      <c r="B68" s="5">
        <f t="shared" si="30"/>
        <v>1</v>
      </c>
      <c r="C68" s="5">
        <f t="shared" si="30"/>
        <v>5</v>
      </c>
      <c r="D68" s="6" t="s">
        <v>27</v>
      </c>
      <c r="E68" s="6"/>
      <c r="F68" s="6"/>
      <c r="G68" s="4"/>
      <c r="H68" s="4"/>
      <c r="I68" s="7">
        <f t="shared" si="27"/>
        <v>0</v>
      </c>
      <c r="J68" s="8"/>
      <c r="K68" s="7">
        <f t="shared" si="28"/>
        <v>0</v>
      </c>
      <c r="L68" s="9" t="e">
        <f t="shared" si="29"/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 t="shared" si="31"/>
        <v/>
      </c>
      <c r="AE68" s="12"/>
      <c r="AF68" s="12"/>
    </row>
    <row r="69" spans="1:32" ht="20.100000000000001" hidden="1" customHeight="1" x14ac:dyDescent="0.3">
      <c r="A69" s="4">
        <v>10</v>
      </c>
      <c r="B69" s="5">
        <f t="shared" si="30"/>
        <v>1</v>
      </c>
      <c r="C69" s="5">
        <f t="shared" si="30"/>
        <v>5</v>
      </c>
      <c r="D69" s="6" t="s">
        <v>46</v>
      </c>
      <c r="E69" s="6"/>
      <c r="F69" s="6"/>
      <c r="G69" s="4"/>
      <c r="H69" s="4"/>
      <c r="I69" s="7">
        <f t="shared" si="27"/>
        <v>0</v>
      </c>
      <c r="J69" s="8"/>
      <c r="K69" s="7">
        <f t="shared" si="28"/>
        <v>0</v>
      </c>
      <c r="L69" s="9" t="e">
        <f t="shared" si="29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si="31"/>
        <v/>
      </c>
      <c r="AE69" s="12"/>
      <c r="AF69" s="12"/>
    </row>
    <row r="70" spans="1:32" ht="20.100000000000001" hidden="1" customHeight="1" x14ac:dyDescent="0.3">
      <c r="A70" s="4">
        <v>11</v>
      </c>
      <c r="B70" s="5">
        <f t="shared" si="30"/>
        <v>1</v>
      </c>
      <c r="C70" s="5">
        <f t="shared" si="30"/>
        <v>5</v>
      </c>
      <c r="D70" s="6"/>
      <c r="E70" s="6"/>
      <c r="F70" s="6"/>
      <c r="G70" s="4"/>
      <c r="H70" s="4"/>
      <c r="I70" s="7">
        <f t="shared" si="27"/>
        <v>0</v>
      </c>
      <c r="J70" s="8"/>
      <c r="K70" s="7">
        <f t="shared" si="28"/>
        <v>0</v>
      </c>
      <c r="L70" s="9" t="e">
        <f t="shared" si="29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5"/>
      <c r="AD70" s="11" t="str">
        <f t="shared" si="31"/>
        <v/>
      </c>
      <c r="AE70" s="12"/>
      <c r="AF70" s="12"/>
    </row>
    <row r="71" spans="1:32" ht="20.100000000000001" hidden="1" customHeight="1" x14ac:dyDescent="0.3">
      <c r="A71" s="4">
        <v>12</v>
      </c>
      <c r="B71" s="5">
        <f t="shared" si="30"/>
        <v>1</v>
      </c>
      <c r="C71" s="5">
        <f t="shared" si="30"/>
        <v>5</v>
      </c>
      <c r="D71" s="6"/>
      <c r="E71" s="6"/>
      <c r="F71" s="6"/>
      <c r="G71" s="4"/>
      <c r="H71" s="4"/>
      <c r="I71" s="7">
        <f t="shared" si="27"/>
        <v>0</v>
      </c>
      <c r="J71" s="8"/>
      <c r="K71" s="7">
        <f t="shared" si="28"/>
        <v>0</v>
      </c>
      <c r="L71" s="9" t="e">
        <f t="shared" si="29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31"/>
        <v/>
      </c>
      <c r="AE71" s="12"/>
      <c r="AF71" s="12"/>
    </row>
    <row r="72" spans="1:32" ht="20.100000000000001" hidden="1" customHeight="1" x14ac:dyDescent="0.3">
      <c r="A72" s="4">
        <v>13</v>
      </c>
      <c r="B72" s="5">
        <f t="shared" si="30"/>
        <v>1</v>
      </c>
      <c r="C72" s="5">
        <f t="shared" si="30"/>
        <v>5</v>
      </c>
      <c r="D72" s="6"/>
      <c r="E72" s="6"/>
      <c r="F72" s="6"/>
      <c r="G72" s="4"/>
      <c r="H72" s="4"/>
      <c r="I72" s="7">
        <f t="shared" si="27"/>
        <v>0</v>
      </c>
      <c r="J72" s="8"/>
      <c r="K72" s="7">
        <f t="shared" si="28"/>
        <v>0</v>
      </c>
      <c r="L72" s="9" t="e">
        <f t="shared" si="29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31"/>
        <v/>
      </c>
      <c r="AE72" s="12"/>
      <c r="AF72" s="12"/>
    </row>
    <row r="73" spans="1:32" ht="20.100000000000001" hidden="1" customHeight="1" x14ac:dyDescent="0.3">
      <c r="A73" s="4">
        <v>14</v>
      </c>
      <c r="B73" s="5">
        <f t="shared" si="30"/>
        <v>1</v>
      </c>
      <c r="C73" s="5">
        <f t="shared" si="30"/>
        <v>5</v>
      </c>
      <c r="D73" s="6"/>
      <c r="E73" s="6"/>
      <c r="F73" s="6"/>
      <c r="G73" s="4"/>
      <c r="H73" s="4"/>
      <c r="I73" s="7">
        <f t="shared" si="27"/>
        <v>0</v>
      </c>
      <c r="J73" s="8"/>
      <c r="K73" s="7">
        <f t="shared" si="28"/>
        <v>0</v>
      </c>
      <c r="L73" s="9" t="e">
        <f t="shared" si="29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31"/>
        <v/>
      </c>
      <c r="AE73" s="12"/>
      <c r="AF73" s="12"/>
    </row>
    <row r="74" spans="1:32" ht="20.100000000000001" hidden="1" customHeight="1" x14ac:dyDescent="0.3">
      <c r="A74" s="4">
        <v>15</v>
      </c>
      <c r="B74" s="5">
        <f t="shared" si="30"/>
        <v>1</v>
      </c>
      <c r="C74" s="5">
        <f t="shared" si="30"/>
        <v>5</v>
      </c>
      <c r="D74" s="6"/>
      <c r="E74" s="6"/>
      <c r="F74" s="6"/>
      <c r="G74" s="4"/>
      <c r="H74" s="4"/>
      <c r="I74" s="7">
        <f t="shared" si="27"/>
        <v>0</v>
      </c>
      <c r="J74" s="8"/>
      <c r="K74" s="7">
        <f t="shared" si="28"/>
        <v>0</v>
      </c>
      <c r="L74" s="9" t="e">
        <f t="shared" si="29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31"/>
        <v/>
      </c>
      <c r="AE74" s="4"/>
      <c r="AF74" s="12"/>
    </row>
    <row r="75" spans="1:32" ht="20.100000000000001" customHeight="1" x14ac:dyDescent="0.3"/>
    <row r="76" spans="1:32" ht="20.100000000000001" customHeight="1" x14ac:dyDescent="0.3"/>
    <row r="77" spans="1:32" ht="20.100000000000001" customHeight="1" x14ac:dyDescent="0.3"/>
    <row r="78" spans="1:32" ht="20.100000000000001" customHeight="1" x14ac:dyDescent="0.3"/>
    <row r="79" spans="1:32" ht="20.100000000000001" customHeight="1" x14ac:dyDescent="0.3"/>
    <row r="80" spans="1:32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8:M59"/>
    <mergeCell ref="H5:H6"/>
    <mergeCell ref="I5:I6"/>
    <mergeCell ref="J5:J6"/>
    <mergeCell ref="K5:K6"/>
    <mergeCell ref="L5:L6"/>
    <mergeCell ref="M5:Z5"/>
    <mergeCell ref="A58:H59"/>
    <mergeCell ref="I58:I59"/>
    <mergeCell ref="J58:J59"/>
    <mergeCell ref="K58:K59"/>
    <mergeCell ref="L58:L59"/>
    <mergeCell ref="S58:S59"/>
    <mergeCell ref="N58:N59"/>
    <mergeCell ref="O58:O59"/>
    <mergeCell ref="P58:P59"/>
    <mergeCell ref="Z58:Z59"/>
    <mergeCell ref="AA58:AF59"/>
    <mergeCell ref="Q58:Q59"/>
    <mergeCell ref="R58:R59"/>
    <mergeCell ref="T58:T59"/>
    <mergeCell ref="U58:U59"/>
    <mergeCell ref="Y58:Y59"/>
  </mergeCells>
  <phoneticPr fontId="4" type="noConversion"/>
  <conditionalFormatting sqref="E9:F9 A57:AF57 A7:A56 D46:AF56 E29:F29 I30:AD30 I7:AD8 I9:Z17 AB9:AD17 AA9:AA16 I18:AD23 AF7:AF23 AB25:AE29 AB24:AF24 I24:Z29 I31:Z31 AB31:AD31 AF25:AF45 I32:AD33">
    <cfRule type="expression" dxfId="2951" priority="1005">
      <formula>$L7&gt;0.15</formula>
    </cfRule>
    <cfRule type="expression" dxfId="2950" priority="1006">
      <formula>AND($L7&gt;0.08,$L7&lt;0.15)</formula>
    </cfRule>
  </conditionalFormatting>
  <conditionalFormatting sqref="I60:AD63 A60:A74 E61:F63 D74:AF74 E64:AD69 D70:AD73 AF60:AF73">
    <cfRule type="expression" dxfId="2949" priority="1003">
      <formula>$L60&gt;0.15</formula>
    </cfRule>
    <cfRule type="expression" dxfId="2948" priority="1004">
      <formula>AND($L60&gt;0.08,$L60&lt;0.15)</formula>
    </cfRule>
  </conditionalFormatting>
  <conditionalFormatting sqref="H9">
    <cfRule type="expression" dxfId="2947" priority="1001">
      <formula>$L9&gt;0.15</formula>
    </cfRule>
    <cfRule type="expression" dxfId="2946" priority="1002">
      <formula>AND($L9&gt;0.08,$L9&lt;0.15)</formula>
    </cfRule>
  </conditionalFormatting>
  <conditionalFormatting sqref="G61:H63">
    <cfRule type="expression" dxfId="2945" priority="997">
      <formula>$L61&gt;0.15</formula>
    </cfRule>
    <cfRule type="expression" dxfId="2944" priority="998">
      <formula>AND($L61&gt;0.08,$L61&lt;0.15)</formula>
    </cfRule>
  </conditionalFormatting>
  <conditionalFormatting sqref="B7:C33 B46:C56">
    <cfRule type="expression" dxfId="2943" priority="995">
      <formula>$L7&gt;0.15</formula>
    </cfRule>
    <cfRule type="expression" dxfId="2942" priority="996">
      <formula>AND($L7&gt;0.08,$L7&lt;0.15)</formula>
    </cfRule>
  </conditionalFormatting>
  <conditionalFormatting sqref="B60:C60">
    <cfRule type="expression" dxfId="2941" priority="993">
      <formula>$L60&gt;0.15</formula>
    </cfRule>
    <cfRule type="expression" dxfId="2940" priority="994">
      <formula>AND($L60&gt;0.08,$L60&lt;0.15)</formula>
    </cfRule>
  </conditionalFormatting>
  <conditionalFormatting sqref="B61:C73">
    <cfRule type="expression" dxfId="2939" priority="991">
      <formula>$L61&gt;0.15</formula>
    </cfRule>
    <cfRule type="expression" dxfId="2938" priority="992">
      <formula>AND($L61&gt;0.08,$L61&lt;0.15)</formula>
    </cfRule>
  </conditionalFormatting>
  <conditionalFormatting sqref="B74:C74">
    <cfRule type="expression" dxfId="2937" priority="989">
      <formula>$L74&gt;0.15</formula>
    </cfRule>
    <cfRule type="expression" dxfId="2936" priority="990">
      <formula>AND($L74&gt;0.08,$L74&lt;0.15)</formula>
    </cfRule>
  </conditionalFormatting>
  <conditionalFormatting sqref="G7:H7">
    <cfRule type="expression" dxfId="2935" priority="979">
      <formula>$L7&gt;0.15</formula>
    </cfRule>
    <cfRule type="expression" dxfId="2934" priority="980">
      <formula>AND($L7&gt;0.08,$L7&lt;0.15)</formula>
    </cfRule>
  </conditionalFormatting>
  <conditionalFormatting sqref="E7:F7">
    <cfRule type="expression" dxfId="2933" priority="987">
      <formula>$L7&gt;0.15</formula>
    </cfRule>
    <cfRule type="expression" dxfId="2932" priority="988">
      <formula>AND($L7&gt;0.08,$L7&lt;0.15)</formula>
    </cfRule>
  </conditionalFormatting>
  <conditionalFormatting sqref="E7:F7">
    <cfRule type="expression" dxfId="2931" priority="985">
      <formula>$L7&gt;0.15</formula>
    </cfRule>
    <cfRule type="expression" dxfId="2930" priority="986">
      <formula>AND($L7&gt;0.08,$L7&lt;0.15)</formula>
    </cfRule>
  </conditionalFormatting>
  <conditionalFormatting sqref="E7:F7">
    <cfRule type="expression" dxfId="2929" priority="983">
      <formula>$L7&gt;0.15</formula>
    </cfRule>
    <cfRule type="expression" dxfId="2928" priority="984">
      <formula>AND($L7&gt;0.08,$L7&lt;0.15)</formula>
    </cfRule>
  </conditionalFormatting>
  <conditionalFormatting sqref="G7:H7">
    <cfRule type="expression" dxfId="2927" priority="981">
      <formula>$L7&gt;0.15</formula>
    </cfRule>
    <cfRule type="expression" dxfId="2926" priority="982">
      <formula>AND($L7&gt;0.08,$L7&lt;0.15)</formula>
    </cfRule>
  </conditionalFormatting>
  <conditionalFormatting sqref="D61">
    <cfRule type="expression" dxfId="2925" priority="947">
      <formula>$L61&gt;0.15</formula>
    </cfRule>
    <cfRule type="expression" dxfId="2924" priority="948">
      <formula>AND($L61&gt;0.08,$L61&lt;0.15)</formula>
    </cfRule>
  </conditionalFormatting>
  <conditionalFormatting sqref="D62">
    <cfRule type="expression" dxfId="2923" priority="945">
      <formula>$L62&gt;0.15</formula>
    </cfRule>
    <cfRule type="expression" dxfId="2922" priority="946">
      <formula>AND($L62&gt;0.08,$L62&lt;0.15)</formula>
    </cfRule>
  </conditionalFormatting>
  <conditionalFormatting sqref="D63">
    <cfRule type="expression" dxfId="2921" priority="943">
      <formula>$L63&gt;0.15</formula>
    </cfRule>
    <cfRule type="expression" dxfId="2920" priority="944">
      <formula>AND($L63&gt;0.08,$L63&lt;0.15)</formula>
    </cfRule>
  </conditionalFormatting>
  <conditionalFormatting sqref="D64">
    <cfRule type="expression" dxfId="2919" priority="941">
      <formula>$L64&gt;0.15</formula>
    </cfRule>
    <cfRule type="expression" dxfId="2918" priority="942">
      <formula>AND($L64&gt;0.08,$L64&lt;0.15)</formula>
    </cfRule>
  </conditionalFormatting>
  <conditionalFormatting sqref="D65">
    <cfRule type="expression" dxfId="2917" priority="939">
      <formula>$L65&gt;0.15</formula>
    </cfRule>
    <cfRule type="expression" dxfId="2916" priority="940">
      <formula>AND($L65&gt;0.08,$L65&lt;0.15)</formula>
    </cfRule>
  </conditionalFormatting>
  <conditionalFormatting sqref="D66">
    <cfRule type="expression" dxfId="2915" priority="937">
      <formula>$L66&gt;0.15</formula>
    </cfRule>
    <cfRule type="expression" dxfId="2914" priority="938">
      <formula>AND($L66&gt;0.08,$L66&lt;0.15)</formula>
    </cfRule>
  </conditionalFormatting>
  <conditionalFormatting sqref="D67">
    <cfRule type="expression" dxfId="2913" priority="935">
      <formula>$L67&gt;0.15</formula>
    </cfRule>
    <cfRule type="expression" dxfId="2912" priority="936">
      <formula>AND($L67&gt;0.08,$L67&lt;0.15)</formula>
    </cfRule>
  </conditionalFormatting>
  <conditionalFormatting sqref="D68">
    <cfRule type="expression" dxfId="2911" priority="933">
      <formula>$L68&gt;0.15</formula>
    </cfRule>
    <cfRule type="expression" dxfId="2910" priority="934">
      <formula>AND($L68&gt;0.08,$L68&lt;0.15)</formula>
    </cfRule>
  </conditionalFormatting>
  <conditionalFormatting sqref="D69">
    <cfRule type="expression" dxfId="2909" priority="931">
      <formula>$L69&gt;0.15</formula>
    </cfRule>
    <cfRule type="expression" dxfId="2908" priority="932">
      <formula>AND($L69&gt;0.08,$L69&lt;0.15)</formula>
    </cfRule>
  </conditionalFormatting>
  <conditionalFormatting sqref="AE7:AE23">
    <cfRule type="expression" dxfId="2907" priority="917">
      <formula>$L7&gt;0.15</formula>
    </cfRule>
    <cfRule type="expression" dxfId="2906" priority="918">
      <formula>AND($L7&gt;0.08,$L7&lt;0.15)</formula>
    </cfRule>
  </conditionalFormatting>
  <conditionalFormatting sqref="AE61:AE73">
    <cfRule type="expression" dxfId="2905" priority="915">
      <formula>$L61&gt;0.15</formula>
    </cfRule>
    <cfRule type="expression" dxfId="2904" priority="916">
      <formula>AND($L61&gt;0.08,$L61&lt;0.15)</formula>
    </cfRule>
  </conditionalFormatting>
  <conditionalFormatting sqref="AA17">
    <cfRule type="expression" dxfId="2903" priority="913">
      <formula>$L17&gt;0.15</formula>
    </cfRule>
    <cfRule type="expression" dxfId="2902" priority="914">
      <formula>AND($L17&gt;0.08,$L17&lt;0.15)</formula>
    </cfRule>
  </conditionalFormatting>
  <conditionalFormatting sqref="G9">
    <cfRule type="expression" dxfId="2901" priority="911">
      <formula>$L9&gt;0.15</formula>
    </cfRule>
    <cfRule type="expression" dxfId="2900" priority="912">
      <formula>AND($L9&gt;0.08,$L9&lt;0.15)</formula>
    </cfRule>
  </conditionalFormatting>
  <conditionalFormatting sqref="G9">
    <cfRule type="expression" dxfId="2899" priority="909">
      <formula>$L9&gt;0.15</formula>
    </cfRule>
    <cfRule type="expression" dxfId="2898" priority="910">
      <formula>AND($L9&gt;0.08,$L9&lt;0.15)</formula>
    </cfRule>
  </conditionalFormatting>
  <conditionalFormatting sqref="E21:F21">
    <cfRule type="expression" dxfId="2897" priority="803">
      <formula>$L21&gt;0.15</formula>
    </cfRule>
    <cfRule type="expression" dxfId="2896" priority="804">
      <formula>AND($L21&gt;0.08,$L21&lt;0.15)</formula>
    </cfRule>
  </conditionalFormatting>
  <conditionalFormatting sqref="E21:F21">
    <cfRule type="expression" dxfId="2895" priority="801">
      <formula>$L21&gt;0.15</formula>
    </cfRule>
    <cfRule type="expression" dxfId="2894" priority="802">
      <formula>AND($L21&gt;0.08,$L21&lt;0.15)</formula>
    </cfRule>
  </conditionalFormatting>
  <conditionalFormatting sqref="E21:F21">
    <cfRule type="expression" dxfId="2893" priority="799">
      <formula>$L21&gt;0.15</formula>
    </cfRule>
    <cfRule type="expression" dxfId="2892" priority="800">
      <formula>AND($L21&gt;0.08,$L21&lt;0.15)</formula>
    </cfRule>
  </conditionalFormatting>
  <conditionalFormatting sqref="G21:H21">
    <cfRule type="expression" dxfId="2891" priority="797">
      <formula>$L21&gt;0.15</formula>
    </cfRule>
    <cfRule type="expression" dxfId="2890" priority="798">
      <formula>AND($L21&gt;0.08,$L21&lt;0.15)</formula>
    </cfRule>
  </conditionalFormatting>
  <conditionalFormatting sqref="G21:H21">
    <cfRule type="expression" dxfId="2889" priority="795">
      <formula>$L21&gt;0.15</formula>
    </cfRule>
    <cfRule type="expression" dxfId="2888" priority="796">
      <formula>AND($L21&gt;0.08,$L21&lt;0.15)</formula>
    </cfRule>
  </conditionalFormatting>
  <conditionalFormatting sqref="AE30:AE37">
    <cfRule type="expression" dxfId="2887" priority="653">
      <formula>$L30&gt;0.15</formula>
    </cfRule>
    <cfRule type="expression" dxfId="2886" priority="654">
      <formula>AND($L30&gt;0.08,$L30&lt;0.15)</formula>
    </cfRule>
  </conditionalFormatting>
  <conditionalFormatting sqref="AE30:AE37">
    <cfRule type="expression" dxfId="2885" priority="651">
      <formula>$L30&gt;0.15</formula>
    </cfRule>
    <cfRule type="expression" dxfId="2884" priority="652">
      <formula>AND($L30&gt;0.08,$L30&lt;0.15)</formula>
    </cfRule>
  </conditionalFormatting>
  <conditionalFormatting sqref="D7 D9 D21 D29">
    <cfRule type="expression" dxfId="2883" priority="601">
      <formula>$L7&gt;0.15</formula>
    </cfRule>
    <cfRule type="expression" dxfId="2882" priority="602">
      <formula>AND($L7&gt;0.08,$L7&lt;0.15)</formula>
    </cfRule>
  </conditionalFormatting>
  <conditionalFormatting sqref="G8:H8">
    <cfRule type="expression" dxfId="2881" priority="591">
      <formula>$L8&gt;0.15</formula>
    </cfRule>
    <cfRule type="expression" dxfId="2880" priority="592">
      <formula>AND($L8&gt;0.08,$L8&lt;0.15)</formula>
    </cfRule>
  </conditionalFormatting>
  <conditionalFormatting sqref="E8:F8">
    <cfRule type="expression" dxfId="2879" priority="599">
      <formula>$L8&gt;0.15</formula>
    </cfRule>
    <cfRule type="expression" dxfId="2878" priority="600">
      <formula>AND($L8&gt;0.08,$L8&lt;0.15)</formula>
    </cfRule>
  </conditionalFormatting>
  <conditionalFormatting sqref="E8:F8">
    <cfRule type="expression" dxfId="2877" priority="597">
      <formula>$L8&gt;0.15</formula>
    </cfRule>
    <cfRule type="expression" dxfId="2876" priority="598">
      <formula>AND($L8&gt;0.08,$L8&lt;0.15)</formula>
    </cfRule>
  </conditionalFormatting>
  <conditionalFormatting sqref="E8:F8">
    <cfRule type="expression" dxfId="2875" priority="595">
      <formula>$L8&gt;0.15</formula>
    </cfRule>
    <cfRule type="expression" dxfId="2874" priority="596">
      <formula>AND($L8&gt;0.08,$L8&lt;0.15)</formula>
    </cfRule>
  </conditionalFormatting>
  <conditionalFormatting sqref="G8:H8">
    <cfRule type="expression" dxfId="2873" priority="593">
      <formula>$L8&gt;0.15</formula>
    </cfRule>
    <cfRule type="expression" dxfId="2872" priority="594">
      <formula>AND($L8&gt;0.08,$L8&lt;0.15)</formula>
    </cfRule>
  </conditionalFormatting>
  <conditionalFormatting sqref="D8">
    <cfRule type="expression" dxfId="2871" priority="589">
      <formula>$L8&gt;0.15</formula>
    </cfRule>
    <cfRule type="expression" dxfId="2870" priority="590">
      <formula>AND($L8&gt;0.08,$L8&lt;0.15)</formula>
    </cfRule>
  </conditionalFormatting>
  <conditionalFormatting sqref="E10:F10">
    <cfRule type="expression" dxfId="2869" priority="587">
      <formula>$L10&gt;0.15</formula>
    </cfRule>
    <cfRule type="expression" dxfId="2868" priority="588">
      <formula>AND($L10&gt;0.08,$L10&lt;0.15)</formula>
    </cfRule>
  </conditionalFormatting>
  <conditionalFormatting sqref="H10">
    <cfRule type="expression" dxfId="2867" priority="585">
      <formula>$L10&gt;0.15</formula>
    </cfRule>
    <cfRule type="expression" dxfId="2866" priority="586">
      <formula>AND($L10&gt;0.08,$L10&lt;0.15)</formula>
    </cfRule>
  </conditionalFormatting>
  <conditionalFormatting sqref="G10">
    <cfRule type="expression" dxfId="2865" priority="583">
      <formula>$L10&gt;0.15</formula>
    </cfRule>
    <cfRule type="expression" dxfId="2864" priority="584">
      <formula>AND($L10&gt;0.08,$L10&lt;0.15)</formula>
    </cfRule>
  </conditionalFormatting>
  <conditionalFormatting sqref="G10">
    <cfRule type="expression" dxfId="2863" priority="581">
      <formula>$L10&gt;0.15</formula>
    </cfRule>
    <cfRule type="expression" dxfId="2862" priority="582">
      <formula>AND($L10&gt;0.08,$L10&lt;0.15)</formula>
    </cfRule>
  </conditionalFormatting>
  <conditionalFormatting sqref="D10">
    <cfRule type="expression" dxfId="2861" priority="579">
      <formula>$L10&gt;0.15</formula>
    </cfRule>
    <cfRule type="expression" dxfId="2860" priority="580">
      <formula>AND($L10&gt;0.08,$L10&lt;0.15)</formula>
    </cfRule>
  </conditionalFormatting>
  <conditionalFormatting sqref="E11:F11">
    <cfRule type="expression" dxfId="2859" priority="573">
      <formula>$L11&gt;0.15</formula>
    </cfRule>
    <cfRule type="expression" dxfId="2858" priority="574">
      <formula>AND($L11&gt;0.08,$L11&lt;0.15)</formula>
    </cfRule>
  </conditionalFormatting>
  <conditionalFormatting sqref="E11:F11">
    <cfRule type="expression" dxfId="2857" priority="575">
      <formula>$L11&gt;0.15</formula>
    </cfRule>
    <cfRule type="expression" dxfId="2856" priority="576">
      <formula>AND($L11&gt;0.08,$L11&lt;0.15)</formula>
    </cfRule>
  </conditionalFormatting>
  <conditionalFormatting sqref="D11">
    <cfRule type="expression" dxfId="2855" priority="577">
      <formula>$L11&gt;0.15</formula>
    </cfRule>
    <cfRule type="expression" dxfId="2854" priority="578">
      <formula>AND($L11&gt;0.08,$L11&lt;0.15)</formula>
    </cfRule>
  </conditionalFormatting>
  <conditionalFormatting sqref="E11:F11">
    <cfRule type="expression" dxfId="2853" priority="569">
      <formula>$L11&gt;0.15</formula>
    </cfRule>
    <cfRule type="expression" dxfId="2852" priority="570">
      <formula>AND($L11&gt;0.08,$L11&lt;0.15)</formula>
    </cfRule>
  </conditionalFormatting>
  <conditionalFormatting sqref="E11:F11">
    <cfRule type="expression" dxfId="2851" priority="567">
      <formula>$L11&gt;0.15</formula>
    </cfRule>
    <cfRule type="expression" dxfId="2850" priority="568">
      <formula>AND($L11&gt;0.08,$L11&lt;0.15)</formula>
    </cfRule>
  </conditionalFormatting>
  <conditionalFormatting sqref="G11:H11">
    <cfRule type="expression" dxfId="2849" priority="565">
      <formula>$L11&gt;0.15</formula>
    </cfRule>
    <cfRule type="expression" dxfId="2848" priority="566">
      <formula>AND($L11&gt;0.08,$L11&lt;0.15)</formula>
    </cfRule>
  </conditionalFormatting>
  <conditionalFormatting sqref="G11:H11">
    <cfRule type="expression" dxfId="2847" priority="571">
      <formula>$L11&gt;0.15</formula>
    </cfRule>
    <cfRule type="expression" dxfId="2846" priority="572">
      <formula>AND($L11&gt;0.08,$L11&lt;0.15)</formula>
    </cfRule>
  </conditionalFormatting>
  <conditionalFormatting sqref="E12:F12">
    <cfRule type="expression" dxfId="2845" priority="559">
      <formula>$L12&gt;0.15</formula>
    </cfRule>
    <cfRule type="expression" dxfId="2844" priority="560">
      <formula>AND($L12&gt;0.08,$L12&lt;0.15)</formula>
    </cfRule>
  </conditionalFormatting>
  <conditionalFormatting sqref="E12:F12">
    <cfRule type="expression" dxfId="2843" priority="561">
      <formula>$L12&gt;0.15</formula>
    </cfRule>
    <cfRule type="expression" dxfId="2842" priority="562">
      <formula>AND($L12&gt;0.08,$L12&lt;0.15)</formula>
    </cfRule>
  </conditionalFormatting>
  <conditionalFormatting sqref="D12">
    <cfRule type="expression" dxfId="2841" priority="563">
      <formula>$L12&gt;0.15</formula>
    </cfRule>
    <cfRule type="expression" dxfId="2840" priority="564">
      <formula>AND($L12&gt;0.08,$L12&lt;0.15)</formula>
    </cfRule>
  </conditionalFormatting>
  <conditionalFormatting sqref="E12:F12">
    <cfRule type="expression" dxfId="2839" priority="555">
      <formula>$L12&gt;0.15</formula>
    </cfRule>
    <cfRule type="expression" dxfId="2838" priority="556">
      <formula>AND($L12&gt;0.08,$L12&lt;0.15)</formula>
    </cfRule>
  </conditionalFormatting>
  <conditionalFormatting sqref="E12:F12">
    <cfRule type="expression" dxfId="2837" priority="553">
      <formula>$L12&gt;0.15</formula>
    </cfRule>
    <cfRule type="expression" dxfId="2836" priority="554">
      <formula>AND($L12&gt;0.08,$L12&lt;0.15)</formula>
    </cfRule>
  </conditionalFormatting>
  <conditionalFormatting sqref="G12:H12">
    <cfRule type="expression" dxfId="2835" priority="551">
      <formula>$L12&gt;0.15</formula>
    </cfRule>
    <cfRule type="expression" dxfId="2834" priority="552">
      <formula>AND($L12&gt;0.08,$L12&lt;0.15)</formula>
    </cfRule>
  </conditionalFormatting>
  <conditionalFormatting sqref="G12:H12">
    <cfRule type="expression" dxfId="2833" priority="557">
      <formula>$L12&gt;0.15</formula>
    </cfRule>
    <cfRule type="expression" dxfId="2832" priority="558">
      <formula>AND($L12&gt;0.08,$L12&lt;0.15)</formula>
    </cfRule>
  </conditionalFormatting>
  <conditionalFormatting sqref="D13">
    <cfRule type="expression" dxfId="2831" priority="549">
      <formula>$L13&gt;0.15</formula>
    </cfRule>
    <cfRule type="expression" dxfId="2830" priority="550">
      <formula>AND($L13&gt;0.08,$L13&lt;0.15)</formula>
    </cfRule>
  </conditionalFormatting>
  <conditionalFormatting sqref="H13">
    <cfRule type="expression" dxfId="2829" priority="545">
      <formula>$L13&gt;0.15</formula>
    </cfRule>
    <cfRule type="expression" dxfId="2828" priority="546">
      <formula>AND($L13&gt;0.08,$L13&lt;0.15)</formula>
    </cfRule>
  </conditionalFormatting>
  <conditionalFormatting sqref="E13:F13">
    <cfRule type="expression" dxfId="2827" priority="547">
      <formula>$L13&gt;0.15</formula>
    </cfRule>
    <cfRule type="expression" dxfId="2826" priority="548">
      <formula>AND($L13&gt;0.08,$L13&lt;0.15)</formula>
    </cfRule>
  </conditionalFormatting>
  <conditionalFormatting sqref="G13">
    <cfRule type="expression" dxfId="2825" priority="543">
      <formula>$L13&gt;0.15</formula>
    </cfRule>
    <cfRule type="expression" dxfId="2824" priority="544">
      <formula>AND($L13&gt;0.08,$L13&lt;0.15)</formula>
    </cfRule>
  </conditionalFormatting>
  <conditionalFormatting sqref="G13">
    <cfRule type="expression" dxfId="2823" priority="541">
      <formula>$L13&gt;0.15</formula>
    </cfRule>
    <cfRule type="expression" dxfId="2822" priority="542">
      <formula>AND($L13&gt;0.08,$L13&lt;0.15)</formula>
    </cfRule>
  </conditionalFormatting>
  <conditionalFormatting sqref="G14:H14">
    <cfRule type="expression" dxfId="2821" priority="527">
      <formula>$L14&gt;0.15</formula>
    </cfRule>
    <cfRule type="expression" dxfId="2820" priority="528">
      <formula>AND($L14&gt;0.08,$L14&lt;0.15)</formula>
    </cfRule>
  </conditionalFormatting>
  <conditionalFormatting sqref="G14:H14">
    <cfRule type="expression" dxfId="2819" priority="525">
      <formula>$L14&gt;0.15</formula>
    </cfRule>
    <cfRule type="expression" dxfId="2818" priority="526">
      <formula>AND($L14&gt;0.08,$L14&lt;0.15)</formula>
    </cfRule>
  </conditionalFormatting>
  <conditionalFormatting sqref="D14">
    <cfRule type="expression" dxfId="2817" priority="539">
      <formula>$L14&gt;0.15</formula>
    </cfRule>
    <cfRule type="expression" dxfId="2816" priority="540">
      <formula>AND($L14&gt;0.08,$L14&lt;0.15)</formula>
    </cfRule>
  </conditionalFormatting>
  <conditionalFormatting sqref="D14">
    <cfRule type="expression" dxfId="2815" priority="537">
      <formula>$L14&gt;0.15</formula>
    </cfRule>
    <cfRule type="expression" dxfId="2814" priority="538">
      <formula>AND($L14&gt;0.08,$L14&lt;0.15)</formula>
    </cfRule>
  </conditionalFormatting>
  <conditionalFormatting sqref="D14">
    <cfRule type="expression" dxfId="2813" priority="535">
      <formula>$L14&gt;0.15</formula>
    </cfRule>
    <cfRule type="expression" dxfId="2812" priority="536">
      <formula>AND($L14&gt;0.08,$L14&lt;0.15)</formula>
    </cfRule>
  </conditionalFormatting>
  <conditionalFormatting sqref="E14:F14">
    <cfRule type="expression" dxfId="2811" priority="533">
      <formula>$L14&gt;0.15</formula>
    </cfRule>
    <cfRule type="expression" dxfId="2810" priority="534">
      <formula>AND($L14&gt;0.08,$L14&lt;0.15)</formula>
    </cfRule>
  </conditionalFormatting>
  <conditionalFormatting sqref="E14:F14">
    <cfRule type="expression" dxfId="2809" priority="531">
      <formula>$L14&gt;0.15</formula>
    </cfRule>
    <cfRule type="expression" dxfId="2808" priority="532">
      <formula>AND($L14&gt;0.08,$L14&lt;0.15)</formula>
    </cfRule>
  </conditionalFormatting>
  <conditionalFormatting sqref="E14:F14">
    <cfRule type="expression" dxfId="2807" priority="529">
      <formula>$L14&gt;0.15</formula>
    </cfRule>
    <cfRule type="expression" dxfId="2806" priority="530">
      <formula>AND($L14&gt;0.08,$L14&lt;0.15)</formula>
    </cfRule>
  </conditionalFormatting>
  <conditionalFormatting sqref="G16:H16">
    <cfRule type="expression" dxfId="2805" priority="503">
      <formula>$L16&gt;0.15</formula>
    </cfRule>
    <cfRule type="expression" dxfId="2804" priority="504">
      <formula>AND($L16&gt;0.08,$L16&lt;0.15)</formula>
    </cfRule>
  </conditionalFormatting>
  <conditionalFormatting sqref="E16:F16">
    <cfRule type="expression" dxfId="2803" priority="505">
      <formula>$L16&gt;0.15</formula>
    </cfRule>
    <cfRule type="expression" dxfId="2802" priority="506">
      <formula>AND($L16&gt;0.08,$L16&lt;0.15)</formula>
    </cfRule>
  </conditionalFormatting>
  <conditionalFormatting sqref="D15">
    <cfRule type="expression" dxfId="2801" priority="523">
      <formula>$L15&gt;0.15</formula>
    </cfRule>
    <cfRule type="expression" dxfId="2800" priority="524">
      <formula>AND($L15&gt;0.08,$L15&lt;0.15)</formula>
    </cfRule>
  </conditionalFormatting>
  <conditionalFormatting sqref="E15:F15">
    <cfRule type="expression" dxfId="2799" priority="521">
      <formula>$L15&gt;0.15</formula>
    </cfRule>
    <cfRule type="expression" dxfId="2798" priority="522">
      <formula>AND($L15&gt;0.08,$L15&lt;0.15)</formula>
    </cfRule>
  </conditionalFormatting>
  <conditionalFormatting sqref="E15:F15">
    <cfRule type="expression" dxfId="2797" priority="519">
      <formula>$L15&gt;0.15</formula>
    </cfRule>
    <cfRule type="expression" dxfId="2796" priority="520">
      <formula>AND($L15&gt;0.08,$L15&lt;0.15)</formula>
    </cfRule>
  </conditionalFormatting>
  <conditionalFormatting sqref="E15:F15">
    <cfRule type="expression" dxfId="2795" priority="517">
      <formula>$L15&gt;0.15</formula>
    </cfRule>
    <cfRule type="expression" dxfId="2794" priority="518">
      <formula>AND($L15&gt;0.08,$L15&lt;0.15)</formula>
    </cfRule>
  </conditionalFormatting>
  <conditionalFormatting sqref="G15:H15">
    <cfRule type="expression" dxfId="2793" priority="515">
      <formula>$L15&gt;0.15</formula>
    </cfRule>
    <cfRule type="expression" dxfId="2792" priority="516">
      <formula>AND($L15&gt;0.08,$L15&lt;0.15)</formula>
    </cfRule>
  </conditionalFormatting>
  <conditionalFormatting sqref="G15:H15">
    <cfRule type="expression" dxfId="2791" priority="513">
      <formula>$L15&gt;0.15</formula>
    </cfRule>
    <cfRule type="expression" dxfId="2790" priority="514">
      <formula>AND($L15&gt;0.08,$L15&lt;0.15)</formula>
    </cfRule>
  </conditionalFormatting>
  <conditionalFormatting sqref="D16">
    <cfRule type="expression" dxfId="2789" priority="511">
      <formula>$L16&gt;0.15</formula>
    </cfRule>
    <cfRule type="expression" dxfId="2788" priority="512">
      <formula>AND($L16&gt;0.08,$L16&lt;0.15)</formula>
    </cfRule>
  </conditionalFormatting>
  <conditionalFormatting sqref="E16:F16">
    <cfRule type="expression" dxfId="2787" priority="509">
      <formula>$L16&gt;0.15</formula>
    </cfRule>
    <cfRule type="expression" dxfId="2786" priority="510">
      <formula>AND($L16&gt;0.08,$L16&lt;0.15)</formula>
    </cfRule>
  </conditionalFormatting>
  <conditionalFormatting sqref="E16:F16">
    <cfRule type="expression" dxfId="2785" priority="507">
      <formula>$L16&gt;0.15</formula>
    </cfRule>
    <cfRule type="expression" dxfId="2784" priority="508">
      <formula>AND($L16&gt;0.08,$L16&lt;0.15)</formula>
    </cfRule>
  </conditionalFormatting>
  <conditionalFormatting sqref="G16:H16">
    <cfRule type="expression" dxfId="2783" priority="501">
      <formula>$L16&gt;0.15</formula>
    </cfRule>
    <cfRule type="expression" dxfId="2782" priority="502">
      <formula>AND($L16&gt;0.08,$L16&lt;0.15)</formula>
    </cfRule>
  </conditionalFormatting>
  <conditionalFormatting sqref="D22">
    <cfRule type="expression" dxfId="2781" priority="423">
      <formula>$L22&gt;0.15</formula>
    </cfRule>
    <cfRule type="expression" dxfId="2780" priority="424">
      <formula>AND($L22&gt;0.08,$L22&lt;0.15)</formula>
    </cfRule>
  </conditionalFormatting>
  <conditionalFormatting sqref="E23:F23">
    <cfRule type="expression" dxfId="2779" priority="419">
      <formula>$L23&gt;0.15</formula>
    </cfRule>
    <cfRule type="expression" dxfId="2778" priority="420">
      <formula>AND($L23&gt;0.08,$L23&lt;0.15)</formula>
    </cfRule>
  </conditionalFormatting>
  <conditionalFormatting sqref="D23">
    <cfRule type="expression" dxfId="2777" priority="421">
      <formula>$L23&gt;0.15</formula>
    </cfRule>
    <cfRule type="expression" dxfId="2776" priority="422">
      <formula>AND($L23&gt;0.08,$L23&lt;0.15)</formula>
    </cfRule>
  </conditionalFormatting>
  <conditionalFormatting sqref="H23">
    <cfRule type="expression" dxfId="2775" priority="417">
      <formula>$L23&gt;0.15</formula>
    </cfRule>
    <cfRule type="expression" dxfId="2774" priority="418">
      <formula>AND($L23&gt;0.08,$L23&lt;0.15)</formula>
    </cfRule>
  </conditionalFormatting>
  <conditionalFormatting sqref="G23">
    <cfRule type="expression" dxfId="2773" priority="415">
      <formula>$L23&gt;0.15</formula>
    </cfRule>
    <cfRule type="expression" dxfId="2772" priority="416">
      <formula>AND($L23&gt;0.08,$L23&lt;0.15)</formula>
    </cfRule>
  </conditionalFormatting>
  <conditionalFormatting sqref="E18:F18">
    <cfRule type="expression" dxfId="2771" priority="485">
      <formula>$L18&gt;0.15</formula>
    </cfRule>
    <cfRule type="expression" dxfId="2770" priority="486">
      <formula>AND($L18&gt;0.08,$L18&lt;0.15)</formula>
    </cfRule>
  </conditionalFormatting>
  <conditionalFormatting sqref="E18:F18">
    <cfRule type="expression" dxfId="2769" priority="487">
      <formula>$L18&gt;0.15</formula>
    </cfRule>
    <cfRule type="expression" dxfId="2768" priority="488">
      <formula>AND($L18&gt;0.08,$L18&lt;0.15)</formula>
    </cfRule>
  </conditionalFormatting>
  <conditionalFormatting sqref="D18">
    <cfRule type="expression" dxfId="2767" priority="489">
      <formula>$L18&gt;0.15</formula>
    </cfRule>
    <cfRule type="expression" dxfId="2766" priority="490">
      <formula>AND($L18&gt;0.08,$L18&lt;0.15)</formula>
    </cfRule>
  </conditionalFormatting>
  <conditionalFormatting sqref="E18:F18">
    <cfRule type="expression" dxfId="2765" priority="481">
      <formula>$L18&gt;0.15</formula>
    </cfRule>
    <cfRule type="expression" dxfId="2764" priority="482">
      <formula>AND($L18&gt;0.08,$L18&lt;0.15)</formula>
    </cfRule>
  </conditionalFormatting>
  <conditionalFormatting sqref="E18:F18">
    <cfRule type="expression" dxfId="2763" priority="479">
      <formula>$L18&gt;0.15</formula>
    </cfRule>
    <cfRule type="expression" dxfId="2762" priority="480">
      <formula>AND($L18&gt;0.08,$L18&lt;0.15)</formula>
    </cfRule>
  </conditionalFormatting>
  <conditionalFormatting sqref="G18:H18">
    <cfRule type="expression" dxfId="2761" priority="477">
      <formula>$L18&gt;0.15</formula>
    </cfRule>
    <cfRule type="expression" dxfId="2760" priority="478">
      <formula>AND($L18&gt;0.08,$L18&lt;0.15)</formula>
    </cfRule>
  </conditionalFormatting>
  <conditionalFormatting sqref="G18:H18">
    <cfRule type="expression" dxfId="2759" priority="483">
      <formula>$L18&gt;0.15</formula>
    </cfRule>
    <cfRule type="expression" dxfId="2758" priority="484">
      <formula>AND($L18&gt;0.08,$L18&lt;0.15)</formula>
    </cfRule>
  </conditionalFormatting>
  <conditionalFormatting sqref="E19:F19">
    <cfRule type="expression" dxfId="2757" priority="457">
      <formula>$L19&gt;0.15</formula>
    </cfRule>
    <cfRule type="expression" dxfId="2756" priority="458">
      <formula>AND($L19&gt;0.08,$L19&lt;0.15)</formula>
    </cfRule>
  </conditionalFormatting>
  <conditionalFormatting sqref="E19:F19">
    <cfRule type="expression" dxfId="2755" priority="459">
      <formula>$L19&gt;0.15</formula>
    </cfRule>
    <cfRule type="expression" dxfId="2754" priority="460">
      <formula>AND($L19&gt;0.08,$L19&lt;0.15)</formula>
    </cfRule>
  </conditionalFormatting>
  <conditionalFormatting sqref="D19">
    <cfRule type="expression" dxfId="2753" priority="461">
      <formula>$L19&gt;0.15</formula>
    </cfRule>
    <cfRule type="expression" dxfId="2752" priority="462">
      <formula>AND($L19&gt;0.08,$L19&lt;0.15)</formula>
    </cfRule>
  </conditionalFormatting>
  <conditionalFormatting sqref="E19:F19">
    <cfRule type="expression" dxfId="2751" priority="453">
      <formula>$L19&gt;0.15</formula>
    </cfRule>
    <cfRule type="expression" dxfId="2750" priority="454">
      <formula>AND($L19&gt;0.08,$L19&lt;0.15)</formula>
    </cfRule>
  </conditionalFormatting>
  <conditionalFormatting sqref="E19:F19">
    <cfRule type="expression" dxfId="2749" priority="451">
      <formula>$L19&gt;0.15</formula>
    </cfRule>
    <cfRule type="expression" dxfId="2748" priority="452">
      <formula>AND($L19&gt;0.08,$L19&lt;0.15)</formula>
    </cfRule>
  </conditionalFormatting>
  <conditionalFormatting sqref="G19:H19">
    <cfRule type="expression" dxfId="2747" priority="449">
      <formula>$L19&gt;0.15</formula>
    </cfRule>
    <cfRule type="expression" dxfId="2746" priority="450">
      <formula>AND($L19&gt;0.08,$L19&lt;0.15)</formula>
    </cfRule>
  </conditionalFormatting>
  <conditionalFormatting sqref="G19:H19">
    <cfRule type="expression" dxfId="2745" priority="455">
      <formula>$L19&gt;0.15</formula>
    </cfRule>
    <cfRule type="expression" dxfId="2744" priority="456">
      <formula>AND($L19&gt;0.08,$L19&lt;0.15)</formula>
    </cfRule>
  </conditionalFormatting>
  <conditionalFormatting sqref="E20:F20">
    <cfRule type="expression" dxfId="2743" priority="443">
      <formula>$L20&gt;0.15</formula>
    </cfRule>
    <cfRule type="expression" dxfId="2742" priority="444">
      <formula>AND($L20&gt;0.08,$L20&lt;0.15)</formula>
    </cfRule>
  </conditionalFormatting>
  <conditionalFormatting sqref="E20:F20">
    <cfRule type="expression" dxfId="2741" priority="445">
      <formula>$L20&gt;0.15</formula>
    </cfRule>
    <cfRule type="expression" dxfId="2740" priority="446">
      <formula>AND($L20&gt;0.08,$L20&lt;0.15)</formula>
    </cfRule>
  </conditionalFormatting>
  <conditionalFormatting sqref="D20">
    <cfRule type="expression" dxfId="2739" priority="447">
      <formula>$L20&gt;0.15</formula>
    </cfRule>
    <cfRule type="expression" dxfId="2738" priority="448">
      <formula>AND($L20&gt;0.08,$L20&lt;0.15)</formula>
    </cfRule>
  </conditionalFormatting>
  <conditionalFormatting sqref="E20:F20">
    <cfRule type="expression" dxfId="2737" priority="439">
      <formula>$L20&gt;0.15</formula>
    </cfRule>
    <cfRule type="expression" dxfId="2736" priority="440">
      <formula>AND($L20&gt;0.08,$L20&lt;0.15)</formula>
    </cfRule>
  </conditionalFormatting>
  <conditionalFormatting sqref="E20:F20">
    <cfRule type="expression" dxfId="2735" priority="437">
      <formula>$L20&gt;0.15</formula>
    </cfRule>
    <cfRule type="expression" dxfId="2734" priority="438">
      <formula>AND($L20&gt;0.08,$L20&lt;0.15)</formula>
    </cfRule>
  </conditionalFormatting>
  <conditionalFormatting sqref="G20:H20">
    <cfRule type="expression" dxfId="2733" priority="435">
      <formula>$L20&gt;0.15</formula>
    </cfRule>
    <cfRule type="expression" dxfId="2732" priority="436">
      <formula>AND($L20&gt;0.08,$L20&lt;0.15)</formula>
    </cfRule>
  </conditionalFormatting>
  <conditionalFormatting sqref="G20:H20">
    <cfRule type="expression" dxfId="2731" priority="441">
      <formula>$L20&gt;0.15</formula>
    </cfRule>
    <cfRule type="expression" dxfId="2730" priority="442">
      <formula>AND($L20&gt;0.08,$L20&lt;0.15)</formula>
    </cfRule>
  </conditionalFormatting>
  <conditionalFormatting sqref="E22:F22">
    <cfRule type="expression" dxfId="2729" priority="433">
      <formula>$L22&gt;0.15</formula>
    </cfRule>
    <cfRule type="expression" dxfId="2728" priority="434">
      <formula>AND($L22&gt;0.08,$L22&lt;0.15)</formula>
    </cfRule>
  </conditionalFormatting>
  <conditionalFormatting sqref="E22:F22">
    <cfRule type="expression" dxfId="2727" priority="431">
      <formula>$L22&gt;0.15</formula>
    </cfRule>
    <cfRule type="expression" dxfId="2726" priority="432">
      <formula>AND($L22&gt;0.08,$L22&lt;0.15)</formula>
    </cfRule>
  </conditionalFormatting>
  <conditionalFormatting sqref="E22:F22">
    <cfRule type="expression" dxfId="2725" priority="429">
      <formula>$L22&gt;0.15</formula>
    </cfRule>
    <cfRule type="expression" dxfId="2724" priority="430">
      <formula>AND($L22&gt;0.08,$L22&lt;0.15)</formula>
    </cfRule>
  </conditionalFormatting>
  <conditionalFormatting sqref="G22:H22">
    <cfRule type="expression" dxfId="2723" priority="427">
      <formula>$L22&gt;0.15</formula>
    </cfRule>
    <cfRule type="expression" dxfId="2722" priority="428">
      <formula>AND($L22&gt;0.08,$L22&lt;0.15)</formula>
    </cfRule>
  </conditionalFormatting>
  <conditionalFormatting sqref="G22:H22">
    <cfRule type="expression" dxfId="2721" priority="425">
      <formula>$L22&gt;0.15</formula>
    </cfRule>
    <cfRule type="expression" dxfId="2720" priority="426">
      <formula>AND($L22&gt;0.08,$L22&lt;0.15)</formula>
    </cfRule>
  </conditionalFormatting>
  <conditionalFormatting sqref="G23">
    <cfRule type="expression" dxfId="2719" priority="413">
      <formula>$L23&gt;0.15</formula>
    </cfRule>
    <cfRule type="expression" dxfId="2718" priority="414">
      <formula>AND($L23&gt;0.08,$L23&lt;0.15)</formula>
    </cfRule>
  </conditionalFormatting>
  <conditionalFormatting sqref="AA24:AA29">
    <cfRule type="expression" dxfId="2717" priority="411">
      <formula>$L24&gt;0.15</formula>
    </cfRule>
    <cfRule type="expression" dxfId="2716" priority="412">
      <formula>AND($L24&gt;0.08,$L24&lt;0.15)</formula>
    </cfRule>
  </conditionalFormatting>
  <conditionalFormatting sqref="D17">
    <cfRule type="expression" dxfId="2715" priority="405">
      <formula>$L17&gt;0.15</formula>
    </cfRule>
    <cfRule type="expression" dxfId="2714" priority="406">
      <formula>AND($L17&gt;0.08,$L17&lt;0.15)</formula>
    </cfRule>
  </conditionalFormatting>
  <conditionalFormatting sqref="G17:H17">
    <cfRule type="expression" dxfId="2713" priority="395">
      <formula>$L17&gt;0.15</formula>
    </cfRule>
    <cfRule type="expression" dxfId="2712" priority="396">
      <formula>AND($L17&gt;0.08,$L17&lt;0.15)</formula>
    </cfRule>
  </conditionalFormatting>
  <conditionalFormatting sqref="G17:H17">
    <cfRule type="expression" dxfId="2711" priority="393">
      <formula>$L17&gt;0.15</formula>
    </cfRule>
    <cfRule type="expression" dxfId="2710" priority="394">
      <formula>AND($L17&gt;0.08,$L17&lt;0.15)</formula>
    </cfRule>
  </conditionalFormatting>
  <conditionalFormatting sqref="D17">
    <cfRule type="expression" dxfId="2709" priority="403">
      <formula>$L17&gt;0.15</formula>
    </cfRule>
    <cfRule type="expression" dxfId="2708" priority="404">
      <formula>AND($L17&gt;0.08,$L17&lt;0.15)</formula>
    </cfRule>
  </conditionalFormatting>
  <conditionalFormatting sqref="D17">
    <cfRule type="expression" dxfId="2707" priority="409">
      <formula>$L17&gt;0.15</formula>
    </cfRule>
    <cfRule type="expression" dxfId="2706" priority="410">
      <formula>AND($L17&gt;0.08,$L17&lt;0.15)</formula>
    </cfRule>
  </conditionalFormatting>
  <conditionalFormatting sqref="D17">
    <cfRule type="expression" dxfId="2705" priority="407">
      <formula>$L17&gt;0.15</formula>
    </cfRule>
    <cfRule type="expression" dxfId="2704" priority="408">
      <formula>AND($L17&gt;0.08,$L17&lt;0.15)</formula>
    </cfRule>
  </conditionalFormatting>
  <conditionalFormatting sqref="E17:F17">
    <cfRule type="expression" dxfId="2703" priority="401">
      <formula>$L17&gt;0.15</formula>
    </cfRule>
    <cfRule type="expression" dxfId="2702" priority="402">
      <formula>AND($L17&gt;0.08,$L17&lt;0.15)</formula>
    </cfRule>
  </conditionalFormatting>
  <conditionalFormatting sqref="E17:F17">
    <cfRule type="expression" dxfId="2701" priority="399">
      <formula>$L17&gt;0.15</formula>
    </cfRule>
    <cfRule type="expression" dxfId="2700" priority="400">
      <formula>AND($L17&gt;0.08,$L17&lt;0.15)</formula>
    </cfRule>
  </conditionalFormatting>
  <conditionalFormatting sqref="E17:F17">
    <cfRule type="expression" dxfId="2699" priority="397">
      <formula>$L17&gt;0.15</formula>
    </cfRule>
    <cfRule type="expression" dxfId="2698" priority="398">
      <formula>AND($L17&gt;0.08,$L17&lt;0.15)</formula>
    </cfRule>
  </conditionalFormatting>
  <conditionalFormatting sqref="D24">
    <cfRule type="expression" dxfId="2697" priority="387">
      <formula>$L24&gt;0.15</formula>
    </cfRule>
    <cfRule type="expression" dxfId="2696" priority="388">
      <formula>AND($L24&gt;0.08,$L24&lt;0.15)</formula>
    </cfRule>
  </conditionalFormatting>
  <conditionalFormatting sqref="G24:H24">
    <cfRule type="expression" dxfId="2695" priority="377">
      <formula>$L24&gt;0.15</formula>
    </cfRule>
    <cfRule type="expression" dxfId="2694" priority="378">
      <formula>AND($L24&gt;0.08,$L24&lt;0.15)</formula>
    </cfRule>
  </conditionalFormatting>
  <conditionalFormatting sqref="G24:H24">
    <cfRule type="expression" dxfId="2693" priority="375">
      <formula>$L24&gt;0.15</formula>
    </cfRule>
    <cfRule type="expression" dxfId="2692" priority="376">
      <formula>AND($L24&gt;0.08,$L24&lt;0.15)</formula>
    </cfRule>
  </conditionalFormatting>
  <conditionalFormatting sqref="D24">
    <cfRule type="expression" dxfId="2691" priority="385">
      <formula>$L24&gt;0.15</formula>
    </cfRule>
    <cfRule type="expression" dxfId="2690" priority="386">
      <formula>AND($L24&gt;0.08,$L24&lt;0.15)</formula>
    </cfRule>
  </conditionalFormatting>
  <conditionalFormatting sqref="D24">
    <cfRule type="expression" dxfId="2689" priority="391">
      <formula>$L24&gt;0.15</formula>
    </cfRule>
    <cfRule type="expression" dxfId="2688" priority="392">
      <formula>AND($L24&gt;0.08,$L24&lt;0.15)</formula>
    </cfRule>
  </conditionalFormatting>
  <conditionalFormatting sqref="D24">
    <cfRule type="expression" dxfId="2687" priority="389">
      <formula>$L24&gt;0.15</formula>
    </cfRule>
    <cfRule type="expression" dxfId="2686" priority="390">
      <formula>AND($L24&gt;0.08,$L24&lt;0.15)</formula>
    </cfRule>
  </conditionalFormatting>
  <conditionalFormatting sqref="E24:F24">
    <cfRule type="expression" dxfId="2685" priority="383">
      <formula>$L24&gt;0.15</formula>
    </cfRule>
    <cfRule type="expression" dxfId="2684" priority="384">
      <formula>AND($L24&gt;0.08,$L24&lt;0.15)</formula>
    </cfRule>
  </conditionalFormatting>
  <conditionalFormatting sqref="E24:F24">
    <cfRule type="expression" dxfId="2683" priority="381">
      <formula>$L24&gt;0.15</formula>
    </cfRule>
    <cfRule type="expression" dxfId="2682" priority="382">
      <formula>AND($L24&gt;0.08,$L24&lt;0.15)</formula>
    </cfRule>
  </conditionalFormatting>
  <conditionalFormatting sqref="E24:F24">
    <cfRule type="expression" dxfId="2681" priority="379">
      <formula>$L24&gt;0.15</formula>
    </cfRule>
    <cfRule type="expression" dxfId="2680" priority="380">
      <formula>AND($L24&gt;0.08,$L24&lt;0.15)</formula>
    </cfRule>
  </conditionalFormatting>
  <conditionalFormatting sqref="D25">
    <cfRule type="expression" dxfId="2679" priority="373">
      <formula>$L25&gt;0.15</formula>
    </cfRule>
    <cfRule type="expression" dxfId="2678" priority="374">
      <formula>AND($L25&gt;0.08,$L25&lt;0.15)</formula>
    </cfRule>
  </conditionalFormatting>
  <conditionalFormatting sqref="E25:H25">
    <cfRule type="expression" dxfId="2677" priority="371">
      <formula>$L25&gt;0.15</formula>
    </cfRule>
    <cfRule type="expression" dxfId="2676" priority="372">
      <formula>AND($L25&gt;0.08,$L25&lt;0.15)</formula>
    </cfRule>
  </conditionalFormatting>
  <conditionalFormatting sqref="E26:F26 H26">
    <cfRule type="expression" dxfId="2675" priority="369">
      <formula>$L26&gt;0.15</formula>
    </cfRule>
    <cfRule type="expression" dxfId="2674" priority="370">
      <formula>AND($L26&gt;0.08,$L26&lt;0.15)</formula>
    </cfRule>
  </conditionalFormatting>
  <conditionalFormatting sqref="D26">
    <cfRule type="expression" dxfId="2673" priority="367">
      <formula>$L26&gt;0.15</formula>
    </cfRule>
    <cfRule type="expression" dxfId="2672" priority="368">
      <formula>AND($L26&gt;0.08,$L26&lt;0.15)</formula>
    </cfRule>
  </conditionalFormatting>
  <conditionalFormatting sqref="E27:F27 H27">
    <cfRule type="expression" dxfId="2671" priority="365">
      <formula>$L27&gt;0.15</formula>
    </cfRule>
    <cfRule type="expression" dxfId="2670" priority="366">
      <formula>AND($L27&gt;0.08,$L27&lt;0.15)</formula>
    </cfRule>
  </conditionalFormatting>
  <conditionalFormatting sqref="D27">
    <cfRule type="expression" dxfId="2669" priority="363">
      <formula>$L27&gt;0.15</formula>
    </cfRule>
    <cfRule type="expression" dxfId="2668" priority="364">
      <formula>AND($L27&gt;0.08,$L27&lt;0.15)</formula>
    </cfRule>
  </conditionalFormatting>
  <conditionalFormatting sqref="G26">
    <cfRule type="expression" dxfId="2667" priority="361">
      <formula>$L26&gt;0.15</formula>
    </cfRule>
    <cfRule type="expression" dxfId="2666" priority="362">
      <formula>AND($L26&gt;0.08,$L26&lt;0.15)</formula>
    </cfRule>
  </conditionalFormatting>
  <conditionalFormatting sqref="G26">
    <cfRule type="expression" dxfId="2665" priority="359">
      <formula>$L26&gt;0.15</formula>
    </cfRule>
    <cfRule type="expression" dxfId="2664" priority="360">
      <formula>AND($L26&gt;0.08,$L26&lt;0.15)</formula>
    </cfRule>
  </conditionalFormatting>
  <conditionalFormatting sqref="G27">
    <cfRule type="expression" dxfId="2663" priority="357">
      <formula>$L27&gt;0.15</formula>
    </cfRule>
    <cfRule type="expression" dxfId="2662" priority="358">
      <formula>AND($L27&gt;0.08,$L27&lt;0.15)</formula>
    </cfRule>
  </conditionalFormatting>
  <conditionalFormatting sqref="G27">
    <cfRule type="expression" dxfId="2661" priority="355">
      <formula>$L27&gt;0.15</formula>
    </cfRule>
    <cfRule type="expression" dxfId="2660" priority="356">
      <formula>AND($L27&gt;0.08,$L27&lt;0.15)</formula>
    </cfRule>
  </conditionalFormatting>
  <conditionalFormatting sqref="E28:F28">
    <cfRule type="expression" dxfId="2659" priority="351">
      <formula>$L28&gt;0.15</formula>
    </cfRule>
    <cfRule type="expression" dxfId="2658" priority="352">
      <formula>AND($L28&gt;0.08,$L28&lt;0.15)</formula>
    </cfRule>
  </conditionalFormatting>
  <conditionalFormatting sqref="E28:F28">
    <cfRule type="expression" dxfId="2657" priority="347">
      <formula>$L28&gt;0.15</formula>
    </cfRule>
    <cfRule type="expression" dxfId="2656" priority="348">
      <formula>AND($L28&gt;0.08,$L28&lt;0.15)</formula>
    </cfRule>
  </conditionalFormatting>
  <conditionalFormatting sqref="E28:F28">
    <cfRule type="expression" dxfId="2655" priority="345">
      <formula>$L28&gt;0.15</formula>
    </cfRule>
    <cfRule type="expression" dxfId="2654" priority="346">
      <formula>AND($L28&gt;0.08,$L28&lt;0.15)</formula>
    </cfRule>
  </conditionalFormatting>
  <conditionalFormatting sqref="G28:H28">
    <cfRule type="expression" dxfId="2653" priority="343">
      <formula>$L28&gt;0.15</formula>
    </cfRule>
    <cfRule type="expression" dxfId="2652" priority="344">
      <formula>AND($L28&gt;0.08,$L28&lt;0.15)</formula>
    </cfRule>
  </conditionalFormatting>
  <conditionalFormatting sqref="G28:H28">
    <cfRule type="expression" dxfId="2651" priority="349">
      <formula>$L28&gt;0.15</formula>
    </cfRule>
    <cfRule type="expression" dxfId="2650" priority="350">
      <formula>AND($L28&gt;0.08,$L28&lt;0.15)</formula>
    </cfRule>
  </conditionalFormatting>
  <conditionalFormatting sqref="E28:F28">
    <cfRule type="expression" dxfId="2649" priority="353">
      <formula>$L28&gt;0.15</formula>
    </cfRule>
    <cfRule type="expression" dxfId="2648" priority="354">
      <formula>AND($L28&gt;0.08,$L28&lt;0.15)</formula>
    </cfRule>
  </conditionalFormatting>
  <conditionalFormatting sqref="D28">
    <cfRule type="expression" dxfId="2647" priority="341">
      <formula>$L28&gt;0.15</formula>
    </cfRule>
    <cfRule type="expression" dxfId="2646" priority="342">
      <formula>AND($L28&gt;0.08,$L28&lt;0.15)</formula>
    </cfRule>
  </conditionalFormatting>
  <conditionalFormatting sqref="D28">
    <cfRule type="expression" dxfId="2645" priority="339">
      <formula>$L28&gt;0.15</formula>
    </cfRule>
    <cfRule type="expression" dxfId="2644" priority="340">
      <formula>AND($L28&gt;0.08,$L28&lt;0.15)</formula>
    </cfRule>
  </conditionalFormatting>
  <conditionalFormatting sqref="G29:H29">
    <cfRule type="expression" dxfId="2643" priority="337">
      <formula>$L29&gt;0.15</formula>
    </cfRule>
    <cfRule type="expression" dxfId="2642" priority="338">
      <formula>AND($L29&gt;0.08,$L29&lt;0.15)</formula>
    </cfRule>
  </conditionalFormatting>
  <conditionalFormatting sqref="G29:H29">
    <cfRule type="expression" dxfId="2641" priority="335">
      <formula>$L29&gt;0.15</formula>
    </cfRule>
    <cfRule type="expression" dxfId="2640" priority="336">
      <formula>AND($L29&gt;0.08,$L29&lt;0.15)</formula>
    </cfRule>
  </conditionalFormatting>
  <conditionalFormatting sqref="E37:AD37 I34:Z36 AB34:AD36">
    <cfRule type="expression" dxfId="2639" priority="333">
      <formula>$L34&gt;0.15</formula>
    </cfRule>
    <cfRule type="expression" dxfId="2638" priority="334">
      <formula>AND($L34&gt;0.08,$L34&lt;0.15)</formula>
    </cfRule>
  </conditionalFormatting>
  <conditionalFormatting sqref="B34:C37">
    <cfRule type="expression" dxfId="2637" priority="331">
      <formula>$L34&gt;0.15</formula>
    </cfRule>
    <cfRule type="expression" dxfId="2636" priority="332">
      <formula>AND($L34&gt;0.08,$L34&lt;0.15)</formula>
    </cfRule>
  </conditionalFormatting>
  <conditionalFormatting sqref="D37">
    <cfRule type="expression" dxfId="2635" priority="311">
      <formula>$L37&gt;0.15</formula>
    </cfRule>
    <cfRule type="expression" dxfId="2634" priority="312">
      <formula>AND($L37&gt;0.08,$L37&lt;0.15)</formula>
    </cfRule>
  </conditionalFormatting>
  <conditionalFormatting sqref="I38:Z39 AB38:AD39">
    <cfRule type="expression" dxfId="2633" priority="309">
      <formula>$L38&gt;0.15</formula>
    </cfRule>
    <cfRule type="expression" dxfId="2632" priority="310">
      <formula>AND($L38&gt;0.08,$L38&lt;0.15)</formula>
    </cfRule>
  </conditionalFormatting>
  <conditionalFormatting sqref="B38:C39">
    <cfRule type="expression" dxfId="2631" priority="307">
      <formula>$L38&gt;0.15</formula>
    </cfRule>
    <cfRule type="expression" dxfId="2630" priority="308">
      <formula>AND($L38&gt;0.08,$L38&lt;0.15)</formula>
    </cfRule>
  </conditionalFormatting>
  <conditionalFormatting sqref="AE38:AE42">
    <cfRule type="expression" dxfId="2629" priority="305">
      <formula>$L38&gt;0.15</formula>
    </cfRule>
    <cfRule type="expression" dxfId="2628" priority="306">
      <formula>AND($L38&gt;0.08,$L38&lt;0.15)</formula>
    </cfRule>
  </conditionalFormatting>
  <conditionalFormatting sqref="AE38:AE42">
    <cfRule type="expression" dxfId="2627" priority="303">
      <formula>$L38&gt;0.15</formula>
    </cfRule>
    <cfRule type="expression" dxfId="2626" priority="304">
      <formula>AND($L38&gt;0.08,$L38&lt;0.15)</formula>
    </cfRule>
  </conditionalFormatting>
  <conditionalFormatting sqref="I40:Z40 AB40:AD40">
    <cfRule type="expression" dxfId="2625" priority="285">
      <formula>$L40&gt;0.15</formula>
    </cfRule>
    <cfRule type="expression" dxfId="2624" priority="286">
      <formula>AND($L40&gt;0.08,$L40&lt;0.15)</formula>
    </cfRule>
  </conditionalFormatting>
  <conditionalFormatting sqref="B40:C40">
    <cfRule type="expression" dxfId="2623" priority="283">
      <formula>$L40&gt;0.15</formula>
    </cfRule>
    <cfRule type="expression" dxfId="2622" priority="284">
      <formula>AND($L40&gt;0.08,$L40&lt;0.15)</formula>
    </cfRule>
  </conditionalFormatting>
  <conditionalFormatting sqref="I41:Z41 AB41:AD41">
    <cfRule type="expression" dxfId="2621" priority="261">
      <formula>$L41&gt;0.15</formula>
    </cfRule>
    <cfRule type="expression" dxfId="2620" priority="262">
      <formula>AND($L41&gt;0.08,$L41&lt;0.15)</formula>
    </cfRule>
  </conditionalFormatting>
  <conditionalFormatting sqref="B41:C41">
    <cfRule type="expression" dxfId="2619" priority="259">
      <formula>$L41&gt;0.15</formula>
    </cfRule>
    <cfRule type="expression" dxfId="2618" priority="260">
      <formula>AND($L41&gt;0.08,$L41&lt;0.15)</formula>
    </cfRule>
  </conditionalFormatting>
  <conditionalFormatting sqref="AB42:AD45 I42:Z45">
    <cfRule type="expression" dxfId="2617" priority="237">
      <formula>$L42&gt;0.15</formula>
    </cfRule>
    <cfRule type="expression" dxfId="2616" priority="238">
      <formula>AND($L42&gt;0.08,$L42&lt;0.15)</formula>
    </cfRule>
  </conditionalFormatting>
  <conditionalFormatting sqref="B42:C45">
    <cfRule type="expression" dxfId="2615" priority="235">
      <formula>$L42&gt;0.15</formula>
    </cfRule>
    <cfRule type="expression" dxfId="2614" priority="236">
      <formula>AND($L42&gt;0.08,$L42&lt;0.15)</formula>
    </cfRule>
  </conditionalFormatting>
  <conditionalFormatting sqref="AE43:AE45">
    <cfRule type="expression" dxfId="2613" priority="233">
      <formula>$L43&gt;0.15</formula>
    </cfRule>
    <cfRule type="expression" dxfId="2612" priority="234">
      <formula>AND($L43&gt;0.08,$L43&lt;0.15)</formula>
    </cfRule>
  </conditionalFormatting>
  <conditionalFormatting sqref="AE43:AE45">
    <cfRule type="expression" dxfId="2611" priority="231">
      <formula>$L43&gt;0.15</formula>
    </cfRule>
    <cfRule type="expression" dxfId="2610" priority="232">
      <formula>AND($L43&gt;0.08,$L43&lt;0.15)</formula>
    </cfRule>
  </conditionalFormatting>
  <conditionalFormatting sqref="G30:H30">
    <cfRule type="expression" dxfId="2609" priority="201">
      <formula>$L30&gt;0.15</formula>
    </cfRule>
    <cfRule type="expression" dxfId="2608" priority="202">
      <formula>AND($L30&gt;0.08,$L30&lt;0.15)</formula>
    </cfRule>
  </conditionalFormatting>
  <conditionalFormatting sqref="G30:H30">
    <cfRule type="expression" dxfId="2607" priority="199">
      <formula>$L30&gt;0.15</formula>
    </cfRule>
    <cfRule type="expression" dxfId="2606" priority="200">
      <formula>AND($L30&gt;0.08,$L30&lt;0.15)</formula>
    </cfRule>
  </conditionalFormatting>
  <conditionalFormatting sqref="D30">
    <cfRule type="expression" dxfId="2605" priority="213">
      <formula>$L30&gt;0.15</formula>
    </cfRule>
    <cfRule type="expression" dxfId="2604" priority="214">
      <formula>AND($L30&gt;0.08,$L30&lt;0.15)</formula>
    </cfRule>
  </conditionalFormatting>
  <conditionalFormatting sqref="D30">
    <cfRule type="expression" dxfId="2603" priority="211">
      <formula>$L30&gt;0.15</formula>
    </cfRule>
    <cfRule type="expression" dxfId="2602" priority="212">
      <formula>AND($L30&gt;0.08,$L30&lt;0.15)</formula>
    </cfRule>
  </conditionalFormatting>
  <conditionalFormatting sqref="D30">
    <cfRule type="expression" dxfId="2601" priority="209">
      <formula>$L30&gt;0.15</formula>
    </cfRule>
    <cfRule type="expression" dxfId="2600" priority="210">
      <formula>AND($L30&gt;0.08,$L30&lt;0.15)</formula>
    </cfRule>
  </conditionalFormatting>
  <conditionalFormatting sqref="E30:F30">
    <cfRule type="expression" dxfId="2599" priority="207">
      <formula>$L30&gt;0.15</formula>
    </cfRule>
    <cfRule type="expression" dxfId="2598" priority="208">
      <formula>AND($L30&gt;0.08,$L30&lt;0.15)</formula>
    </cfRule>
  </conditionalFormatting>
  <conditionalFormatting sqref="E30:F30">
    <cfRule type="expression" dxfId="2597" priority="205">
      <formula>$L30&gt;0.15</formula>
    </cfRule>
    <cfRule type="expression" dxfId="2596" priority="206">
      <formula>AND($L30&gt;0.08,$L30&lt;0.15)</formula>
    </cfRule>
  </conditionalFormatting>
  <conditionalFormatting sqref="E30:F30">
    <cfRule type="expression" dxfId="2595" priority="203">
      <formula>$L30&gt;0.15</formula>
    </cfRule>
    <cfRule type="expression" dxfId="2594" priority="204">
      <formula>AND($L30&gt;0.08,$L30&lt;0.15)</formula>
    </cfRule>
  </conditionalFormatting>
  <conditionalFormatting sqref="G31:H31">
    <cfRule type="expression" dxfId="2593" priority="185">
      <formula>$L31&gt;0.15</formula>
    </cfRule>
    <cfRule type="expression" dxfId="2592" priority="186">
      <formula>AND($L31&gt;0.08,$L31&lt;0.15)</formula>
    </cfRule>
  </conditionalFormatting>
  <conditionalFormatting sqref="G31:H31">
    <cfRule type="expression" dxfId="2591" priority="183">
      <formula>$L31&gt;0.15</formula>
    </cfRule>
    <cfRule type="expression" dxfId="2590" priority="184">
      <formula>AND($L31&gt;0.08,$L31&lt;0.15)</formula>
    </cfRule>
  </conditionalFormatting>
  <conditionalFormatting sqref="D31">
    <cfRule type="expression" dxfId="2589" priority="197">
      <formula>$L31&gt;0.15</formula>
    </cfRule>
    <cfRule type="expression" dxfId="2588" priority="198">
      <formula>AND($L31&gt;0.08,$L31&lt;0.15)</formula>
    </cfRule>
  </conditionalFormatting>
  <conditionalFormatting sqref="D31">
    <cfRule type="expression" dxfId="2587" priority="195">
      <formula>$L31&gt;0.15</formula>
    </cfRule>
    <cfRule type="expression" dxfId="2586" priority="196">
      <formula>AND($L31&gt;0.08,$L31&lt;0.15)</formula>
    </cfRule>
  </conditionalFormatting>
  <conditionalFormatting sqref="D31">
    <cfRule type="expression" dxfId="2585" priority="193">
      <formula>$L31&gt;0.15</formula>
    </cfRule>
    <cfRule type="expression" dxfId="2584" priority="194">
      <formula>AND($L31&gt;0.08,$L31&lt;0.15)</formula>
    </cfRule>
  </conditionalFormatting>
  <conditionalFormatting sqref="E31:F31">
    <cfRule type="expression" dxfId="2583" priority="191">
      <formula>$L31&gt;0.15</formula>
    </cfRule>
    <cfRule type="expression" dxfId="2582" priority="192">
      <formula>AND($L31&gt;0.08,$L31&lt;0.15)</formula>
    </cfRule>
  </conditionalFormatting>
  <conditionalFormatting sqref="E31:F31">
    <cfRule type="expression" dxfId="2581" priority="189">
      <formula>$L31&gt;0.15</formula>
    </cfRule>
    <cfRule type="expression" dxfId="2580" priority="190">
      <formula>AND($L31&gt;0.08,$L31&lt;0.15)</formula>
    </cfRule>
  </conditionalFormatting>
  <conditionalFormatting sqref="E31:F31">
    <cfRule type="expression" dxfId="2579" priority="187">
      <formula>$L31&gt;0.15</formula>
    </cfRule>
    <cfRule type="expression" dxfId="2578" priority="188">
      <formula>AND($L31&gt;0.08,$L31&lt;0.15)</formula>
    </cfRule>
  </conditionalFormatting>
  <conditionalFormatting sqref="AA31">
    <cfRule type="expression" dxfId="2577" priority="181">
      <formula>$L31&gt;0.15</formula>
    </cfRule>
    <cfRule type="expression" dxfId="2576" priority="182">
      <formula>AND($L31&gt;0.08,$L31&lt;0.15)</formula>
    </cfRule>
  </conditionalFormatting>
  <conditionalFormatting sqref="AA34:AA36">
    <cfRule type="expression" dxfId="2575" priority="179">
      <formula>$L34&gt;0.15</formula>
    </cfRule>
    <cfRule type="expression" dxfId="2574" priority="180">
      <formula>AND($L34&gt;0.08,$L34&lt;0.15)</formula>
    </cfRule>
  </conditionalFormatting>
  <conditionalFormatting sqref="G32:H32">
    <cfRule type="expression" dxfId="2573" priority="169">
      <formula>$L32&gt;0.15</formula>
    </cfRule>
    <cfRule type="expression" dxfId="2572" priority="170">
      <formula>AND($L32&gt;0.08,$L32&lt;0.15)</formula>
    </cfRule>
  </conditionalFormatting>
  <conditionalFormatting sqref="D32">
    <cfRule type="expression" dxfId="2571" priority="167">
      <formula>$L32&gt;0.15</formula>
    </cfRule>
    <cfRule type="expression" dxfId="2570" priority="168">
      <formula>AND($L32&gt;0.08,$L32&lt;0.15)</formula>
    </cfRule>
  </conditionalFormatting>
  <conditionalFormatting sqref="G32:H32">
    <cfRule type="expression" dxfId="2569" priority="171">
      <formula>$L32&gt;0.15</formula>
    </cfRule>
    <cfRule type="expression" dxfId="2568" priority="172">
      <formula>AND($L32&gt;0.08,$L32&lt;0.15)</formula>
    </cfRule>
  </conditionalFormatting>
  <conditionalFormatting sqref="E32:F32">
    <cfRule type="expression" dxfId="2567" priority="173">
      <formula>$L32&gt;0.15</formula>
    </cfRule>
    <cfRule type="expression" dxfId="2566" priority="174">
      <formula>AND($L32&gt;0.08,$L32&lt;0.15)</formula>
    </cfRule>
  </conditionalFormatting>
  <conditionalFormatting sqref="E32:F32">
    <cfRule type="expression" dxfId="2565" priority="177">
      <formula>$L32&gt;0.15</formula>
    </cfRule>
    <cfRule type="expression" dxfId="2564" priority="178">
      <formula>AND($L32&gt;0.08,$L32&lt;0.15)</formula>
    </cfRule>
  </conditionalFormatting>
  <conditionalFormatting sqref="E32:F32">
    <cfRule type="expression" dxfId="2563" priority="175">
      <formula>$L32&gt;0.15</formula>
    </cfRule>
    <cfRule type="expression" dxfId="2562" priority="176">
      <formula>AND($L32&gt;0.08,$L32&lt;0.15)</formula>
    </cfRule>
  </conditionalFormatting>
  <conditionalFormatting sqref="G34:H34">
    <cfRule type="expression" dxfId="2561" priority="145">
      <formula>$L34&gt;0.15</formula>
    </cfRule>
    <cfRule type="expression" dxfId="2560" priority="146">
      <formula>AND($L34&gt;0.08,$L34&lt;0.15)</formula>
    </cfRule>
  </conditionalFormatting>
  <conditionalFormatting sqref="E34:F34">
    <cfRule type="expression" dxfId="2559" priority="147">
      <formula>$L34&gt;0.15</formula>
    </cfRule>
    <cfRule type="expression" dxfId="2558" priority="148">
      <formula>AND($L34&gt;0.08,$L34&lt;0.15)</formula>
    </cfRule>
  </conditionalFormatting>
  <conditionalFormatting sqref="D33">
    <cfRule type="expression" dxfId="2557" priority="165">
      <formula>$L33&gt;0.15</formula>
    </cfRule>
    <cfRule type="expression" dxfId="2556" priority="166">
      <formula>AND($L33&gt;0.08,$L33&lt;0.15)</formula>
    </cfRule>
  </conditionalFormatting>
  <conditionalFormatting sqref="E33:F33">
    <cfRule type="expression" dxfId="2555" priority="163">
      <formula>$L33&gt;0.15</formula>
    </cfRule>
    <cfRule type="expression" dxfId="2554" priority="164">
      <formula>AND($L33&gt;0.08,$L33&lt;0.15)</formula>
    </cfRule>
  </conditionalFormatting>
  <conditionalFormatting sqref="E33:F33">
    <cfRule type="expression" dxfId="2553" priority="161">
      <formula>$L33&gt;0.15</formula>
    </cfRule>
    <cfRule type="expression" dxfId="2552" priority="162">
      <formula>AND($L33&gt;0.08,$L33&lt;0.15)</formula>
    </cfRule>
  </conditionalFormatting>
  <conditionalFormatting sqref="E33:F33">
    <cfRule type="expression" dxfId="2551" priority="159">
      <formula>$L33&gt;0.15</formula>
    </cfRule>
    <cfRule type="expression" dxfId="2550" priority="160">
      <formula>AND($L33&gt;0.08,$L33&lt;0.15)</formula>
    </cfRule>
  </conditionalFormatting>
  <conditionalFormatting sqref="G33:H33">
    <cfRule type="expression" dxfId="2549" priority="157">
      <formula>$L33&gt;0.15</formula>
    </cfRule>
    <cfRule type="expression" dxfId="2548" priority="158">
      <formula>AND($L33&gt;0.08,$L33&lt;0.15)</formula>
    </cfRule>
  </conditionalFormatting>
  <conditionalFormatting sqref="G33:H33">
    <cfRule type="expression" dxfId="2547" priority="155">
      <formula>$L33&gt;0.15</formula>
    </cfRule>
    <cfRule type="expression" dxfId="2546" priority="156">
      <formula>AND($L33&gt;0.08,$L33&lt;0.15)</formula>
    </cfRule>
  </conditionalFormatting>
  <conditionalFormatting sqref="D34">
    <cfRule type="expression" dxfId="2545" priority="153">
      <formula>$L34&gt;0.15</formula>
    </cfRule>
    <cfRule type="expression" dxfId="2544" priority="154">
      <formula>AND($L34&gt;0.08,$L34&lt;0.15)</formula>
    </cfRule>
  </conditionalFormatting>
  <conditionalFormatting sqref="E34:F34">
    <cfRule type="expression" dxfId="2543" priority="151">
      <formula>$L34&gt;0.15</formula>
    </cfRule>
    <cfRule type="expression" dxfId="2542" priority="152">
      <formula>AND($L34&gt;0.08,$L34&lt;0.15)</formula>
    </cfRule>
  </conditionalFormatting>
  <conditionalFormatting sqref="E34:F34">
    <cfRule type="expression" dxfId="2541" priority="149">
      <formula>$L34&gt;0.15</formula>
    </cfRule>
    <cfRule type="expression" dxfId="2540" priority="150">
      <formula>AND($L34&gt;0.08,$L34&lt;0.15)</formula>
    </cfRule>
  </conditionalFormatting>
  <conditionalFormatting sqref="G34:H34">
    <cfRule type="expression" dxfId="2539" priority="143">
      <formula>$L34&gt;0.15</formula>
    </cfRule>
    <cfRule type="expression" dxfId="2538" priority="144">
      <formula>AND($L34&gt;0.08,$L34&lt;0.15)</formula>
    </cfRule>
  </conditionalFormatting>
  <conditionalFormatting sqref="E35:F35 H35">
    <cfRule type="expression" dxfId="2537" priority="141">
      <formula>$L35&gt;0.15</formula>
    </cfRule>
    <cfRule type="expression" dxfId="2536" priority="142">
      <formula>AND($L35&gt;0.08,$L35&lt;0.15)</formula>
    </cfRule>
  </conditionalFormatting>
  <conditionalFormatting sqref="D35">
    <cfRule type="expression" dxfId="2535" priority="139">
      <formula>$L35&gt;0.15</formula>
    </cfRule>
    <cfRule type="expression" dxfId="2534" priority="140">
      <formula>AND($L35&gt;0.08,$L35&lt;0.15)</formula>
    </cfRule>
  </conditionalFormatting>
  <conditionalFormatting sqref="G35">
    <cfRule type="expression" dxfId="2533" priority="137">
      <formula>$L35&gt;0.15</formula>
    </cfRule>
    <cfRule type="expression" dxfId="2532" priority="138">
      <formula>AND($L35&gt;0.08,$L35&lt;0.15)</formula>
    </cfRule>
  </conditionalFormatting>
  <conditionalFormatting sqref="G35">
    <cfRule type="expression" dxfId="2531" priority="135">
      <formula>$L35&gt;0.15</formula>
    </cfRule>
    <cfRule type="expression" dxfId="2530" priority="136">
      <formula>AND($L35&gt;0.08,$L35&lt;0.15)</formula>
    </cfRule>
  </conditionalFormatting>
  <conditionalFormatting sqref="E36:F36">
    <cfRule type="expression" dxfId="2529" priority="133">
      <formula>$L36&gt;0.15</formula>
    </cfRule>
    <cfRule type="expression" dxfId="2528" priority="134">
      <formula>AND($L36&gt;0.08,$L36&lt;0.15)</formula>
    </cfRule>
  </conditionalFormatting>
  <conditionalFormatting sqref="D36">
    <cfRule type="expression" dxfId="2527" priority="131">
      <formula>$L36&gt;0.15</formula>
    </cfRule>
    <cfRule type="expression" dxfId="2526" priority="132">
      <formula>AND($L36&gt;0.08,$L36&lt;0.15)</formula>
    </cfRule>
  </conditionalFormatting>
  <conditionalFormatting sqref="G36:H36">
    <cfRule type="expression" dxfId="2525" priority="129">
      <formula>$L36&gt;0.15</formula>
    </cfRule>
    <cfRule type="expression" dxfId="2524" priority="130">
      <formula>AND($L36&gt;0.08,$L36&lt;0.15)</formula>
    </cfRule>
  </conditionalFormatting>
  <conditionalFormatting sqref="G36:H36">
    <cfRule type="expression" dxfId="2523" priority="127">
      <formula>$L36&gt;0.15</formula>
    </cfRule>
    <cfRule type="expression" dxfId="2522" priority="128">
      <formula>AND($L36&gt;0.08,$L36&lt;0.15)</formula>
    </cfRule>
  </conditionalFormatting>
  <conditionalFormatting sqref="G38:H38">
    <cfRule type="expression" dxfId="2521" priority="117">
      <formula>$L38&gt;0.15</formula>
    </cfRule>
    <cfRule type="expression" dxfId="2520" priority="118">
      <formula>AND($L38&gt;0.08,$L38&lt;0.15)</formula>
    </cfRule>
  </conditionalFormatting>
  <conditionalFormatting sqref="E38:F38">
    <cfRule type="expression" dxfId="2519" priority="125">
      <formula>$L38&gt;0.15</formula>
    </cfRule>
    <cfRule type="expression" dxfId="2518" priority="126">
      <formula>AND($L38&gt;0.08,$L38&lt;0.15)</formula>
    </cfRule>
  </conditionalFormatting>
  <conditionalFormatting sqref="E38:F38">
    <cfRule type="expression" dxfId="2517" priority="123">
      <formula>$L38&gt;0.15</formula>
    </cfRule>
    <cfRule type="expression" dxfId="2516" priority="124">
      <formula>AND($L38&gt;0.08,$L38&lt;0.15)</formula>
    </cfRule>
  </conditionalFormatting>
  <conditionalFormatting sqref="E38:F38">
    <cfRule type="expression" dxfId="2515" priority="121">
      <formula>$L38&gt;0.15</formula>
    </cfRule>
    <cfRule type="expression" dxfId="2514" priority="122">
      <formula>AND($L38&gt;0.08,$L38&lt;0.15)</formula>
    </cfRule>
  </conditionalFormatting>
  <conditionalFormatting sqref="G38:H38">
    <cfRule type="expression" dxfId="2513" priority="119">
      <formula>$L38&gt;0.15</formula>
    </cfRule>
    <cfRule type="expression" dxfId="2512" priority="120">
      <formula>AND($L38&gt;0.08,$L38&lt;0.15)</formula>
    </cfRule>
  </conditionalFormatting>
  <conditionalFormatting sqref="D38">
    <cfRule type="expression" dxfId="2511" priority="115">
      <formula>$L38&gt;0.15</formula>
    </cfRule>
    <cfRule type="expression" dxfId="2510" priority="116">
      <formula>AND($L38&gt;0.08,$L38&lt;0.15)</formula>
    </cfRule>
  </conditionalFormatting>
  <conditionalFormatting sqref="AA38:AA40">
    <cfRule type="expression" dxfId="2509" priority="113">
      <formula>$L38&gt;0.15</formula>
    </cfRule>
    <cfRule type="expression" dxfId="2508" priority="114">
      <formula>AND($L38&gt;0.08,$L38&lt;0.15)</formula>
    </cfRule>
  </conditionalFormatting>
  <conditionalFormatting sqref="AA41">
    <cfRule type="expression" dxfId="2507" priority="111">
      <formula>$L41&gt;0.15</formula>
    </cfRule>
    <cfRule type="expression" dxfId="2506" priority="112">
      <formula>AND($L41&gt;0.08,$L41&lt;0.15)</formula>
    </cfRule>
  </conditionalFormatting>
  <conditionalFormatting sqref="AA42">
    <cfRule type="expression" dxfId="2505" priority="109">
      <formula>$L42&gt;0.15</formula>
    </cfRule>
    <cfRule type="expression" dxfId="2504" priority="110">
      <formula>AND($L42&gt;0.08,$L42&lt;0.15)</formula>
    </cfRule>
  </conditionalFormatting>
  <conditionalFormatting sqref="D39">
    <cfRule type="expression" dxfId="2503" priority="107">
      <formula>$L39&gt;0.15</formula>
    </cfRule>
    <cfRule type="expression" dxfId="2502" priority="108">
      <formula>AND($L39&gt;0.08,$L39&lt;0.15)</formula>
    </cfRule>
  </conditionalFormatting>
  <conditionalFormatting sqref="E39:H39">
    <cfRule type="expression" dxfId="2501" priority="105">
      <formula>$L39&gt;0.15</formula>
    </cfRule>
    <cfRule type="expression" dxfId="2500" priority="106">
      <formula>AND($L39&gt;0.08,$L39&lt;0.15)</formula>
    </cfRule>
  </conditionalFormatting>
  <conditionalFormatting sqref="E40:F40">
    <cfRule type="expression" dxfId="2499" priority="103">
      <formula>$L40&gt;0.15</formula>
    </cfRule>
    <cfRule type="expression" dxfId="2498" priority="104">
      <formula>AND($L40&gt;0.08,$L40&lt;0.15)</formula>
    </cfRule>
  </conditionalFormatting>
  <conditionalFormatting sqref="H40">
    <cfRule type="expression" dxfId="2497" priority="101">
      <formula>$L40&gt;0.15</formula>
    </cfRule>
    <cfRule type="expression" dxfId="2496" priority="102">
      <formula>AND($L40&gt;0.08,$L40&lt;0.15)</formula>
    </cfRule>
  </conditionalFormatting>
  <conditionalFormatting sqref="G40">
    <cfRule type="expression" dxfId="2495" priority="99">
      <formula>$L40&gt;0.15</formula>
    </cfRule>
    <cfRule type="expression" dxfId="2494" priority="100">
      <formula>AND($L40&gt;0.08,$L40&lt;0.15)</formula>
    </cfRule>
  </conditionalFormatting>
  <conditionalFormatting sqref="G40">
    <cfRule type="expression" dxfId="2493" priority="97">
      <formula>$L40&gt;0.15</formula>
    </cfRule>
    <cfRule type="expression" dxfId="2492" priority="98">
      <formula>AND($L40&gt;0.08,$L40&lt;0.15)</formula>
    </cfRule>
  </conditionalFormatting>
  <conditionalFormatting sqref="D40">
    <cfRule type="expression" dxfId="2491" priority="95">
      <formula>$L40&gt;0.15</formula>
    </cfRule>
    <cfRule type="expression" dxfId="2490" priority="96">
      <formula>AND($L40&gt;0.08,$L40&lt;0.15)</formula>
    </cfRule>
  </conditionalFormatting>
  <conditionalFormatting sqref="E41:F41">
    <cfRule type="expression" dxfId="2489" priority="89">
      <formula>$L41&gt;0.15</formula>
    </cfRule>
    <cfRule type="expression" dxfId="2488" priority="90">
      <formula>AND($L41&gt;0.08,$L41&lt;0.15)</formula>
    </cfRule>
  </conditionalFormatting>
  <conditionalFormatting sqref="E41:F41">
    <cfRule type="expression" dxfId="2487" priority="91">
      <formula>$L41&gt;0.15</formula>
    </cfRule>
    <cfRule type="expression" dxfId="2486" priority="92">
      <formula>AND($L41&gt;0.08,$L41&lt;0.15)</formula>
    </cfRule>
  </conditionalFormatting>
  <conditionalFormatting sqref="D41">
    <cfRule type="expression" dxfId="2485" priority="93">
      <formula>$L41&gt;0.15</formula>
    </cfRule>
    <cfRule type="expression" dxfId="2484" priority="94">
      <formula>AND($L41&gt;0.08,$L41&lt;0.15)</formula>
    </cfRule>
  </conditionalFormatting>
  <conditionalFormatting sqref="E41:F41">
    <cfRule type="expression" dxfId="2483" priority="85">
      <formula>$L41&gt;0.15</formula>
    </cfRule>
    <cfRule type="expression" dxfId="2482" priority="86">
      <formula>AND($L41&gt;0.08,$L41&lt;0.15)</formula>
    </cfRule>
  </conditionalFormatting>
  <conditionalFormatting sqref="E41:F41">
    <cfRule type="expression" dxfId="2481" priority="83">
      <formula>$L41&gt;0.15</formula>
    </cfRule>
    <cfRule type="expression" dxfId="2480" priority="84">
      <formula>AND($L41&gt;0.08,$L41&lt;0.15)</formula>
    </cfRule>
  </conditionalFormatting>
  <conditionalFormatting sqref="G41:H41">
    <cfRule type="expression" dxfId="2479" priority="81">
      <formula>$L41&gt;0.15</formula>
    </cfRule>
    <cfRule type="expression" dxfId="2478" priority="82">
      <formula>AND($L41&gt;0.08,$L41&lt;0.15)</formula>
    </cfRule>
  </conditionalFormatting>
  <conditionalFormatting sqref="G41:H41">
    <cfRule type="expression" dxfId="2477" priority="87">
      <formula>$L41&gt;0.15</formula>
    </cfRule>
    <cfRule type="expression" dxfId="2476" priority="88">
      <formula>AND($L41&gt;0.08,$L41&lt;0.15)</formula>
    </cfRule>
  </conditionalFormatting>
  <conditionalFormatting sqref="E42:F42">
    <cfRule type="expression" dxfId="2475" priority="75">
      <formula>$L42&gt;0.15</formula>
    </cfRule>
    <cfRule type="expression" dxfId="2474" priority="76">
      <formula>AND($L42&gt;0.08,$L42&lt;0.15)</formula>
    </cfRule>
  </conditionalFormatting>
  <conditionalFormatting sqref="E42:F42">
    <cfRule type="expression" dxfId="2473" priority="77">
      <formula>$L42&gt;0.15</formula>
    </cfRule>
    <cfRule type="expression" dxfId="2472" priority="78">
      <formula>AND($L42&gt;0.08,$L42&lt;0.15)</formula>
    </cfRule>
  </conditionalFormatting>
  <conditionalFormatting sqref="D42">
    <cfRule type="expression" dxfId="2471" priority="79">
      <formula>$L42&gt;0.15</formula>
    </cfRule>
    <cfRule type="expression" dxfId="2470" priority="80">
      <formula>AND($L42&gt;0.08,$L42&lt;0.15)</formula>
    </cfRule>
  </conditionalFormatting>
  <conditionalFormatting sqref="E42:F42">
    <cfRule type="expression" dxfId="2469" priority="71">
      <formula>$L42&gt;0.15</formula>
    </cfRule>
    <cfRule type="expression" dxfId="2468" priority="72">
      <formula>AND($L42&gt;0.08,$L42&lt;0.15)</formula>
    </cfRule>
  </conditionalFormatting>
  <conditionalFormatting sqref="E42:F42">
    <cfRule type="expression" dxfId="2467" priority="69">
      <formula>$L42&gt;0.15</formula>
    </cfRule>
    <cfRule type="expression" dxfId="2466" priority="70">
      <formula>AND($L42&gt;0.08,$L42&lt;0.15)</formula>
    </cfRule>
  </conditionalFormatting>
  <conditionalFormatting sqref="G42:H42">
    <cfRule type="expression" dxfId="2465" priority="67">
      <formula>$L42&gt;0.15</formula>
    </cfRule>
    <cfRule type="expression" dxfId="2464" priority="68">
      <formula>AND($L42&gt;0.08,$L42&lt;0.15)</formula>
    </cfRule>
  </conditionalFormatting>
  <conditionalFormatting sqref="G42:H42">
    <cfRule type="expression" dxfId="2463" priority="73">
      <formula>$L42&gt;0.15</formula>
    </cfRule>
    <cfRule type="expression" dxfId="2462" priority="74">
      <formula>AND($L42&gt;0.08,$L42&lt;0.15)</formula>
    </cfRule>
  </conditionalFormatting>
  <conditionalFormatting sqref="AA43">
    <cfRule type="expression" dxfId="2461" priority="65">
      <formula>$L43&gt;0.15</formula>
    </cfRule>
    <cfRule type="expression" dxfId="2460" priority="66">
      <formula>AND($L43&gt;0.08,$L43&lt;0.15)</formula>
    </cfRule>
  </conditionalFormatting>
  <conditionalFormatting sqref="AA44">
    <cfRule type="expression" dxfId="2459" priority="63">
      <formula>$L44&gt;0.15</formula>
    </cfRule>
    <cfRule type="expression" dxfId="2458" priority="64">
      <formula>AND($L44&gt;0.08,$L44&lt;0.15)</formula>
    </cfRule>
  </conditionalFormatting>
  <conditionalFormatting sqref="AA45">
    <cfRule type="expression" dxfId="2457" priority="61">
      <formula>$L45&gt;0.15</formula>
    </cfRule>
    <cfRule type="expression" dxfId="2456" priority="62">
      <formula>AND($L45&gt;0.08,$L45&lt;0.15)</formula>
    </cfRule>
  </conditionalFormatting>
  <conditionalFormatting sqref="E43:F43">
    <cfRule type="expression" dxfId="2455" priority="57">
      <formula>$L43&gt;0.15</formula>
    </cfRule>
    <cfRule type="expression" dxfId="2454" priority="58">
      <formula>AND($L43&gt;0.08,$L43&lt;0.15)</formula>
    </cfRule>
  </conditionalFormatting>
  <conditionalFormatting sqref="E43:F43">
    <cfRule type="expression" dxfId="2453" priority="53">
      <formula>$L43&gt;0.15</formula>
    </cfRule>
    <cfRule type="expression" dxfId="2452" priority="54">
      <formula>AND($L43&gt;0.08,$L43&lt;0.15)</formula>
    </cfRule>
  </conditionalFormatting>
  <conditionalFormatting sqref="E43:F43">
    <cfRule type="expression" dxfId="2451" priority="51">
      <formula>$L43&gt;0.15</formula>
    </cfRule>
    <cfRule type="expression" dxfId="2450" priority="52">
      <formula>AND($L43&gt;0.08,$L43&lt;0.15)</formula>
    </cfRule>
  </conditionalFormatting>
  <conditionalFormatting sqref="G43:H43">
    <cfRule type="expression" dxfId="2449" priority="49">
      <formula>$L43&gt;0.15</formula>
    </cfRule>
    <cfRule type="expression" dxfId="2448" priority="50">
      <formula>AND($L43&gt;0.08,$L43&lt;0.15)</formula>
    </cfRule>
  </conditionalFormatting>
  <conditionalFormatting sqref="G43:H43">
    <cfRule type="expression" dxfId="2447" priority="55">
      <formula>$L43&gt;0.15</formula>
    </cfRule>
    <cfRule type="expression" dxfId="2446" priority="56">
      <formula>AND($L43&gt;0.08,$L43&lt;0.15)</formula>
    </cfRule>
  </conditionalFormatting>
  <conditionalFormatting sqref="E43:F43">
    <cfRule type="expression" dxfId="2445" priority="59">
      <formula>$L43&gt;0.15</formula>
    </cfRule>
    <cfRule type="expression" dxfId="2444" priority="60">
      <formula>AND($L43&gt;0.08,$L43&lt;0.15)</formula>
    </cfRule>
  </conditionalFormatting>
  <conditionalFormatting sqref="D43">
    <cfRule type="expression" dxfId="2443" priority="47">
      <formula>$L43&gt;0.15</formula>
    </cfRule>
    <cfRule type="expression" dxfId="2442" priority="48">
      <formula>AND($L43&gt;0.08,$L43&lt;0.15)</formula>
    </cfRule>
  </conditionalFormatting>
  <conditionalFormatting sqref="D43">
    <cfRule type="expression" dxfId="2441" priority="45">
      <formula>$L43&gt;0.15</formula>
    </cfRule>
    <cfRule type="expression" dxfId="2440" priority="46">
      <formula>AND($L43&gt;0.08,$L43&lt;0.15)</formula>
    </cfRule>
  </conditionalFormatting>
  <conditionalFormatting sqref="E44:F44">
    <cfRule type="expression" dxfId="2439" priority="41">
      <formula>$L44&gt;0.15</formula>
    </cfRule>
    <cfRule type="expression" dxfId="2438" priority="42">
      <formula>AND($L44&gt;0.08,$L44&lt;0.15)</formula>
    </cfRule>
  </conditionalFormatting>
  <conditionalFormatting sqref="E44:F44">
    <cfRule type="expression" dxfId="2437" priority="37">
      <formula>$L44&gt;0.15</formula>
    </cfRule>
    <cfRule type="expression" dxfId="2436" priority="38">
      <formula>AND($L44&gt;0.08,$L44&lt;0.15)</formula>
    </cfRule>
  </conditionalFormatting>
  <conditionalFormatting sqref="E44:F44">
    <cfRule type="expression" dxfId="2435" priority="35">
      <formula>$L44&gt;0.15</formula>
    </cfRule>
    <cfRule type="expression" dxfId="2434" priority="36">
      <formula>AND($L44&gt;0.08,$L44&lt;0.15)</formula>
    </cfRule>
  </conditionalFormatting>
  <conditionalFormatting sqref="G44:H44">
    <cfRule type="expression" dxfId="2433" priority="33">
      <formula>$L44&gt;0.15</formula>
    </cfRule>
    <cfRule type="expression" dxfId="2432" priority="34">
      <formula>AND($L44&gt;0.08,$L44&lt;0.15)</formula>
    </cfRule>
  </conditionalFormatting>
  <conditionalFormatting sqref="G44:H44">
    <cfRule type="expression" dxfId="2431" priority="39">
      <formula>$L44&gt;0.15</formula>
    </cfRule>
    <cfRule type="expression" dxfId="2430" priority="40">
      <formula>AND($L44&gt;0.08,$L44&lt;0.15)</formula>
    </cfRule>
  </conditionalFormatting>
  <conditionalFormatting sqref="E44:F44">
    <cfRule type="expression" dxfId="2429" priority="43">
      <formula>$L44&gt;0.15</formula>
    </cfRule>
    <cfRule type="expression" dxfId="2428" priority="44">
      <formula>AND($L44&gt;0.08,$L44&lt;0.15)</formula>
    </cfRule>
  </conditionalFormatting>
  <conditionalFormatting sqref="D44">
    <cfRule type="expression" dxfId="2427" priority="31">
      <formula>$L44&gt;0.15</formula>
    </cfRule>
    <cfRule type="expression" dxfId="2426" priority="32">
      <formula>AND($L44&gt;0.08,$L44&lt;0.15)</formula>
    </cfRule>
  </conditionalFormatting>
  <conditionalFormatting sqref="D44">
    <cfRule type="expression" dxfId="2425" priority="29">
      <formula>$L44&gt;0.15</formula>
    </cfRule>
    <cfRule type="expression" dxfId="2424" priority="30">
      <formula>AND($L44&gt;0.08,$L44&lt;0.15)</formula>
    </cfRule>
  </conditionalFormatting>
  <conditionalFormatting sqref="D45">
    <cfRule type="expression" dxfId="2423" priority="17">
      <formula>$L45&gt;0.15</formula>
    </cfRule>
    <cfRule type="expression" dxfId="2422" priority="18">
      <formula>AND($L45&gt;0.08,$L45&lt;0.15)</formula>
    </cfRule>
  </conditionalFormatting>
  <conditionalFormatting sqref="E45:F45">
    <cfRule type="expression" dxfId="2421" priority="27">
      <formula>$L45&gt;0.15</formula>
    </cfRule>
    <cfRule type="expression" dxfId="2420" priority="28">
      <formula>AND($L45&gt;0.08,$L45&lt;0.15)</formula>
    </cfRule>
  </conditionalFormatting>
  <conditionalFormatting sqref="E45:F45">
    <cfRule type="expression" dxfId="2419" priority="25">
      <formula>$L45&gt;0.15</formula>
    </cfRule>
    <cfRule type="expression" dxfId="2418" priority="26">
      <formula>AND($L45&gt;0.08,$L45&lt;0.15)</formula>
    </cfRule>
  </conditionalFormatting>
  <conditionalFormatting sqref="E45:F45">
    <cfRule type="expression" dxfId="2417" priority="23">
      <formula>$L45&gt;0.15</formula>
    </cfRule>
    <cfRule type="expression" dxfId="2416" priority="24">
      <formula>AND($L45&gt;0.08,$L45&lt;0.15)</formula>
    </cfRule>
  </conditionalFormatting>
  <conditionalFormatting sqref="G45:H45">
    <cfRule type="expression" dxfId="2415" priority="21">
      <formula>$L45&gt;0.15</formula>
    </cfRule>
    <cfRule type="expression" dxfId="2414" priority="22">
      <formula>AND($L45&gt;0.08,$L45&lt;0.15)</formula>
    </cfRule>
  </conditionalFormatting>
  <conditionalFormatting sqref="G45:H45">
    <cfRule type="expression" dxfId="2413" priority="19">
      <formula>$L45&gt;0.15</formula>
    </cfRule>
    <cfRule type="expression" dxfId="2412" priority="20">
      <formula>AND($L45&gt;0.08,$L45&lt;0.15)</formula>
    </cfRule>
  </conditionalFormatting>
  <conditionalFormatting sqref="G60:H60">
    <cfRule type="expression" dxfId="2411" priority="7">
      <formula>$L60&gt;0.15</formula>
    </cfRule>
    <cfRule type="expression" dxfId="2410" priority="8">
      <formula>AND($L60&gt;0.08,$L60&lt;0.15)</formula>
    </cfRule>
  </conditionalFormatting>
  <conditionalFormatting sqref="D60">
    <cfRule type="expression" dxfId="2409" priority="5">
      <formula>$L60&gt;0.15</formula>
    </cfRule>
    <cfRule type="expression" dxfId="2408" priority="6">
      <formula>AND($L60&gt;0.08,$L60&lt;0.15)</formula>
    </cfRule>
  </conditionalFormatting>
  <conditionalFormatting sqref="G60:H60">
    <cfRule type="expression" dxfId="2407" priority="9">
      <formula>$L60&gt;0.15</formula>
    </cfRule>
    <cfRule type="expression" dxfId="2406" priority="10">
      <formula>AND($L60&gt;0.08,$L60&lt;0.15)</formula>
    </cfRule>
  </conditionalFormatting>
  <conditionalFormatting sqref="E60:F60">
    <cfRule type="expression" dxfId="2405" priority="11">
      <formula>$L60&gt;0.15</formula>
    </cfRule>
    <cfRule type="expression" dxfId="2404" priority="12">
      <formula>AND($L60&gt;0.08,$L60&lt;0.15)</formula>
    </cfRule>
  </conditionalFormatting>
  <conditionalFormatting sqref="E60:F60">
    <cfRule type="expression" dxfId="2403" priority="15">
      <formula>$L60&gt;0.15</formula>
    </cfRule>
    <cfRule type="expression" dxfId="2402" priority="16">
      <formula>AND($L60&gt;0.08,$L60&lt;0.15)</formula>
    </cfRule>
  </conditionalFormatting>
  <conditionalFormatting sqref="E60:F60">
    <cfRule type="expression" dxfId="2401" priority="13">
      <formula>$L60&gt;0.15</formula>
    </cfRule>
    <cfRule type="expression" dxfId="2400" priority="14">
      <formula>AND($L60&gt;0.08,$L60&lt;0.15)</formula>
    </cfRule>
  </conditionalFormatting>
  <conditionalFormatting sqref="AE60">
    <cfRule type="expression" dxfId="2399" priority="3">
      <formula>$L60&gt;0.15</formula>
    </cfRule>
    <cfRule type="expression" dxfId="2398" priority="4">
      <formula>AND($L60&gt;0.08,$L60&lt;0.15)</formula>
    </cfRule>
  </conditionalFormatting>
  <conditionalFormatting sqref="AE60">
    <cfRule type="expression" dxfId="2397" priority="1">
      <formula>$L60&gt;0.15</formula>
    </cfRule>
    <cfRule type="expression" dxfId="2396" priority="2">
      <formula>AND($L60&gt;0.08,$L60&lt;0.15)</formula>
    </cfRule>
  </conditionalFormatting>
  <dataValidations count="3">
    <dataValidation allowBlank="1" showInputMessage="1" showErrorMessage="1" prompt="수식 계산_x000a_수치 입력 금지" sqref="K60:K74 K7:K57"/>
    <dataValidation type="whole" allowBlank="1" showInputMessage="1" showErrorMessage="1" errorTitle="입력값이 올바르지 않습니다." error="숫자만 쓰세요!" sqref="J29:J30 J25:J27 M60:Z74 J34 J38 J40:J42 M7:Z57">
      <formula1>0</formula1>
      <formula2>20000</formula2>
    </dataValidation>
    <dataValidation type="list" allowBlank="1" showInputMessage="1" showErrorMessage="1" sqref="AC60:AC74 AC7:AC57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48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AE46:AE57 AE74 D46:D57 D70:D74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D32 D60:D69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zoomScale="85" zoomScaleNormal="85" workbookViewId="0">
      <pane ySplit="6" topLeftCell="A22" activePane="bottomLeft" state="frozen"/>
      <selection activeCell="A4" sqref="A4:AC4"/>
      <selection pane="bottomLeft" activeCell="D14" sqref="D14:H1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7" width="8.375" style="16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7" t="s">
        <v>120</v>
      </c>
      <c r="B1" s="48"/>
      <c r="C1" s="48"/>
      <c r="D1" s="48"/>
      <c r="E1" s="53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s="1" customFormat="1" ht="13.5" customHeight="1" x14ac:dyDescent="0.3">
      <c r="A2" s="49"/>
      <c r="B2" s="50"/>
      <c r="C2" s="50"/>
      <c r="D2" s="5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3.5" customHeight="1" x14ac:dyDescent="0.3">
      <c r="A3" s="51"/>
      <c r="B3" s="52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 spans="1:32" s="1" customFormat="1" ht="9.9499999999999993" customHeight="1" thickBo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 spans="1:32" s="2" customFormat="1" ht="17.25" thickTop="1" x14ac:dyDescent="0.3">
      <c r="A5" s="41" t="s">
        <v>1</v>
      </c>
      <c r="B5" s="62" t="s">
        <v>44</v>
      </c>
      <c r="C5" s="62" t="str">
        <f>RIGHT($A$1,1)</f>
        <v>일</v>
      </c>
      <c r="D5" s="41" t="s">
        <v>2</v>
      </c>
      <c r="E5" s="41" t="s">
        <v>3</v>
      </c>
      <c r="F5" s="41" t="s">
        <v>4</v>
      </c>
      <c r="G5" s="41" t="s">
        <v>5</v>
      </c>
      <c r="H5" s="39" t="s">
        <v>6</v>
      </c>
      <c r="I5" s="41" t="s">
        <v>7</v>
      </c>
      <c r="J5" s="41" t="s">
        <v>8</v>
      </c>
      <c r="K5" s="41" t="s">
        <v>9</v>
      </c>
      <c r="L5" s="42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 t="s">
        <v>12</v>
      </c>
      <c r="AB5" s="44"/>
      <c r="AC5" s="44"/>
      <c r="AD5" s="44" t="s">
        <v>13</v>
      </c>
      <c r="AE5" s="44" t="s">
        <v>14</v>
      </c>
      <c r="AF5" s="65" t="s">
        <v>15</v>
      </c>
    </row>
    <row r="6" spans="1:32" s="2" customFormat="1" ht="37.5" customHeight="1" thickBot="1" x14ac:dyDescent="0.35">
      <c r="A6" s="40"/>
      <c r="B6" s="63"/>
      <c r="C6" s="63"/>
      <c r="D6" s="40"/>
      <c r="E6" s="40"/>
      <c r="F6" s="40"/>
      <c r="G6" s="40"/>
      <c r="H6" s="40"/>
      <c r="I6" s="40"/>
      <c r="J6" s="40"/>
      <c r="K6" s="40"/>
      <c r="L6" s="43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52</v>
      </c>
      <c r="R6" s="21" t="s">
        <v>53</v>
      </c>
      <c r="S6" s="21" t="s">
        <v>54</v>
      </c>
      <c r="T6" s="24" t="s">
        <v>55</v>
      </c>
      <c r="U6" s="21" t="s">
        <v>56</v>
      </c>
      <c r="V6" s="21" t="s">
        <v>57</v>
      </c>
      <c r="W6" s="3" t="s">
        <v>45</v>
      </c>
      <c r="X6" s="3" t="s">
        <v>41</v>
      </c>
      <c r="Y6" s="21" t="s">
        <v>58</v>
      </c>
      <c r="Z6" s="21" t="s">
        <v>59</v>
      </c>
      <c r="AA6" s="29" t="s">
        <v>20</v>
      </c>
      <c r="AB6" s="29" t="s">
        <v>21</v>
      </c>
      <c r="AC6" s="29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6</v>
      </c>
      <c r="D7" s="12" t="s">
        <v>152</v>
      </c>
      <c r="E7" s="6" t="s">
        <v>151</v>
      </c>
      <c r="F7" s="6" t="s">
        <v>150</v>
      </c>
      <c r="G7" s="4" t="s">
        <v>153</v>
      </c>
      <c r="H7" s="4" t="s">
        <v>154</v>
      </c>
      <c r="I7" s="7">
        <f t="shared" ref="I7:I54" si="0">J7+K7</f>
        <v>600</v>
      </c>
      <c r="J7" s="8">
        <v>600</v>
      </c>
      <c r="K7" s="7">
        <f t="shared" ref="K7:K29" si="1">SUM(M7:Z7)</f>
        <v>0</v>
      </c>
      <c r="L7" s="9">
        <f t="shared" ref="L7:L54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20210106</v>
      </c>
      <c r="AB7" s="11">
        <v>8</v>
      </c>
      <c r="AC7" s="5" t="s">
        <v>155</v>
      </c>
      <c r="AD7" s="11" t="str">
        <f>IF($AC7="A","하선동",IF($AC7="B","이형준",""))</f>
        <v>이형준</v>
      </c>
      <c r="AE7" s="12" t="s">
        <v>157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6</v>
      </c>
      <c r="D8" s="12" t="s">
        <v>159</v>
      </c>
      <c r="E8" s="6"/>
      <c r="F8" s="6" t="s">
        <v>158</v>
      </c>
      <c r="G8" s="4" t="s">
        <v>160</v>
      </c>
      <c r="H8" s="4" t="s">
        <v>161</v>
      </c>
      <c r="I8" s="7">
        <f t="shared" si="0"/>
        <v>855</v>
      </c>
      <c r="J8" s="8">
        <v>840</v>
      </c>
      <c r="K8" s="7">
        <f t="shared" si="1"/>
        <v>15</v>
      </c>
      <c r="L8" s="9">
        <f t="shared" si="2"/>
        <v>1.7543859649122806E-2</v>
      </c>
      <c r="M8" s="10"/>
      <c r="N8" s="10"/>
      <c r="O8" s="10"/>
      <c r="P8" s="10">
        <v>2</v>
      </c>
      <c r="Q8" s="10"/>
      <c r="R8" s="10">
        <v>2</v>
      </c>
      <c r="S8" s="10"/>
      <c r="T8" s="10">
        <v>11</v>
      </c>
      <c r="U8" s="10"/>
      <c r="V8" s="10"/>
      <c r="W8" s="10"/>
      <c r="X8" s="10"/>
      <c r="Y8" s="10"/>
      <c r="Z8" s="10"/>
      <c r="AA8" s="11">
        <v>20210106</v>
      </c>
      <c r="AB8" s="11">
        <v>10</v>
      </c>
      <c r="AC8" s="5" t="s">
        <v>156</v>
      </c>
      <c r="AD8" s="11" t="str">
        <f t="shared" ref="AD8:AD54" si="3">IF($AC8="A","하선동",IF($AC8="B","이형준",""))</f>
        <v>하선동</v>
      </c>
      <c r="AE8" s="12" t="s">
        <v>157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6</v>
      </c>
      <c r="D9" s="12" t="s">
        <v>159</v>
      </c>
      <c r="E9" s="6"/>
      <c r="F9" s="6" t="s">
        <v>158</v>
      </c>
      <c r="G9" s="4" t="s">
        <v>160</v>
      </c>
      <c r="H9" s="4" t="s">
        <v>161</v>
      </c>
      <c r="I9" s="7">
        <f t="shared" si="0"/>
        <v>2878</v>
      </c>
      <c r="J9" s="8">
        <v>2840</v>
      </c>
      <c r="K9" s="7">
        <f t="shared" si="1"/>
        <v>38</v>
      </c>
      <c r="L9" s="9">
        <f t="shared" si="2"/>
        <v>1.320361362056984E-2</v>
      </c>
      <c r="M9" s="10"/>
      <c r="N9" s="10"/>
      <c r="O9" s="10"/>
      <c r="P9" s="10">
        <v>16</v>
      </c>
      <c r="Q9" s="10"/>
      <c r="R9" s="10"/>
      <c r="S9" s="10"/>
      <c r="T9" s="10">
        <v>22</v>
      </c>
      <c r="U9" s="10"/>
      <c r="V9" s="10"/>
      <c r="W9" s="10"/>
      <c r="X9" s="10"/>
      <c r="Y9" s="10"/>
      <c r="Z9" s="10"/>
      <c r="AA9" s="11">
        <v>20210106</v>
      </c>
      <c r="AB9" s="5">
        <v>10</v>
      </c>
      <c r="AC9" s="5" t="s">
        <v>155</v>
      </c>
      <c r="AD9" s="11" t="str">
        <f t="shared" si="3"/>
        <v>이형준</v>
      </c>
      <c r="AE9" s="12" t="s">
        <v>157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6</v>
      </c>
      <c r="D10" s="12" t="s">
        <v>108</v>
      </c>
      <c r="E10" s="6" t="s">
        <v>107</v>
      </c>
      <c r="F10" s="6" t="s">
        <v>105</v>
      </c>
      <c r="G10" s="4" t="s">
        <v>83</v>
      </c>
      <c r="H10" s="4" t="s">
        <v>66</v>
      </c>
      <c r="I10" s="7">
        <f t="shared" si="0"/>
        <v>1119</v>
      </c>
      <c r="J10" s="8">
        <v>850</v>
      </c>
      <c r="K10" s="7">
        <f t="shared" si="1"/>
        <v>269</v>
      </c>
      <c r="L10" s="9">
        <f t="shared" si="2"/>
        <v>0.24039320822162646</v>
      </c>
      <c r="M10" s="10"/>
      <c r="N10" s="10"/>
      <c r="O10" s="10"/>
      <c r="P10" s="10"/>
      <c r="Q10" s="10"/>
      <c r="R10" s="10"/>
      <c r="S10" s="10"/>
      <c r="T10" s="10">
        <v>1</v>
      </c>
      <c r="U10" s="10"/>
      <c r="V10" s="10">
        <v>268</v>
      </c>
      <c r="W10" s="10"/>
      <c r="X10" s="10"/>
      <c r="Y10" s="10"/>
      <c r="Z10" s="10"/>
      <c r="AA10" s="11">
        <v>20210106</v>
      </c>
      <c r="AB10" s="11">
        <v>12</v>
      </c>
      <c r="AC10" s="5" t="s">
        <v>155</v>
      </c>
      <c r="AD10" s="11" t="str">
        <f t="shared" si="3"/>
        <v>이형준</v>
      </c>
      <c r="AE10" s="12" t="s">
        <v>157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6</v>
      </c>
      <c r="D11" s="12" t="s">
        <v>108</v>
      </c>
      <c r="E11" s="6" t="s">
        <v>49</v>
      </c>
      <c r="F11" s="6" t="s">
        <v>129</v>
      </c>
      <c r="G11" s="4" t="s">
        <v>131</v>
      </c>
      <c r="H11" s="4" t="s">
        <v>47</v>
      </c>
      <c r="I11" s="7">
        <f t="shared" si="0"/>
        <v>3070</v>
      </c>
      <c r="J11" s="8">
        <v>3070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20210106</v>
      </c>
      <c r="AB11" s="11">
        <v>13</v>
      </c>
      <c r="AC11" s="5" t="s">
        <v>155</v>
      </c>
      <c r="AD11" s="11" t="str">
        <f t="shared" si="3"/>
        <v>이형준</v>
      </c>
      <c r="AE11" s="12" t="s">
        <v>157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6</v>
      </c>
      <c r="D12" s="12" t="s">
        <v>46</v>
      </c>
      <c r="E12" s="6" t="s">
        <v>49</v>
      </c>
      <c r="F12" s="6" t="s">
        <v>75</v>
      </c>
      <c r="G12" s="4" t="s">
        <v>51</v>
      </c>
      <c r="H12" s="4" t="s">
        <v>47</v>
      </c>
      <c r="I12" s="7">
        <f t="shared" si="0"/>
        <v>1401</v>
      </c>
      <c r="J12" s="8">
        <v>1340</v>
      </c>
      <c r="K12" s="7">
        <f t="shared" si="1"/>
        <v>61</v>
      </c>
      <c r="L12" s="9">
        <f t="shared" si="2"/>
        <v>4.3540328336902211E-2</v>
      </c>
      <c r="M12" s="10">
        <v>12</v>
      </c>
      <c r="N12" s="10"/>
      <c r="O12" s="10"/>
      <c r="P12" s="10">
        <v>49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20210106</v>
      </c>
      <c r="AB12" s="11">
        <v>7</v>
      </c>
      <c r="AC12" s="5" t="s">
        <v>155</v>
      </c>
      <c r="AD12" s="11" t="str">
        <f t="shared" si="3"/>
        <v>이형준</v>
      </c>
      <c r="AE12" s="12" t="s">
        <v>157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6</v>
      </c>
      <c r="D13" s="6" t="s">
        <v>25</v>
      </c>
      <c r="E13" s="6" t="s">
        <v>70</v>
      </c>
      <c r="F13" s="6" t="s">
        <v>71</v>
      </c>
      <c r="G13" s="4" t="s">
        <v>72</v>
      </c>
      <c r="H13" s="4" t="s">
        <v>47</v>
      </c>
      <c r="I13" s="7">
        <f t="shared" si="0"/>
        <v>2000</v>
      </c>
      <c r="J13" s="14">
        <v>2000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20210106</v>
      </c>
      <c r="AB13" s="11">
        <v>6</v>
      </c>
      <c r="AC13" s="5" t="s">
        <v>155</v>
      </c>
      <c r="AD13" s="11" t="str">
        <f t="shared" si="3"/>
        <v>이형준</v>
      </c>
      <c r="AE13" s="12" t="s">
        <v>157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6</v>
      </c>
      <c r="D14" s="6" t="s">
        <v>46</v>
      </c>
      <c r="E14" s="6" t="s">
        <v>70</v>
      </c>
      <c r="F14" s="6" t="s">
        <v>73</v>
      </c>
      <c r="G14" s="4" t="s">
        <v>74</v>
      </c>
      <c r="H14" s="4" t="s">
        <v>47</v>
      </c>
      <c r="I14" s="7">
        <f t="shared" si="0"/>
        <v>1098</v>
      </c>
      <c r="J14" s="8">
        <v>1080</v>
      </c>
      <c r="K14" s="7">
        <f t="shared" si="1"/>
        <v>18</v>
      </c>
      <c r="L14" s="9">
        <f t="shared" si="2"/>
        <v>1.6393442622950821E-2</v>
      </c>
      <c r="M14" s="10"/>
      <c r="N14" s="10"/>
      <c r="O14" s="10"/>
      <c r="P14" s="10"/>
      <c r="Q14" s="10"/>
      <c r="R14" s="10">
        <v>18</v>
      </c>
      <c r="S14" s="10"/>
      <c r="T14" s="10"/>
      <c r="U14" s="10"/>
      <c r="V14" s="10"/>
      <c r="W14" s="10"/>
      <c r="X14" s="10"/>
      <c r="Y14" s="10"/>
      <c r="Z14" s="10"/>
      <c r="AA14" s="11">
        <v>20210106</v>
      </c>
      <c r="AB14" s="11">
        <v>4</v>
      </c>
      <c r="AC14" s="5" t="s">
        <v>155</v>
      </c>
      <c r="AD14" s="11" t="str">
        <f t="shared" si="3"/>
        <v>이형준</v>
      </c>
      <c r="AE14" s="12" t="s">
        <v>157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6</v>
      </c>
      <c r="D15" s="12" t="s">
        <v>46</v>
      </c>
      <c r="E15" s="6" t="s">
        <v>49</v>
      </c>
      <c r="F15" s="6" t="s">
        <v>75</v>
      </c>
      <c r="G15" s="4" t="s">
        <v>51</v>
      </c>
      <c r="H15" s="4" t="s">
        <v>47</v>
      </c>
      <c r="I15" s="7">
        <f t="shared" si="0"/>
        <v>853</v>
      </c>
      <c r="J15" s="8">
        <v>814</v>
      </c>
      <c r="K15" s="7">
        <f t="shared" si="1"/>
        <v>39</v>
      </c>
      <c r="L15" s="9">
        <f t="shared" si="2"/>
        <v>4.5720984759671748E-2</v>
      </c>
      <c r="M15" s="10">
        <v>21</v>
      </c>
      <c r="N15" s="10"/>
      <c r="O15" s="10"/>
      <c r="P15" s="10">
        <v>18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20210105</v>
      </c>
      <c r="AB15" s="11">
        <v>7</v>
      </c>
      <c r="AC15" s="5" t="s">
        <v>155</v>
      </c>
      <c r="AD15" s="11" t="str">
        <f t="shared" si="3"/>
        <v>이형준</v>
      </c>
      <c r="AE15" s="12" t="s">
        <v>163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6</v>
      </c>
      <c r="D16" s="12" t="s">
        <v>46</v>
      </c>
      <c r="E16" s="6" t="s">
        <v>49</v>
      </c>
      <c r="F16" s="6" t="s">
        <v>75</v>
      </c>
      <c r="G16" s="4" t="s">
        <v>51</v>
      </c>
      <c r="H16" s="4" t="s">
        <v>47</v>
      </c>
      <c r="I16" s="7">
        <f t="shared" si="0"/>
        <v>703</v>
      </c>
      <c r="J16" s="8">
        <v>650</v>
      </c>
      <c r="K16" s="7">
        <f t="shared" si="1"/>
        <v>53</v>
      </c>
      <c r="L16" s="9">
        <f t="shared" si="2"/>
        <v>7.5391180654338544E-2</v>
      </c>
      <c r="M16" s="10">
        <v>42</v>
      </c>
      <c r="N16" s="10"/>
      <c r="O16" s="10"/>
      <c r="P16" s="10">
        <v>11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20210101</v>
      </c>
      <c r="AB16" s="11">
        <v>7</v>
      </c>
      <c r="AC16" s="5" t="s">
        <v>156</v>
      </c>
      <c r="AD16" s="11" t="str">
        <f t="shared" si="3"/>
        <v>하선동</v>
      </c>
      <c r="AE16" s="12" t="s">
        <v>163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6</v>
      </c>
      <c r="D17" s="12" t="s">
        <v>46</v>
      </c>
      <c r="E17" s="6" t="s">
        <v>49</v>
      </c>
      <c r="F17" s="6" t="s">
        <v>75</v>
      </c>
      <c r="G17" s="4" t="s">
        <v>51</v>
      </c>
      <c r="H17" s="4" t="s">
        <v>47</v>
      </c>
      <c r="I17" s="7">
        <f t="shared" si="0"/>
        <v>909</v>
      </c>
      <c r="J17" s="8">
        <v>822</v>
      </c>
      <c r="K17" s="7">
        <f t="shared" si="1"/>
        <v>87</v>
      </c>
      <c r="L17" s="9">
        <f t="shared" si="2"/>
        <v>9.5709570957095716E-2</v>
      </c>
      <c r="M17" s="10">
        <v>83</v>
      </c>
      <c r="N17" s="10"/>
      <c r="O17" s="10"/>
      <c r="P17" s="10">
        <v>4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20210106</v>
      </c>
      <c r="AB17" s="11">
        <v>7</v>
      </c>
      <c r="AC17" s="5" t="s">
        <v>156</v>
      </c>
      <c r="AD17" s="11" t="str">
        <f t="shared" si="3"/>
        <v>하선동</v>
      </c>
      <c r="AE17" s="12" t="s">
        <v>163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6</v>
      </c>
      <c r="D18" s="12" t="s">
        <v>152</v>
      </c>
      <c r="E18" s="6" t="s">
        <v>49</v>
      </c>
      <c r="F18" s="6" t="s">
        <v>167</v>
      </c>
      <c r="G18" s="4" t="s">
        <v>168</v>
      </c>
      <c r="H18" s="4" t="s">
        <v>154</v>
      </c>
      <c r="I18" s="7">
        <f t="shared" si="0"/>
        <v>426</v>
      </c>
      <c r="J18" s="8">
        <v>413</v>
      </c>
      <c r="K18" s="7">
        <f t="shared" si="1"/>
        <v>13</v>
      </c>
      <c r="L18" s="9">
        <f t="shared" si="2"/>
        <v>3.0516431924882629E-2</v>
      </c>
      <c r="M18" s="10">
        <v>13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20210106</v>
      </c>
      <c r="AB18" s="11">
        <v>3</v>
      </c>
      <c r="AC18" s="5" t="s">
        <v>156</v>
      </c>
      <c r="AD18" s="11" t="str">
        <f t="shared" si="3"/>
        <v>하선동</v>
      </c>
      <c r="AE18" s="12" t="s">
        <v>163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6</v>
      </c>
      <c r="D19" s="12" t="s">
        <v>159</v>
      </c>
      <c r="E19" s="6"/>
      <c r="F19" s="6" t="s">
        <v>158</v>
      </c>
      <c r="G19" s="4" t="s">
        <v>160</v>
      </c>
      <c r="H19" s="4" t="s">
        <v>161</v>
      </c>
      <c r="I19" s="7">
        <f t="shared" si="0"/>
        <v>745</v>
      </c>
      <c r="J19" s="8">
        <v>700</v>
      </c>
      <c r="K19" s="7">
        <f t="shared" si="1"/>
        <v>45</v>
      </c>
      <c r="L19" s="9">
        <f t="shared" si="2"/>
        <v>6.0402684563758392E-2</v>
      </c>
      <c r="M19" s="10"/>
      <c r="N19" s="10">
        <v>9</v>
      </c>
      <c r="O19" s="10"/>
      <c r="P19" s="10">
        <v>8</v>
      </c>
      <c r="Q19" s="10"/>
      <c r="R19" s="10"/>
      <c r="S19" s="10"/>
      <c r="T19" s="10">
        <v>28</v>
      </c>
      <c r="U19" s="10"/>
      <c r="V19" s="10"/>
      <c r="W19" s="10"/>
      <c r="X19" s="10"/>
      <c r="Y19" s="10"/>
      <c r="Z19" s="10"/>
      <c r="AA19" s="11">
        <v>20210106</v>
      </c>
      <c r="AB19" s="11">
        <v>10</v>
      </c>
      <c r="AC19" s="5" t="s">
        <v>156</v>
      </c>
      <c r="AD19" s="11" t="str">
        <f t="shared" si="3"/>
        <v>하선동</v>
      </c>
      <c r="AE19" s="12" t="s">
        <v>163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6</v>
      </c>
      <c r="D20" s="12" t="s">
        <v>46</v>
      </c>
      <c r="E20" s="6" t="s">
        <v>49</v>
      </c>
      <c r="F20" s="6" t="s">
        <v>169</v>
      </c>
      <c r="G20" s="4">
        <v>7301</v>
      </c>
      <c r="H20" s="4" t="s">
        <v>154</v>
      </c>
      <c r="I20" s="7">
        <f t="shared" si="0"/>
        <v>825</v>
      </c>
      <c r="J20" s="8">
        <v>806</v>
      </c>
      <c r="K20" s="7">
        <f t="shared" si="1"/>
        <v>19</v>
      </c>
      <c r="L20" s="9">
        <f t="shared" si="2"/>
        <v>2.3030303030303029E-2</v>
      </c>
      <c r="M20" s="10">
        <v>19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20210106</v>
      </c>
      <c r="AB20" s="11">
        <v>14</v>
      </c>
      <c r="AC20" s="5" t="s">
        <v>156</v>
      </c>
      <c r="AD20" s="11" t="str">
        <f t="shared" si="3"/>
        <v>하선동</v>
      </c>
      <c r="AE20" s="12" t="s">
        <v>163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6</v>
      </c>
      <c r="D21" s="12" t="s">
        <v>46</v>
      </c>
      <c r="E21" s="6" t="s">
        <v>70</v>
      </c>
      <c r="F21" s="6" t="s">
        <v>85</v>
      </c>
      <c r="G21" s="4" t="s">
        <v>72</v>
      </c>
      <c r="H21" s="4" t="s">
        <v>47</v>
      </c>
      <c r="I21" s="7">
        <f t="shared" si="0"/>
        <v>1503</v>
      </c>
      <c r="J21" s="8">
        <v>1434</v>
      </c>
      <c r="K21" s="7">
        <f t="shared" si="1"/>
        <v>69</v>
      </c>
      <c r="L21" s="9">
        <f t="shared" si="2"/>
        <v>4.590818363273453E-2</v>
      </c>
      <c r="M21" s="10"/>
      <c r="N21" s="10"/>
      <c r="O21" s="10"/>
      <c r="P21" s="10"/>
      <c r="Q21" s="10"/>
      <c r="R21" s="10"/>
      <c r="S21" s="10"/>
      <c r="T21" s="10"/>
      <c r="U21" s="10"/>
      <c r="V21" s="10">
        <v>69</v>
      </c>
      <c r="W21" s="10"/>
      <c r="X21" s="10"/>
      <c r="Y21" s="10"/>
      <c r="Z21" s="10"/>
      <c r="AA21" s="11">
        <v>20210106</v>
      </c>
      <c r="AB21" s="11">
        <v>8</v>
      </c>
      <c r="AC21" s="5" t="s">
        <v>156</v>
      </c>
      <c r="AD21" s="11" t="str">
        <f t="shared" si="3"/>
        <v>하선동</v>
      </c>
      <c r="AE21" s="12" t="s">
        <v>163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6</v>
      </c>
      <c r="D22" s="12" t="s">
        <v>108</v>
      </c>
      <c r="E22" s="6" t="s">
        <v>144</v>
      </c>
      <c r="F22" s="6" t="s">
        <v>145</v>
      </c>
      <c r="G22" s="4"/>
      <c r="H22" s="4" t="s">
        <v>146</v>
      </c>
      <c r="I22" s="7">
        <f t="shared" si="0"/>
        <v>20476</v>
      </c>
      <c r="J22" s="8">
        <v>20000</v>
      </c>
      <c r="K22" s="7">
        <f t="shared" si="1"/>
        <v>476</v>
      </c>
      <c r="L22" s="9">
        <f t="shared" si="2"/>
        <v>2.3246727876538385E-2</v>
      </c>
      <c r="M22" s="10"/>
      <c r="N22" s="10"/>
      <c r="O22" s="10"/>
      <c r="P22" s="10"/>
      <c r="Q22" s="10"/>
      <c r="R22" s="10"/>
      <c r="S22" s="10"/>
      <c r="T22" s="10"/>
      <c r="U22" s="10"/>
      <c r="V22" s="10">
        <v>476</v>
      </c>
      <c r="W22" s="10"/>
      <c r="X22" s="10"/>
      <c r="Y22" s="10"/>
      <c r="Z22" s="10"/>
      <c r="AA22" s="11">
        <v>20201209</v>
      </c>
      <c r="AB22" s="11">
        <v>10</v>
      </c>
      <c r="AC22" s="5" t="s">
        <v>155</v>
      </c>
      <c r="AD22" s="11" t="str">
        <f t="shared" si="3"/>
        <v>이형준</v>
      </c>
      <c r="AE22" s="12" t="s">
        <v>163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6</v>
      </c>
      <c r="D23" s="12" t="s">
        <v>46</v>
      </c>
      <c r="E23" s="6" t="s">
        <v>49</v>
      </c>
      <c r="F23" s="6" t="s">
        <v>169</v>
      </c>
      <c r="G23" s="4">
        <v>7301</v>
      </c>
      <c r="H23" s="4" t="s">
        <v>154</v>
      </c>
      <c r="I23" s="7">
        <f t="shared" si="0"/>
        <v>1083</v>
      </c>
      <c r="J23" s="8">
        <v>1052</v>
      </c>
      <c r="K23" s="7">
        <f t="shared" si="1"/>
        <v>31</v>
      </c>
      <c r="L23" s="9">
        <f t="shared" si="2"/>
        <v>2.8624192059095107E-2</v>
      </c>
      <c r="M23" s="10">
        <v>31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20210106</v>
      </c>
      <c r="AB23" s="11">
        <v>14</v>
      </c>
      <c r="AC23" s="5" t="s">
        <v>156</v>
      </c>
      <c r="AD23" s="11" t="str">
        <f t="shared" si="3"/>
        <v>하선동</v>
      </c>
      <c r="AE23" s="12" t="s">
        <v>166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6</v>
      </c>
      <c r="D24" s="12" t="s">
        <v>46</v>
      </c>
      <c r="E24" s="6" t="s">
        <v>49</v>
      </c>
      <c r="F24" s="6" t="s">
        <v>169</v>
      </c>
      <c r="G24" s="4">
        <v>7301</v>
      </c>
      <c r="H24" s="4" t="s">
        <v>154</v>
      </c>
      <c r="I24" s="7">
        <f t="shared" si="0"/>
        <v>1521</v>
      </c>
      <c r="J24" s="8">
        <v>1466</v>
      </c>
      <c r="K24" s="7">
        <f t="shared" si="1"/>
        <v>55</v>
      </c>
      <c r="L24" s="9">
        <f t="shared" si="2"/>
        <v>3.6160420775805391E-2</v>
      </c>
      <c r="M24" s="10">
        <v>55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20210106</v>
      </c>
      <c r="AB24" s="11">
        <v>14</v>
      </c>
      <c r="AC24" s="5" t="s">
        <v>155</v>
      </c>
      <c r="AD24" s="11" t="str">
        <f t="shared" si="3"/>
        <v>이형준</v>
      </c>
      <c r="AE24" s="12" t="s">
        <v>166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8" si="5">B24</f>
        <v>1</v>
      </c>
      <c r="C25" s="5">
        <f t="shared" si="5"/>
        <v>6</v>
      </c>
      <c r="D25" s="12" t="s">
        <v>108</v>
      </c>
      <c r="E25" s="6" t="s">
        <v>112</v>
      </c>
      <c r="F25" s="6" t="s">
        <v>110</v>
      </c>
      <c r="G25" s="4" t="s">
        <v>131</v>
      </c>
      <c r="H25" s="4" t="s">
        <v>47</v>
      </c>
      <c r="I25" s="7">
        <f t="shared" si="0"/>
        <v>630</v>
      </c>
      <c r="J25" s="10">
        <v>630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20210106</v>
      </c>
      <c r="AB25" s="11">
        <v>5</v>
      </c>
      <c r="AC25" s="5" t="s">
        <v>155</v>
      </c>
      <c r="AD25" s="11" t="str">
        <f t="shared" si="3"/>
        <v>이형준</v>
      </c>
      <c r="AE25" s="12" t="s">
        <v>166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6</v>
      </c>
      <c r="D26" s="12" t="s">
        <v>25</v>
      </c>
      <c r="E26" s="6" t="s">
        <v>49</v>
      </c>
      <c r="F26" s="6" t="s">
        <v>50</v>
      </c>
      <c r="G26" s="4" t="s">
        <v>51</v>
      </c>
      <c r="H26" s="4" t="s">
        <v>47</v>
      </c>
      <c r="I26" s="7">
        <f t="shared" si="0"/>
        <v>1881</v>
      </c>
      <c r="J26" s="10">
        <v>1871</v>
      </c>
      <c r="K26" s="7">
        <f t="shared" si="1"/>
        <v>10</v>
      </c>
      <c r="L26" s="9">
        <f t="shared" si="2"/>
        <v>5.3163211057947902E-3</v>
      </c>
      <c r="M26" s="10"/>
      <c r="N26" s="10"/>
      <c r="O26" s="10"/>
      <c r="P26" s="10">
        <v>10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20210106</v>
      </c>
      <c r="AB26" s="11">
        <v>15</v>
      </c>
      <c r="AC26" s="5" t="s">
        <v>155</v>
      </c>
      <c r="AD26" s="11" t="str">
        <f t="shared" si="3"/>
        <v>이형준</v>
      </c>
      <c r="AE26" s="12" t="s">
        <v>166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6</v>
      </c>
      <c r="D27" s="12" t="s">
        <v>172</v>
      </c>
      <c r="E27" s="6" t="s">
        <v>171</v>
      </c>
      <c r="F27" s="6" t="s">
        <v>170</v>
      </c>
      <c r="G27" s="4" t="s">
        <v>131</v>
      </c>
      <c r="H27" s="4" t="s">
        <v>47</v>
      </c>
      <c r="I27" s="7">
        <f t="shared" si="0"/>
        <v>3211</v>
      </c>
      <c r="J27" s="10">
        <v>3207</v>
      </c>
      <c r="K27" s="7">
        <f t="shared" si="1"/>
        <v>4</v>
      </c>
      <c r="L27" s="9">
        <f t="shared" si="2"/>
        <v>1.2457178449081284E-3</v>
      </c>
      <c r="M27" s="10"/>
      <c r="N27" s="10"/>
      <c r="O27" s="10"/>
      <c r="P27" s="10"/>
      <c r="Q27" s="10"/>
      <c r="R27" s="10"/>
      <c r="S27" s="10"/>
      <c r="T27" s="10"/>
      <c r="U27" s="10">
        <v>4</v>
      </c>
      <c r="V27" s="10"/>
      <c r="W27" s="10"/>
      <c r="X27" s="10"/>
      <c r="Y27" s="10"/>
      <c r="Z27" s="10"/>
      <c r="AA27" s="11">
        <v>20210106</v>
      </c>
      <c r="AB27" s="11">
        <v>3</v>
      </c>
      <c r="AC27" s="5" t="s">
        <v>155</v>
      </c>
      <c r="AD27" s="11" t="str">
        <f t="shared" si="3"/>
        <v>이형준</v>
      </c>
      <c r="AE27" s="12" t="s">
        <v>166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6</v>
      </c>
      <c r="D28" s="6" t="s">
        <v>46</v>
      </c>
      <c r="E28" s="6" t="s">
        <v>70</v>
      </c>
      <c r="F28" s="6" t="s">
        <v>73</v>
      </c>
      <c r="G28" s="4" t="s">
        <v>74</v>
      </c>
      <c r="H28" s="4" t="s">
        <v>47</v>
      </c>
      <c r="I28" s="7">
        <f t="shared" si="0"/>
        <v>751</v>
      </c>
      <c r="J28" s="25">
        <v>735</v>
      </c>
      <c r="K28" s="7">
        <f t="shared" si="1"/>
        <v>16</v>
      </c>
      <c r="L28" s="9">
        <f t="shared" si="2"/>
        <v>2.1304926764314249E-2</v>
      </c>
      <c r="M28" s="10"/>
      <c r="N28" s="10"/>
      <c r="O28" s="10"/>
      <c r="P28" s="10"/>
      <c r="Q28" s="10">
        <v>16</v>
      </c>
      <c r="R28" s="10"/>
      <c r="S28" s="10"/>
      <c r="T28" s="10"/>
      <c r="U28" s="10"/>
      <c r="V28" s="10"/>
      <c r="W28" s="10"/>
      <c r="X28" s="10"/>
      <c r="Y28" s="10"/>
      <c r="Z28" s="10"/>
      <c r="AA28" s="11">
        <v>20210105</v>
      </c>
      <c r="AB28" s="11">
        <v>4</v>
      </c>
      <c r="AC28" s="5" t="s">
        <v>155</v>
      </c>
      <c r="AD28" s="11" t="str">
        <f t="shared" si="3"/>
        <v>이형준</v>
      </c>
      <c r="AE28" s="12" t="s">
        <v>173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6</v>
      </c>
      <c r="D29" s="6" t="s">
        <v>46</v>
      </c>
      <c r="E29" s="6" t="s">
        <v>70</v>
      </c>
      <c r="F29" s="6" t="s">
        <v>73</v>
      </c>
      <c r="G29" s="4" t="s">
        <v>74</v>
      </c>
      <c r="H29" s="4" t="s">
        <v>47</v>
      </c>
      <c r="I29" s="7">
        <f t="shared" si="0"/>
        <v>1474</v>
      </c>
      <c r="J29" s="10">
        <v>1447</v>
      </c>
      <c r="K29" s="7">
        <f t="shared" si="1"/>
        <v>27</v>
      </c>
      <c r="L29" s="9">
        <f t="shared" si="2"/>
        <v>1.8317503392130258E-2</v>
      </c>
      <c r="M29" s="10"/>
      <c r="N29" s="10"/>
      <c r="O29" s="10"/>
      <c r="P29" s="10"/>
      <c r="Q29" s="10">
        <v>27</v>
      </c>
      <c r="R29" s="10"/>
      <c r="S29" s="10"/>
      <c r="T29" s="10"/>
      <c r="U29" s="10"/>
      <c r="V29" s="10"/>
      <c r="W29" s="10"/>
      <c r="X29" s="10"/>
      <c r="Y29" s="10"/>
      <c r="Z29" s="10"/>
      <c r="AA29" s="11">
        <v>20210106</v>
      </c>
      <c r="AB29" s="11">
        <v>4</v>
      </c>
      <c r="AC29" s="5" t="s">
        <v>156</v>
      </c>
      <c r="AD29" s="11" t="str">
        <f t="shared" si="3"/>
        <v>하선동</v>
      </c>
      <c r="AE29" s="12" t="s">
        <v>173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6</v>
      </c>
      <c r="D30" s="12" t="s">
        <v>46</v>
      </c>
      <c r="E30" s="6" t="s">
        <v>141</v>
      </c>
      <c r="F30" s="6" t="s">
        <v>140</v>
      </c>
      <c r="G30" s="4" t="s">
        <v>79</v>
      </c>
      <c r="H30" s="4" t="s">
        <v>47</v>
      </c>
      <c r="I30" s="7">
        <f t="shared" si="0"/>
        <v>739</v>
      </c>
      <c r="J30" s="10">
        <v>738</v>
      </c>
      <c r="K30" s="7">
        <f t="shared" ref="K30:K51" si="6">SUM(M30:Z30)</f>
        <v>1</v>
      </c>
      <c r="L30" s="9">
        <f t="shared" si="2"/>
        <v>1.3531799729364006E-3</v>
      </c>
      <c r="M30" s="10"/>
      <c r="N30" s="10"/>
      <c r="O30" s="10"/>
      <c r="P30" s="10"/>
      <c r="Q30" s="10"/>
      <c r="R30" s="10"/>
      <c r="S30" s="10"/>
      <c r="T30" s="10">
        <v>1</v>
      </c>
      <c r="U30" s="10"/>
      <c r="V30" s="10"/>
      <c r="W30" s="10"/>
      <c r="X30" s="10"/>
      <c r="Y30" s="10"/>
      <c r="Z30" s="10"/>
      <c r="AA30" s="11">
        <v>20210105</v>
      </c>
      <c r="AB30" s="11">
        <v>11</v>
      </c>
      <c r="AC30" s="5" t="s">
        <v>155</v>
      </c>
      <c r="AD30" s="11" t="str">
        <f t="shared" si="3"/>
        <v>이형준</v>
      </c>
      <c r="AE30" s="12" t="s">
        <v>173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6</v>
      </c>
      <c r="D31" s="12" t="s">
        <v>46</v>
      </c>
      <c r="E31" s="6" t="s">
        <v>141</v>
      </c>
      <c r="F31" s="6" t="s">
        <v>140</v>
      </c>
      <c r="G31" s="4" t="s">
        <v>79</v>
      </c>
      <c r="H31" s="4" t="s">
        <v>47</v>
      </c>
      <c r="I31" s="7">
        <f t="shared" si="0"/>
        <v>2385</v>
      </c>
      <c r="J31" s="8">
        <v>2383</v>
      </c>
      <c r="K31" s="7">
        <f t="shared" si="6"/>
        <v>2</v>
      </c>
      <c r="L31" s="9">
        <f t="shared" si="2"/>
        <v>8.3857442348008382E-4</v>
      </c>
      <c r="M31" s="10"/>
      <c r="N31" s="10"/>
      <c r="O31" s="10"/>
      <c r="P31" s="10"/>
      <c r="Q31" s="10"/>
      <c r="R31" s="10"/>
      <c r="S31" s="10"/>
      <c r="T31" s="10">
        <v>2</v>
      </c>
      <c r="U31" s="10"/>
      <c r="V31" s="10"/>
      <c r="W31" s="10"/>
      <c r="X31" s="10"/>
      <c r="Y31" s="10"/>
      <c r="Z31" s="10"/>
      <c r="AA31" s="11">
        <v>20210106</v>
      </c>
      <c r="AB31" s="11">
        <v>11</v>
      </c>
      <c r="AC31" s="5" t="s">
        <v>156</v>
      </c>
      <c r="AD31" s="11" t="str">
        <f t="shared" si="3"/>
        <v>하선동</v>
      </c>
      <c r="AE31" s="12" t="s">
        <v>173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6</v>
      </c>
      <c r="D32" s="6" t="s">
        <v>25</v>
      </c>
      <c r="E32" s="6" t="s">
        <v>70</v>
      </c>
      <c r="F32" s="6" t="s">
        <v>71</v>
      </c>
      <c r="G32" s="4" t="s">
        <v>72</v>
      </c>
      <c r="H32" s="4" t="s">
        <v>47</v>
      </c>
      <c r="I32" s="7">
        <f t="shared" si="0"/>
        <v>1652</v>
      </c>
      <c r="J32" s="8">
        <v>1650</v>
      </c>
      <c r="K32" s="7">
        <f t="shared" si="6"/>
        <v>2</v>
      </c>
      <c r="L32" s="9">
        <f t="shared" si="2"/>
        <v>1.2106537530266344E-3</v>
      </c>
      <c r="M32" s="10"/>
      <c r="N32" s="10"/>
      <c r="O32" s="10"/>
      <c r="P32" s="10"/>
      <c r="Q32" s="10">
        <v>2</v>
      </c>
      <c r="R32" s="10"/>
      <c r="S32" s="10"/>
      <c r="T32" s="10"/>
      <c r="U32" s="10"/>
      <c r="V32" s="10"/>
      <c r="W32" s="10"/>
      <c r="X32" s="10"/>
      <c r="Y32" s="10"/>
      <c r="Z32" s="10"/>
      <c r="AA32" s="11">
        <v>20210105</v>
      </c>
      <c r="AB32" s="11">
        <v>6</v>
      </c>
      <c r="AC32" s="5" t="s">
        <v>155</v>
      </c>
      <c r="AD32" s="11" t="str">
        <f t="shared" si="3"/>
        <v>이형준</v>
      </c>
      <c r="AE32" s="12" t="s">
        <v>173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6</v>
      </c>
      <c r="D33" s="6" t="s">
        <v>25</v>
      </c>
      <c r="E33" s="6" t="s">
        <v>70</v>
      </c>
      <c r="F33" s="6" t="s">
        <v>71</v>
      </c>
      <c r="G33" s="4" t="s">
        <v>72</v>
      </c>
      <c r="H33" s="4" t="s">
        <v>47</v>
      </c>
      <c r="I33" s="7">
        <f t="shared" si="0"/>
        <v>2325</v>
      </c>
      <c r="J33" s="8">
        <v>2320</v>
      </c>
      <c r="K33" s="7">
        <f t="shared" si="6"/>
        <v>5</v>
      </c>
      <c r="L33" s="9">
        <f t="shared" si="2"/>
        <v>2.1505376344086021E-3</v>
      </c>
      <c r="M33" s="10"/>
      <c r="N33" s="10"/>
      <c r="O33" s="10"/>
      <c r="P33" s="10"/>
      <c r="Q33" s="10">
        <v>5</v>
      </c>
      <c r="R33" s="10"/>
      <c r="S33" s="10"/>
      <c r="T33" s="10"/>
      <c r="U33" s="10"/>
      <c r="V33" s="10"/>
      <c r="W33" s="10"/>
      <c r="X33" s="10"/>
      <c r="Y33" s="10"/>
      <c r="Z33" s="10"/>
      <c r="AA33" s="11">
        <v>20210106</v>
      </c>
      <c r="AB33" s="11">
        <v>6</v>
      </c>
      <c r="AC33" s="5" t="s">
        <v>156</v>
      </c>
      <c r="AD33" s="11" t="str">
        <f t="shared" si="3"/>
        <v>하선동</v>
      </c>
      <c r="AE33" s="12" t="s">
        <v>173</v>
      </c>
      <c r="AF33" s="12"/>
    </row>
    <row r="34" spans="1:32" s="13" customFormat="1" ht="20.100000000000001" customHeight="1" x14ac:dyDescent="0.3">
      <c r="A34" s="4">
        <v>17</v>
      </c>
      <c r="B34" s="5">
        <f t="shared" ref="B34:C34" si="7">B33</f>
        <v>1</v>
      </c>
      <c r="C34" s="5">
        <f t="shared" si="7"/>
        <v>6</v>
      </c>
      <c r="D34" s="12" t="s">
        <v>25</v>
      </c>
      <c r="E34" s="6" t="s">
        <v>49</v>
      </c>
      <c r="F34" s="6" t="s">
        <v>50</v>
      </c>
      <c r="G34" s="4" t="s">
        <v>51</v>
      </c>
      <c r="H34" s="4" t="s">
        <v>47</v>
      </c>
      <c r="I34" s="7">
        <f t="shared" ref="I34:I44" si="8">J34+K34</f>
        <v>1029</v>
      </c>
      <c r="J34" s="8">
        <v>1025</v>
      </c>
      <c r="K34" s="7">
        <f t="shared" ref="K34:K39" si="9">SUM(M34:Z34)</f>
        <v>4</v>
      </c>
      <c r="L34" s="9">
        <f t="shared" ref="L34:L44" si="10">K34/I34</f>
        <v>3.8872691933916422E-3</v>
      </c>
      <c r="M34" s="10"/>
      <c r="N34" s="10"/>
      <c r="O34" s="10">
        <v>3</v>
      </c>
      <c r="P34" s="10"/>
      <c r="Q34" s="10">
        <v>1</v>
      </c>
      <c r="R34" s="10"/>
      <c r="S34" s="10"/>
      <c r="T34" s="10"/>
      <c r="U34" s="10"/>
      <c r="V34" s="10"/>
      <c r="W34" s="10"/>
      <c r="X34" s="10"/>
      <c r="Y34" s="10"/>
      <c r="Z34" s="10"/>
      <c r="AA34" s="11">
        <v>20210105</v>
      </c>
      <c r="AB34" s="11">
        <v>15</v>
      </c>
      <c r="AC34" s="5" t="s">
        <v>155</v>
      </c>
      <c r="AD34" s="11" t="str">
        <f t="shared" si="3"/>
        <v>이형준</v>
      </c>
      <c r="AE34" s="12" t="s">
        <v>173</v>
      </c>
      <c r="AF34" s="12"/>
    </row>
    <row r="35" spans="1:32" s="13" customFormat="1" ht="20.100000000000001" customHeight="1" x14ac:dyDescent="0.3">
      <c r="A35" s="4">
        <v>18</v>
      </c>
      <c r="B35" s="5">
        <f t="shared" ref="B35:C35" si="11">B34</f>
        <v>1</v>
      </c>
      <c r="C35" s="5">
        <f t="shared" si="11"/>
        <v>6</v>
      </c>
      <c r="D35" s="12" t="s">
        <v>108</v>
      </c>
      <c r="E35" s="6" t="s">
        <v>144</v>
      </c>
      <c r="F35" s="6" t="s">
        <v>145</v>
      </c>
      <c r="G35" s="4"/>
      <c r="H35" s="4" t="s">
        <v>146</v>
      </c>
      <c r="I35" s="7">
        <f t="shared" si="8"/>
        <v>4059</v>
      </c>
      <c r="J35" s="8">
        <v>3680</v>
      </c>
      <c r="K35" s="7">
        <f t="shared" si="9"/>
        <v>379</v>
      </c>
      <c r="L35" s="9">
        <f t="shared" si="10"/>
        <v>9.3372751909337276E-2</v>
      </c>
      <c r="M35" s="10">
        <v>379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20201211</v>
      </c>
      <c r="AB35" s="11">
        <v>10</v>
      </c>
      <c r="AC35" s="5" t="s">
        <v>156</v>
      </c>
      <c r="AD35" s="11" t="str">
        <f t="shared" si="3"/>
        <v>하선동</v>
      </c>
      <c r="AE35" s="12" t="s">
        <v>173</v>
      </c>
      <c r="AF35" s="12"/>
    </row>
    <row r="36" spans="1:32" s="13" customFormat="1" ht="20.100000000000001" customHeight="1" x14ac:dyDescent="0.3">
      <c r="A36" s="4">
        <v>19</v>
      </c>
      <c r="B36" s="5">
        <f t="shared" ref="B36:C36" si="12">B35</f>
        <v>1</v>
      </c>
      <c r="C36" s="5">
        <f t="shared" si="12"/>
        <v>6</v>
      </c>
      <c r="D36" s="12" t="s">
        <v>108</v>
      </c>
      <c r="E36" s="6" t="s">
        <v>144</v>
      </c>
      <c r="F36" s="6" t="s">
        <v>145</v>
      </c>
      <c r="G36" s="4"/>
      <c r="H36" s="4" t="s">
        <v>146</v>
      </c>
      <c r="I36" s="7">
        <f t="shared" si="8"/>
        <v>22198</v>
      </c>
      <c r="J36" s="8">
        <v>21900</v>
      </c>
      <c r="K36" s="7">
        <f t="shared" si="9"/>
        <v>298</v>
      </c>
      <c r="L36" s="9">
        <f t="shared" si="10"/>
        <v>1.3424632849806288E-2</v>
      </c>
      <c r="M36" s="10">
        <v>298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>
        <v>20201211</v>
      </c>
      <c r="AB36" s="11">
        <v>10</v>
      </c>
      <c r="AC36" s="5" t="s">
        <v>155</v>
      </c>
      <c r="AD36" s="11" t="str">
        <f t="shared" si="3"/>
        <v>이형준</v>
      </c>
      <c r="AE36" s="12" t="s">
        <v>173</v>
      </c>
      <c r="AF36" s="12"/>
    </row>
    <row r="37" spans="1:32" s="13" customFormat="1" ht="20.100000000000001" customHeight="1" x14ac:dyDescent="0.3">
      <c r="A37" s="4">
        <v>20</v>
      </c>
      <c r="B37" s="5">
        <f t="shared" ref="B37:C37" si="13">B36</f>
        <v>1</v>
      </c>
      <c r="C37" s="5">
        <f t="shared" si="13"/>
        <v>6</v>
      </c>
      <c r="D37" s="12" t="s">
        <v>108</v>
      </c>
      <c r="E37" s="6" t="s">
        <v>107</v>
      </c>
      <c r="F37" s="6" t="s">
        <v>105</v>
      </c>
      <c r="G37" s="4" t="s">
        <v>83</v>
      </c>
      <c r="H37" s="4" t="s">
        <v>66</v>
      </c>
      <c r="I37" s="7">
        <f t="shared" si="8"/>
        <v>2831</v>
      </c>
      <c r="J37" s="10">
        <v>2555</v>
      </c>
      <c r="K37" s="7">
        <f t="shared" si="9"/>
        <v>276</v>
      </c>
      <c r="L37" s="9">
        <f t="shared" si="10"/>
        <v>9.7492052278346869E-2</v>
      </c>
      <c r="M37" s="10"/>
      <c r="N37" s="10"/>
      <c r="O37" s="10"/>
      <c r="P37" s="10"/>
      <c r="Q37" s="10"/>
      <c r="R37" s="10"/>
      <c r="S37" s="10"/>
      <c r="T37" s="10">
        <v>84</v>
      </c>
      <c r="U37" s="10"/>
      <c r="V37" s="10">
        <v>192</v>
      </c>
      <c r="W37" s="10"/>
      <c r="X37" s="10"/>
      <c r="Y37" s="10"/>
      <c r="Z37" s="10"/>
      <c r="AA37" s="11">
        <v>20210106</v>
      </c>
      <c r="AB37" s="11">
        <v>12</v>
      </c>
      <c r="AC37" s="5" t="s">
        <v>156</v>
      </c>
      <c r="AD37" s="11" t="str">
        <f t="shared" si="3"/>
        <v>하선동</v>
      </c>
      <c r="AE37" s="12" t="s">
        <v>174</v>
      </c>
      <c r="AF37" s="12"/>
    </row>
    <row r="38" spans="1:32" s="13" customFormat="1" ht="20.100000000000001" customHeight="1" x14ac:dyDescent="0.3">
      <c r="A38" s="4">
        <v>21</v>
      </c>
      <c r="B38" s="5">
        <f t="shared" ref="B38:C38" si="14">B37</f>
        <v>1</v>
      </c>
      <c r="C38" s="5">
        <f t="shared" si="14"/>
        <v>6</v>
      </c>
      <c r="D38" s="12" t="s">
        <v>108</v>
      </c>
      <c r="E38" s="6" t="s">
        <v>49</v>
      </c>
      <c r="F38" s="6" t="s">
        <v>129</v>
      </c>
      <c r="G38" s="4" t="s">
        <v>131</v>
      </c>
      <c r="H38" s="4" t="s">
        <v>47</v>
      </c>
      <c r="I38" s="7">
        <f t="shared" si="8"/>
        <v>2791</v>
      </c>
      <c r="J38" s="10">
        <v>2790</v>
      </c>
      <c r="K38" s="7">
        <f t="shared" si="9"/>
        <v>1</v>
      </c>
      <c r="L38" s="9">
        <f t="shared" si="10"/>
        <v>3.5829451809387314E-4</v>
      </c>
      <c r="M38" s="10"/>
      <c r="N38" s="10"/>
      <c r="O38" s="10"/>
      <c r="P38" s="10">
        <v>1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>
        <v>20210106</v>
      </c>
      <c r="AB38" s="11">
        <v>13</v>
      </c>
      <c r="AC38" s="5" t="s">
        <v>156</v>
      </c>
      <c r="AD38" s="11" t="str">
        <f t="shared" si="3"/>
        <v>하선동</v>
      </c>
      <c r="AE38" s="12" t="s">
        <v>174</v>
      </c>
      <c r="AF38" s="12"/>
    </row>
    <row r="39" spans="1:32" s="13" customFormat="1" ht="20.100000000000001" customHeight="1" x14ac:dyDescent="0.3">
      <c r="A39" s="4">
        <v>22</v>
      </c>
      <c r="B39" s="5">
        <f t="shared" ref="B39:C39" si="15">B38</f>
        <v>1</v>
      </c>
      <c r="C39" s="5">
        <f t="shared" si="15"/>
        <v>6</v>
      </c>
      <c r="D39" s="12" t="s">
        <v>172</v>
      </c>
      <c r="E39" s="6" t="s">
        <v>171</v>
      </c>
      <c r="F39" s="6" t="s">
        <v>170</v>
      </c>
      <c r="G39" s="4" t="s">
        <v>131</v>
      </c>
      <c r="H39" s="4" t="s">
        <v>47</v>
      </c>
      <c r="I39" s="7">
        <f t="shared" si="8"/>
        <v>577</v>
      </c>
      <c r="J39" s="25">
        <v>555</v>
      </c>
      <c r="K39" s="7">
        <f t="shared" si="9"/>
        <v>22</v>
      </c>
      <c r="L39" s="9">
        <f t="shared" si="10"/>
        <v>3.8128249566724434E-2</v>
      </c>
      <c r="M39" s="10">
        <v>22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>
        <v>20210106</v>
      </c>
      <c r="AB39" s="11">
        <v>3</v>
      </c>
      <c r="AC39" s="5" t="s">
        <v>156</v>
      </c>
      <c r="AD39" s="11" t="str">
        <f t="shared" si="3"/>
        <v>하선동</v>
      </c>
      <c r="AE39" s="12" t="s">
        <v>174</v>
      </c>
      <c r="AF39" s="12"/>
    </row>
    <row r="40" spans="1:32" s="13" customFormat="1" ht="20.100000000000001" customHeight="1" x14ac:dyDescent="0.3">
      <c r="A40" s="4">
        <v>23</v>
      </c>
      <c r="B40" s="5">
        <f t="shared" ref="B40:C40" si="16">B39</f>
        <v>1</v>
      </c>
      <c r="C40" s="5">
        <f t="shared" si="16"/>
        <v>6</v>
      </c>
      <c r="D40" s="12" t="s">
        <v>108</v>
      </c>
      <c r="E40" s="6" t="s">
        <v>112</v>
      </c>
      <c r="F40" s="6" t="s">
        <v>110</v>
      </c>
      <c r="G40" s="4" t="s">
        <v>131</v>
      </c>
      <c r="H40" s="4" t="s">
        <v>47</v>
      </c>
      <c r="I40" s="7">
        <f t="shared" si="8"/>
        <v>1883</v>
      </c>
      <c r="J40" s="10">
        <v>1880</v>
      </c>
      <c r="K40" s="7">
        <f t="shared" ref="K40:K44" si="17">SUM(M40:Z40)</f>
        <v>3</v>
      </c>
      <c r="L40" s="9">
        <f t="shared" si="10"/>
        <v>1.5932023366967605E-3</v>
      </c>
      <c r="M40" s="10">
        <v>2</v>
      </c>
      <c r="N40" s="10"/>
      <c r="O40" s="10"/>
      <c r="P40" s="10"/>
      <c r="Q40" s="10"/>
      <c r="R40" s="10"/>
      <c r="S40" s="10"/>
      <c r="T40" s="10"/>
      <c r="U40" s="10">
        <v>1</v>
      </c>
      <c r="V40" s="10"/>
      <c r="W40" s="10"/>
      <c r="X40" s="10"/>
      <c r="Y40" s="10"/>
      <c r="Z40" s="10"/>
      <c r="AA40" s="11">
        <v>20210106</v>
      </c>
      <c r="AB40" s="11">
        <v>5</v>
      </c>
      <c r="AC40" s="5" t="s">
        <v>156</v>
      </c>
      <c r="AD40" s="11" t="str">
        <f t="shared" si="3"/>
        <v>하선동</v>
      </c>
      <c r="AE40" s="12" t="s">
        <v>174</v>
      </c>
      <c r="AF40" s="12"/>
    </row>
    <row r="41" spans="1:32" s="13" customFormat="1" ht="20.100000000000001" customHeight="1" x14ac:dyDescent="0.3">
      <c r="A41" s="4">
        <v>24</v>
      </c>
      <c r="B41" s="5">
        <f t="shared" ref="B41:C41" si="18">B40</f>
        <v>1</v>
      </c>
      <c r="C41" s="5">
        <f t="shared" si="18"/>
        <v>6</v>
      </c>
      <c r="D41" s="12" t="s">
        <v>108</v>
      </c>
      <c r="E41" s="6" t="s">
        <v>144</v>
      </c>
      <c r="F41" s="6" t="s">
        <v>145</v>
      </c>
      <c r="G41" s="4"/>
      <c r="H41" s="4" t="s">
        <v>146</v>
      </c>
      <c r="I41" s="7">
        <f t="shared" si="8"/>
        <v>9010</v>
      </c>
      <c r="J41" s="10">
        <v>9000</v>
      </c>
      <c r="K41" s="7">
        <f t="shared" si="17"/>
        <v>10</v>
      </c>
      <c r="L41" s="9">
        <f t="shared" si="10"/>
        <v>1.1098779134295228E-3</v>
      </c>
      <c r="M41" s="10">
        <v>6</v>
      </c>
      <c r="N41" s="10">
        <v>4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>
        <v>20201210</v>
      </c>
      <c r="AB41" s="11">
        <v>10</v>
      </c>
      <c r="AC41" s="5" t="s">
        <v>155</v>
      </c>
      <c r="AD41" s="11" t="str">
        <f t="shared" si="3"/>
        <v>이형준</v>
      </c>
      <c r="AE41" s="12" t="s">
        <v>174</v>
      </c>
      <c r="AF41" s="12"/>
    </row>
    <row r="42" spans="1:32" s="13" customFormat="1" ht="20.100000000000001" customHeight="1" x14ac:dyDescent="0.3">
      <c r="A42" s="4">
        <v>25</v>
      </c>
      <c r="B42" s="5">
        <f t="shared" ref="B42:C42" si="19">B41</f>
        <v>1</v>
      </c>
      <c r="C42" s="5">
        <f t="shared" si="19"/>
        <v>6</v>
      </c>
      <c r="D42" s="12" t="s">
        <v>172</v>
      </c>
      <c r="E42" s="6" t="s">
        <v>171</v>
      </c>
      <c r="F42" s="6" t="s">
        <v>170</v>
      </c>
      <c r="G42" s="4" t="s">
        <v>131</v>
      </c>
      <c r="H42" s="4" t="s">
        <v>47</v>
      </c>
      <c r="I42" s="7">
        <f t="shared" si="8"/>
        <v>1145</v>
      </c>
      <c r="J42" s="25">
        <v>1140</v>
      </c>
      <c r="K42" s="7">
        <f t="shared" si="17"/>
        <v>5</v>
      </c>
      <c r="L42" s="9">
        <f t="shared" si="10"/>
        <v>4.3668122270742356E-3</v>
      </c>
      <c r="M42" s="10"/>
      <c r="N42" s="10"/>
      <c r="O42" s="10"/>
      <c r="P42" s="10"/>
      <c r="Q42" s="10"/>
      <c r="R42" s="10"/>
      <c r="S42" s="10">
        <v>1</v>
      </c>
      <c r="T42" s="10"/>
      <c r="U42" s="10">
        <v>4</v>
      </c>
      <c r="V42" s="10"/>
      <c r="W42" s="10"/>
      <c r="X42" s="10"/>
      <c r="Y42" s="10"/>
      <c r="Z42" s="10"/>
      <c r="AA42" s="11">
        <v>20210106</v>
      </c>
      <c r="AB42" s="11">
        <v>3</v>
      </c>
      <c r="AC42" s="5" t="s">
        <v>156</v>
      </c>
      <c r="AD42" s="11" t="str">
        <f t="shared" si="3"/>
        <v>하선동</v>
      </c>
      <c r="AE42" s="12" t="s">
        <v>174</v>
      </c>
      <c r="AF42" s="26"/>
    </row>
    <row r="43" spans="1:32" s="13" customFormat="1" ht="20.100000000000001" customHeight="1" x14ac:dyDescent="0.3">
      <c r="A43" s="4">
        <v>26</v>
      </c>
      <c r="B43" s="5">
        <f t="shared" ref="B43:C43" si="20">B42</f>
        <v>1</v>
      </c>
      <c r="C43" s="5">
        <f t="shared" si="20"/>
        <v>6</v>
      </c>
      <c r="D43" s="12" t="s">
        <v>108</v>
      </c>
      <c r="E43" s="6" t="s">
        <v>112</v>
      </c>
      <c r="F43" s="6" t="s">
        <v>110</v>
      </c>
      <c r="G43" s="4" t="s">
        <v>131</v>
      </c>
      <c r="H43" s="4" t="s">
        <v>47</v>
      </c>
      <c r="I43" s="7">
        <f t="shared" si="8"/>
        <v>4102</v>
      </c>
      <c r="J43" s="10">
        <v>4100</v>
      </c>
      <c r="K43" s="7">
        <f t="shared" si="17"/>
        <v>2</v>
      </c>
      <c r="L43" s="9">
        <f t="shared" si="10"/>
        <v>4.8756704046806434E-4</v>
      </c>
      <c r="M43" s="10">
        <v>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>
        <v>20210106</v>
      </c>
      <c r="AB43" s="11">
        <v>5</v>
      </c>
      <c r="AC43" s="5" t="s">
        <v>156</v>
      </c>
      <c r="AD43" s="11" t="str">
        <f t="shared" si="3"/>
        <v>하선동</v>
      </c>
      <c r="AE43" s="12" t="s">
        <v>176</v>
      </c>
      <c r="AF43" s="12"/>
    </row>
    <row r="44" spans="1:32" s="13" customFormat="1" ht="20.100000000000001" customHeight="1" x14ac:dyDescent="0.3">
      <c r="A44" s="4">
        <v>27</v>
      </c>
      <c r="B44" s="5">
        <f t="shared" ref="B44:C44" si="21">B43</f>
        <v>1</v>
      </c>
      <c r="C44" s="5">
        <f t="shared" si="21"/>
        <v>6</v>
      </c>
      <c r="D44" s="12" t="s">
        <v>25</v>
      </c>
      <c r="E44" s="6" t="s">
        <v>49</v>
      </c>
      <c r="F44" s="6" t="s">
        <v>50</v>
      </c>
      <c r="G44" s="4" t="s">
        <v>51</v>
      </c>
      <c r="H44" s="4" t="s">
        <v>47</v>
      </c>
      <c r="I44" s="7">
        <f t="shared" si="8"/>
        <v>2016</v>
      </c>
      <c r="J44" s="10">
        <v>1920</v>
      </c>
      <c r="K44" s="7">
        <f t="shared" si="17"/>
        <v>96</v>
      </c>
      <c r="L44" s="9">
        <f t="shared" si="10"/>
        <v>4.7619047619047616E-2</v>
      </c>
      <c r="M44" s="10"/>
      <c r="N44" s="10"/>
      <c r="O44" s="10"/>
      <c r="P44" s="10">
        <v>89</v>
      </c>
      <c r="Q44" s="10"/>
      <c r="R44" s="10">
        <v>5</v>
      </c>
      <c r="S44" s="10"/>
      <c r="T44" s="10"/>
      <c r="U44" s="10"/>
      <c r="V44" s="10"/>
      <c r="W44" s="10"/>
      <c r="X44" s="10"/>
      <c r="Y44" s="10"/>
      <c r="Z44" s="10">
        <v>2</v>
      </c>
      <c r="AA44" s="11">
        <v>20210106</v>
      </c>
      <c r="AB44" s="11">
        <v>15</v>
      </c>
      <c r="AC44" s="5" t="s">
        <v>156</v>
      </c>
      <c r="AD44" s="11" t="str">
        <f t="shared" si="3"/>
        <v>하선동</v>
      </c>
      <c r="AE44" s="12" t="s">
        <v>176</v>
      </c>
      <c r="AF44" s="12"/>
    </row>
    <row r="45" spans="1:32" s="13" customFormat="1" ht="20.100000000000001" hidden="1" customHeight="1" x14ac:dyDescent="0.3">
      <c r="A45" s="4">
        <v>31</v>
      </c>
      <c r="B45" s="5">
        <f t="shared" si="5"/>
        <v>1</v>
      </c>
      <c r="C45" s="5">
        <f t="shared" si="5"/>
        <v>6</v>
      </c>
      <c r="D45" s="6"/>
      <c r="E45" s="6"/>
      <c r="F45" s="4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hidden="1" customHeight="1" x14ac:dyDescent="0.3">
      <c r="A46" s="4">
        <v>32</v>
      </c>
      <c r="B46" s="5">
        <f t="shared" si="5"/>
        <v>1</v>
      </c>
      <c r="C46" s="5">
        <f t="shared" si="5"/>
        <v>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3" customFormat="1" ht="20.100000000000001" hidden="1" customHeight="1" x14ac:dyDescent="0.3">
      <c r="A47" s="4">
        <v>33</v>
      </c>
      <c r="B47" s="5">
        <f t="shared" si="5"/>
        <v>1</v>
      </c>
      <c r="C47" s="5">
        <f t="shared" si="5"/>
        <v>6</v>
      </c>
      <c r="D47" s="6"/>
      <c r="E47" s="4"/>
      <c r="F47" s="4"/>
      <c r="G47" s="4"/>
      <c r="H47" s="4"/>
      <c r="I47" s="7">
        <f t="shared" si="0"/>
        <v>0</v>
      </c>
      <c r="J47" s="8"/>
      <c r="K47" s="7">
        <f t="shared" si="6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4"/>
      <c r="AF47" s="12"/>
    </row>
    <row r="48" spans="1:32" s="13" customFormat="1" ht="20.100000000000001" hidden="1" customHeight="1" x14ac:dyDescent="0.3">
      <c r="A48" s="4">
        <v>34</v>
      </c>
      <c r="B48" s="5">
        <f t="shared" si="5"/>
        <v>1</v>
      </c>
      <c r="C48" s="5">
        <f t="shared" si="5"/>
        <v>6</v>
      </c>
      <c r="D48" s="6"/>
      <c r="E48" s="4"/>
      <c r="F48" s="4"/>
      <c r="G48" s="4"/>
      <c r="H48" s="4"/>
      <c r="I48" s="7">
        <f t="shared" si="0"/>
        <v>0</v>
      </c>
      <c r="J48" s="8"/>
      <c r="K48" s="7">
        <f t="shared" si="6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4"/>
      <c r="AF48" s="12"/>
    </row>
    <row r="49" spans="1:32" s="13" customFormat="1" ht="20.100000000000001" hidden="1" customHeight="1" x14ac:dyDescent="0.3">
      <c r="A49" s="4">
        <v>35</v>
      </c>
      <c r="B49" s="5">
        <f t="shared" ref="B49:C53" si="22">B48</f>
        <v>1</v>
      </c>
      <c r="C49" s="5">
        <f t="shared" si="22"/>
        <v>6</v>
      </c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6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4"/>
      <c r="AF49" s="12"/>
    </row>
    <row r="50" spans="1:32" s="13" customFormat="1" ht="20.100000000000001" hidden="1" customHeight="1" x14ac:dyDescent="0.3">
      <c r="A50" s="4">
        <v>36</v>
      </c>
      <c r="B50" s="5">
        <f t="shared" si="22"/>
        <v>1</v>
      </c>
      <c r="C50" s="5">
        <f t="shared" si="22"/>
        <v>6</v>
      </c>
      <c r="D50" s="6"/>
      <c r="E50" s="6"/>
      <c r="F50" s="6"/>
      <c r="G50" s="4"/>
      <c r="H50" s="4"/>
      <c r="I50" s="7">
        <f t="shared" si="0"/>
        <v>0</v>
      </c>
      <c r="J50" s="8"/>
      <c r="K50" s="7">
        <f t="shared" si="6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4"/>
      <c r="AF50" s="12"/>
    </row>
    <row r="51" spans="1:32" s="13" customFormat="1" ht="20.100000000000001" hidden="1" customHeight="1" x14ac:dyDescent="0.3">
      <c r="A51" s="4">
        <v>37</v>
      </c>
      <c r="B51" s="5">
        <f t="shared" si="22"/>
        <v>1</v>
      </c>
      <c r="C51" s="5">
        <f t="shared" si="22"/>
        <v>6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6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4"/>
      <c r="AF51" s="12"/>
    </row>
    <row r="52" spans="1:32" s="13" customFormat="1" ht="20.100000000000001" hidden="1" customHeight="1" x14ac:dyDescent="0.3">
      <c r="A52" s="4">
        <v>38</v>
      </c>
      <c r="B52" s="5">
        <f t="shared" si="22"/>
        <v>1</v>
      </c>
      <c r="C52" s="5">
        <f t="shared" si="22"/>
        <v>6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ref="K52:K54" si="23">SUM(M52:Z52)</f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4"/>
      <c r="AF52" s="12"/>
    </row>
    <row r="53" spans="1:32" s="13" customFormat="1" ht="20.100000000000001" hidden="1" customHeight="1" x14ac:dyDescent="0.3">
      <c r="A53" s="4">
        <v>39</v>
      </c>
      <c r="B53" s="5">
        <f t="shared" si="22"/>
        <v>1</v>
      </c>
      <c r="C53" s="5">
        <f t="shared" si="22"/>
        <v>6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23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4"/>
      <c r="AF53" s="12"/>
    </row>
    <row r="54" spans="1:32" s="13" customFormat="1" ht="20.100000000000001" hidden="1" customHeight="1" x14ac:dyDescent="0.3">
      <c r="A54" s="4">
        <v>40</v>
      </c>
      <c r="B54" s="5" t="str">
        <f t="shared" ref="B54" si="24">LEFT($A$1,1)</f>
        <v>1</v>
      </c>
      <c r="C54" s="5" t="str">
        <f t="shared" ref="C54" si="25">MID($A$1,4,2)</f>
        <v>6일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23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5" customFormat="1" x14ac:dyDescent="0.3">
      <c r="A55" s="45"/>
      <c r="B55" s="46"/>
      <c r="C55" s="46"/>
      <c r="D55" s="46"/>
      <c r="E55" s="46"/>
      <c r="F55" s="46"/>
      <c r="G55" s="46"/>
      <c r="H55" s="46"/>
      <c r="I55" s="36">
        <f t="shared" ref="I55:Z55" si="26">SUM(I7:I54)</f>
        <v>108754</v>
      </c>
      <c r="J55" s="36">
        <f t="shared" si="26"/>
        <v>106303</v>
      </c>
      <c r="K55" s="36">
        <f t="shared" si="26"/>
        <v>2451</v>
      </c>
      <c r="L55" s="36" t="e">
        <f t="shared" si="26"/>
        <v>#DIV/0!</v>
      </c>
      <c r="M55" s="36">
        <f t="shared" si="26"/>
        <v>985</v>
      </c>
      <c r="N55" s="36">
        <f t="shared" si="26"/>
        <v>13</v>
      </c>
      <c r="O55" s="36">
        <f t="shared" si="26"/>
        <v>3</v>
      </c>
      <c r="P55" s="36">
        <f t="shared" si="26"/>
        <v>208</v>
      </c>
      <c r="Q55" s="36">
        <f t="shared" si="26"/>
        <v>51</v>
      </c>
      <c r="R55" s="36">
        <f t="shared" si="26"/>
        <v>25</v>
      </c>
      <c r="S55" s="36">
        <f t="shared" si="26"/>
        <v>1</v>
      </c>
      <c r="T55" s="36">
        <f t="shared" si="26"/>
        <v>149</v>
      </c>
      <c r="U55" s="36">
        <f t="shared" si="26"/>
        <v>9</v>
      </c>
      <c r="V55" s="28"/>
      <c r="W55" s="28"/>
      <c r="X55" s="28"/>
      <c r="Y55" s="36">
        <f t="shared" si="26"/>
        <v>0</v>
      </c>
      <c r="Z55" s="36">
        <f t="shared" si="26"/>
        <v>2</v>
      </c>
      <c r="AA55" s="37"/>
      <c r="AB55" s="38"/>
      <c r="AC55" s="38"/>
      <c r="AD55" s="38"/>
      <c r="AE55" s="38"/>
      <c r="AF55" s="38"/>
    </row>
    <row r="56" spans="1:32" s="15" customFormat="1" x14ac:dyDescent="0.3">
      <c r="A56" s="45"/>
      <c r="B56" s="46"/>
      <c r="C56" s="46"/>
      <c r="D56" s="46"/>
      <c r="E56" s="46"/>
      <c r="F56" s="46"/>
      <c r="G56" s="46"/>
      <c r="H56" s="4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28"/>
      <c r="W56" s="28"/>
      <c r="X56" s="28"/>
      <c r="Y56" s="36"/>
      <c r="Z56" s="36"/>
      <c r="AA56" s="38"/>
      <c r="AB56" s="38"/>
      <c r="AC56" s="38"/>
      <c r="AD56" s="38"/>
      <c r="AE56" s="38"/>
      <c r="AF56" s="38"/>
    </row>
    <row r="57" spans="1:32" ht="20.100000000000001" customHeight="1" x14ac:dyDescent="0.3">
      <c r="A57" s="4">
        <v>1</v>
      </c>
      <c r="B57" s="5">
        <v>1</v>
      </c>
      <c r="C57" s="5">
        <v>6</v>
      </c>
      <c r="D57" s="12" t="s">
        <v>152</v>
      </c>
      <c r="E57" s="6" t="s">
        <v>151</v>
      </c>
      <c r="F57" s="6" t="s">
        <v>150</v>
      </c>
      <c r="G57" s="4" t="s">
        <v>153</v>
      </c>
      <c r="H57" s="4" t="s">
        <v>154</v>
      </c>
      <c r="I57" s="7">
        <f t="shared" ref="I57:I71" si="27">J57+K57</f>
        <v>50</v>
      </c>
      <c r="J57" s="8">
        <v>50</v>
      </c>
      <c r="K57" s="7">
        <f t="shared" ref="K57:K71" si="28">SUM(M57:Z57)</f>
        <v>0</v>
      </c>
      <c r="L57" s="9">
        <f t="shared" ref="L57:L71" si="29">K57/I57</f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>
        <v>20210106</v>
      </c>
      <c r="AB57" s="11">
        <v>8</v>
      </c>
      <c r="AC57" s="5" t="s">
        <v>155</v>
      </c>
      <c r="AD57" s="11" t="str">
        <f>IF($AC57="A","하선동",IF($AC57="B","이형준",""))</f>
        <v>이형준</v>
      </c>
      <c r="AE57" s="12" t="s">
        <v>157</v>
      </c>
      <c r="AF57" s="12" t="s">
        <v>162</v>
      </c>
    </row>
    <row r="58" spans="1:32" ht="20.100000000000001" customHeight="1" x14ac:dyDescent="0.3">
      <c r="A58" s="4">
        <v>2</v>
      </c>
      <c r="B58" s="5">
        <f t="shared" ref="B58:C71" si="30">B57</f>
        <v>1</v>
      </c>
      <c r="C58" s="5">
        <f t="shared" si="30"/>
        <v>6</v>
      </c>
      <c r="D58" s="6" t="s">
        <v>159</v>
      </c>
      <c r="E58" s="6"/>
      <c r="F58" s="6" t="s">
        <v>164</v>
      </c>
      <c r="G58" s="4"/>
      <c r="H58" s="4" t="s">
        <v>154</v>
      </c>
      <c r="I58" s="7">
        <f t="shared" si="27"/>
        <v>250</v>
      </c>
      <c r="J58" s="8">
        <v>250</v>
      </c>
      <c r="K58" s="7">
        <f t="shared" si="28"/>
        <v>0</v>
      </c>
      <c r="L58" s="9">
        <f t="shared" si="29"/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>
        <v>20201210</v>
      </c>
      <c r="AB58" s="11">
        <v>3</v>
      </c>
      <c r="AC58" s="5" t="s">
        <v>156</v>
      </c>
      <c r="AD58" s="11" t="str">
        <f t="shared" ref="AD58:AD71" si="31">IF($AC58="A","하선동",IF($AC58="B","이형준",""))</f>
        <v>하선동</v>
      </c>
      <c r="AE58" s="12" t="s">
        <v>163</v>
      </c>
      <c r="AF58" s="12" t="s">
        <v>165</v>
      </c>
    </row>
    <row r="59" spans="1:32" ht="20.100000000000001" customHeight="1" x14ac:dyDescent="0.3">
      <c r="A59" s="4">
        <v>3</v>
      </c>
      <c r="B59" s="5">
        <f t="shared" si="30"/>
        <v>1</v>
      </c>
      <c r="C59" s="5">
        <f t="shared" si="30"/>
        <v>6</v>
      </c>
      <c r="D59" s="6" t="s">
        <v>159</v>
      </c>
      <c r="E59" s="6"/>
      <c r="F59" s="6" t="s">
        <v>164</v>
      </c>
      <c r="G59" s="4"/>
      <c r="H59" s="4" t="s">
        <v>154</v>
      </c>
      <c r="I59" s="7">
        <f t="shared" si="27"/>
        <v>600</v>
      </c>
      <c r="J59" s="8">
        <v>600</v>
      </c>
      <c r="K59" s="7">
        <f t="shared" si="28"/>
        <v>0</v>
      </c>
      <c r="L59" s="9">
        <f t="shared" si="29"/>
        <v>0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>
        <v>20201210</v>
      </c>
      <c r="AB59" s="11">
        <v>3</v>
      </c>
      <c r="AC59" s="5" t="s">
        <v>156</v>
      </c>
      <c r="AD59" s="11" t="str">
        <f t="shared" si="31"/>
        <v>하선동</v>
      </c>
      <c r="AE59" s="12" t="s">
        <v>163</v>
      </c>
      <c r="AF59" s="12" t="s">
        <v>165</v>
      </c>
    </row>
    <row r="60" spans="1:32" ht="20.100000000000001" customHeight="1" x14ac:dyDescent="0.3">
      <c r="A60" s="4">
        <v>4</v>
      </c>
      <c r="B60" s="5">
        <f t="shared" si="30"/>
        <v>1</v>
      </c>
      <c r="C60" s="5">
        <f t="shared" si="30"/>
        <v>6</v>
      </c>
      <c r="D60" s="12" t="s">
        <v>152</v>
      </c>
      <c r="E60" s="6" t="s">
        <v>49</v>
      </c>
      <c r="F60" s="6" t="s">
        <v>167</v>
      </c>
      <c r="G60" s="4" t="s">
        <v>168</v>
      </c>
      <c r="H60" s="4" t="s">
        <v>154</v>
      </c>
      <c r="I60" s="7">
        <f t="shared" si="27"/>
        <v>50</v>
      </c>
      <c r="J60" s="8">
        <v>50</v>
      </c>
      <c r="K60" s="7">
        <f t="shared" si="28"/>
        <v>0</v>
      </c>
      <c r="L60" s="9">
        <f t="shared" si="29"/>
        <v>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>
        <v>20210106</v>
      </c>
      <c r="AB60" s="11">
        <v>3</v>
      </c>
      <c r="AC60" s="5" t="s">
        <v>156</v>
      </c>
      <c r="AD60" s="11" t="str">
        <f t="shared" si="31"/>
        <v>하선동</v>
      </c>
      <c r="AE60" s="12" t="s">
        <v>175</v>
      </c>
      <c r="AF60" s="12" t="s">
        <v>162</v>
      </c>
    </row>
    <row r="61" spans="1:32" ht="20.100000000000001" customHeight="1" x14ac:dyDescent="0.3">
      <c r="A61" s="4">
        <v>5</v>
      </c>
      <c r="B61" s="5">
        <f t="shared" si="30"/>
        <v>1</v>
      </c>
      <c r="C61" s="5">
        <f t="shared" si="30"/>
        <v>6</v>
      </c>
      <c r="D61" s="6" t="s">
        <v>159</v>
      </c>
      <c r="E61" s="6"/>
      <c r="F61" s="6" t="s">
        <v>164</v>
      </c>
      <c r="G61" s="4"/>
      <c r="H61" s="4" t="s">
        <v>154</v>
      </c>
      <c r="I61" s="7">
        <f t="shared" si="27"/>
        <v>503</v>
      </c>
      <c r="J61" s="8"/>
      <c r="K61" s="7">
        <f t="shared" si="28"/>
        <v>503</v>
      </c>
      <c r="L61" s="9">
        <f t="shared" si="29"/>
        <v>1</v>
      </c>
      <c r="M61" s="10">
        <v>163</v>
      </c>
      <c r="N61" s="10">
        <v>68</v>
      </c>
      <c r="O61" s="10"/>
      <c r="P61" s="10">
        <v>54</v>
      </c>
      <c r="Q61" s="10"/>
      <c r="R61" s="10"/>
      <c r="S61" s="10"/>
      <c r="T61" s="10"/>
      <c r="U61" s="10">
        <v>83</v>
      </c>
      <c r="V61" s="10">
        <v>135</v>
      </c>
      <c r="W61" s="10"/>
      <c r="X61" s="10"/>
      <c r="Y61" s="10"/>
      <c r="Z61" s="10"/>
      <c r="AA61" s="11"/>
      <c r="AB61" s="11"/>
      <c r="AC61" s="5" t="s">
        <v>156</v>
      </c>
      <c r="AD61" s="11" t="str">
        <f t="shared" si="31"/>
        <v>하선동</v>
      </c>
      <c r="AE61" s="12" t="s">
        <v>176</v>
      </c>
      <c r="AF61" s="12" t="s">
        <v>177</v>
      </c>
    </row>
    <row r="62" spans="1:32" ht="20.100000000000001" customHeight="1" x14ac:dyDescent="0.3">
      <c r="A62" s="4">
        <v>6</v>
      </c>
      <c r="B62" s="5">
        <f t="shared" si="30"/>
        <v>1</v>
      </c>
      <c r="C62" s="5">
        <f t="shared" si="30"/>
        <v>6</v>
      </c>
      <c r="D62" s="6"/>
      <c r="E62" s="6"/>
      <c r="F62" s="6"/>
      <c r="G62" s="4"/>
      <c r="H62" s="4"/>
      <c r="I62" s="7">
        <f t="shared" si="27"/>
        <v>0</v>
      </c>
      <c r="J62" s="8"/>
      <c r="K62" s="7">
        <f t="shared" si="28"/>
        <v>0</v>
      </c>
      <c r="L62" s="9" t="e">
        <f t="shared" si="29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1"/>
        <v/>
      </c>
      <c r="AE62" s="12"/>
      <c r="AF62" s="12"/>
    </row>
    <row r="63" spans="1:32" ht="20.100000000000001" hidden="1" customHeight="1" x14ac:dyDescent="0.3">
      <c r="A63" s="4">
        <v>7</v>
      </c>
      <c r="B63" s="5">
        <f t="shared" si="30"/>
        <v>1</v>
      </c>
      <c r="C63" s="5">
        <f t="shared" si="30"/>
        <v>6</v>
      </c>
      <c r="D63" s="6" t="s">
        <v>27</v>
      </c>
      <c r="E63" s="6"/>
      <c r="F63" s="6"/>
      <c r="G63" s="4"/>
      <c r="H63" s="4"/>
      <c r="I63" s="7">
        <f t="shared" si="27"/>
        <v>0</v>
      </c>
      <c r="J63" s="14"/>
      <c r="K63" s="7">
        <f t="shared" si="28"/>
        <v>0</v>
      </c>
      <c r="L63" s="9" t="e">
        <f t="shared" si="29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1"/>
        <v/>
      </c>
      <c r="AE63" s="12"/>
      <c r="AF63" s="12"/>
    </row>
    <row r="64" spans="1:32" ht="20.100000000000001" hidden="1" customHeight="1" x14ac:dyDescent="0.3">
      <c r="A64" s="4">
        <v>8</v>
      </c>
      <c r="B64" s="5">
        <f t="shared" si="30"/>
        <v>1</v>
      </c>
      <c r="C64" s="5">
        <f t="shared" si="30"/>
        <v>6</v>
      </c>
      <c r="D64" s="6" t="s">
        <v>46</v>
      </c>
      <c r="E64" s="6"/>
      <c r="F64" s="6"/>
      <c r="G64" s="4"/>
      <c r="H64" s="4"/>
      <c r="I64" s="7">
        <f t="shared" si="27"/>
        <v>0</v>
      </c>
      <c r="J64" s="8"/>
      <c r="K64" s="7">
        <f t="shared" si="28"/>
        <v>0</v>
      </c>
      <c r="L64" s="9" t="e">
        <f t="shared" si="29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1"/>
        <v/>
      </c>
      <c r="AE64" s="12"/>
      <c r="AF64" s="12"/>
    </row>
    <row r="65" spans="1:32" ht="20.100000000000001" hidden="1" customHeight="1" x14ac:dyDescent="0.3">
      <c r="A65" s="4">
        <v>9</v>
      </c>
      <c r="B65" s="5">
        <f t="shared" si="30"/>
        <v>1</v>
      </c>
      <c r="C65" s="5">
        <f t="shared" si="30"/>
        <v>6</v>
      </c>
      <c r="D65" s="6" t="s">
        <v>27</v>
      </c>
      <c r="E65" s="6"/>
      <c r="F65" s="6"/>
      <c r="G65" s="4"/>
      <c r="H65" s="4"/>
      <c r="I65" s="7">
        <f t="shared" si="27"/>
        <v>0</v>
      </c>
      <c r="J65" s="8"/>
      <c r="K65" s="7">
        <f t="shared" si="28"/>
        <v>0</v>
      </c>
      <c r="L65" s="9" t="e">
        <f t="shared" si="29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1"/>
        <v/>
      </c>
      <c r="AE65" s="12"/>
      <c r="AF65" s="12"/>
    </row>
    <row r="66" spans="1:32" ht="20.100000000000001" hidden="1" customHeight="1" x14ac:dyDescent="0.3">
      <c r="A66" s="4">
        <v>10</v>
      </c>
      <c r="B66" s="5">
        <f t="shared" si="30"/>
        <v>1</v>
      </c>
      <c r="C66" s="5">
        <f t="shared" si="30"/>
        <v>6</v>
      </c>
      <c r="D66" s="6" t="s">
        <v>46</v>
      </c>
      <c r="E66" s="6"/>
      <c r="F66" s="6"/>
      <c r="G66" s="4"/>
      <c r="H66" s="4"/>
      <c r="I66" s="7">
        <f t="shared" si="27"/>
        <v>0</v>
      </c>
      <c r="J66" s="8"/>
      <c r="K66" s="7">
        <f t="shared" si="28"/>
        <v>0</v>
      </c>
      <c r="L66" s="9" t="e">
        <f t="shared" si="29"/>
        <v>#DIV/0!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1"/>
      <c r="AB66" s="11"/>
      <c r="AC66" s="5"/>
      <c r="AD66" s="11" t="str">
        <f t="shared" si="31"/>
        <v/>
      </c>
      <c r="AE66" s="12"/>
      <c r="AF66" s="12"/>
    </row>
    <row r="67" spans="1:32" ht="20.100000000000001" hidden="1" customHeight="1" x14ac:dyDescent="0.3">
      <c r="A67" s="4">
        <v>11</v>
      </c>
      <c r="B67" s="5">
        <f t="shared" si="30"/>
        <v>1</v>
      </c>
      <c r="C67" s="5">
        <f t="shared" si="30"/>
        <v>6</v>
      </c>
      <c r="D67" s="6"/>
      <c r="E67" s="6"/>
      <c r="F67" s="6"/>
      <c r="G67" s="4"/>
      <c r="H67" s="4"/>
      <c r="I67" s="7">
        <f t="shared" si="27"/>
        <v>0</v>
      </c>
      <c r="J67" s="8"/>
      <c r="K67" s="7">
        <f t="shared" si="28"/>
        <v>0</v>
      </c>
      <c r="L67" s="9" t="e">
        <f t="shared" si="29"/>
        <v>#DIV/0!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1"/>
      <c r="AB67" s="11"/>
      <c r="AC67" s="5"/>
      <c r="AD67" s="11" t="str">
        <f t="shared" si="31"/>
        <v/>
      </c>
      <c r="AE67" s="12"/>
      <c r="AF67" s="12"/>
    </row>
    <row r="68" spans="1:32" ht="20.100000000000001" hidden="1" customHeight="1" x14ac:dyDescent="0.3">
      <c r="A68" s="4">
        <v>12</v>
      </c>
      <c r="B68" s="5">
        <f t="shared" si="30"/>
        <v>1</v>
      </c>
      <c r="C68" s="5">
        <f t="shared" si="30"/>
        <v>6</v>
      </c>
      <c r="D68" s="6"/>
      <c r="E68" s="6"/>
      <c r="F68" s="6"/>
      <c r="G68" s="4"/>
      <c r="H68" s="4"/>
      <c r="I68" s="7">
        <f t="shared" si="27"/>
        <v>0</v>
      </c>
      <c r="J68" s="8"/>
      <c r="K68" s="7">
        <f t="shared" si="28"/>
        <v>0</v>
      </c>
      <c r="L68" s="9" t="e">
        <f t="shared" si="29"/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 t="shared" si="31"/>
        <v/>
      </c>
      <c r="AE68" s="12"/>
      <c r="AF68" s="12"/>
    </row>
    <row r="69" spans="1:32" ht="20.100000000000001" hidden="1" customHeight="1" x14ac:dyDescent="0.3">
      <c r="A69" s="4">
        <v>13</v>
      </c>
      <c r="B69" s="5">
        <f t="shared" si="30"/>
        <v>1</v>
      </c>
      <c r="C69" s="5">
        <f t="shared" si="30"/>
        <v>6</v>
      </c>
      <c r="D69" s="6"/>
      <c r="E69" s="6"/>
      <c r="F69" s="6"/>
      <c r="G69" s="4"/>
      <c r="H69" s="4"/>
      <c r="I69" s="7">
        <f t="shared" si="27"/>
        <v>0</v>
      </c>
      <c r="J69" s="8"/>
      <c r="K69" s="7">
        <f t="shared" si="28"/>
        <v>0</v>
      </c>
      <c r="L69" s="9" t="e">
        <f t="shared" si="29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si="31"/>
        <v/>
      </c>
      <c r="AE69" s="12"/>
      <c r="AF69" s="12"/>
    </row>
    <row r="70" spans="1:32" ht="20.100000000000001" hidden="1" customHeight="1" x14ac:dyDescent="0.3">
      <c r="A70" s="4">
        <v>14</v>
      </c>
      <c r="B70" s="5">
        <f t="shared" si="30"/>
        <v>1</v>
      </c>
      <c r="C70" s="5">
        <f t="shared" si="30"/>
        <v>6</v>
      </c>
      <c r="D70" s="6"/>
      <c r="E70" s="6"/>
      <c r="F70" s="6"/>
      <c r="G70" s="4"/>
      <c r="H70" s="4"/>
      <c r="I70" s="7">
        <f t="shared" si="27"/>
        <v>0</v>
      </c>
      <c r="J70" s="8"/>
      <c r="K70" s="7">
        <f t="shared" si="28"/>
        <v>0</v>
      </c>
      <c r="L70" s="9" t="e">
        <f t="shared" si="29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5"/>
      <c r="AD70" s="11" t="str">
        <f t="shared" si="31"/>
        <v/>
      </c>
      <c r="AE70" s="12"/>
      <c r="AF70" s="12"/>
    </row>
    <row r="71" spans="1:32" ht="20.100000000000001" hidden="1" customHeight="1" x14ac:dyDescent="0.3">
      <c r="A71" s="4">
        <v>15</v>
      </c>
      <c r="B71" s="5">
        <f t="shared" si="30"/>
        <v>1</v>
      </c>
      <c r="C71" s="5">
        <f t="shared" si="30"/>
        <v>6</v>
      </c>
      <c r="D71" s="6"/>
      <c r="E71" s="6"/>
      <c r="F71" s="6"/>
      <c r="G71" s="4"/>
      <c r="H71" s="4"/>
      <c r="I71" s="7">
        <f t="shared" si="27"/>
        <v>0</v>
      </c>
      <c r="J71" s="8"/>
      <c r="K71" s="7">
        <f t="shared" si="28"/>
        <v>0</v>
      </c>
      <c r="L71" s="9" t="e">
        <f t="shared" si="29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31"/>
        <v/>
      </c>
      <c r="AE71" s="4"/>
      <c r="AF71" s="12"/>
    </row>
    <row r="72" spans="1:32" ht="20.100000000000001" customHeight="1" x14ac:dyDescent="0.3"/>
    <row r="73" spans="1:32" ht="20.100000000000001" customHeight="1" x14ac:dyDescent="0.3"/>
    <row r="74" spans="1:32" ht="20.100000000000001" customHeight="1" x14ac:dyDescent="0.3"/>
    <row r="75" spans="1:32" ht="20.100000000000001" customHeight="1" x14ac:dyDescent="0.3"/>
    <row r="76" spans="1:32" ht="20.100000000000001" customHeight="1" x14ac:dyDescent="0.3"/>
    <row r="77" spans="1:32" ht="20.100000000000001" customHeight="1" x14ac:dyDescent="0.3"/>
    <row r="78" spans="1:32" ht="20.100000000000001" customHeight="1" x14ac:dyDescent="0.3"/>
    <row r="79" spans="1:32" ht="20.100000000000001" customHeight="1" x14ac:dyDescent="0.3"/>
    <row r="80" spans="1:32" ht="20.100000000000001" customHeight="1" x14ac:dyDescent="0.3"/>
  </sheetData>
  <dataConsolidate/>
  <mergeCells count="37">
    <mergeCell ref="Z55:Z56"/>
    <mergeCell ref="AA55:AF56"/>
    <mergeCell ref="Q55:Q56"/>
    <mergeCell ref="R55:R56"/>
    <mergeCell ref="T55:T56"/>
    <mergeCell ref="U55:U56"/>
    <mergeCell ref="Y55:Y56"/>
    <mergeCell ref="M55:M56"/>
    <mergeCell ref="H5:H6"/>
    <mergeCell ref="I5:I6"/>
    <mergeCell ref="J5:J6"/>
    <mergeCell ref="K5:K6"/>
    <mergeCell ref="L5:L6"/>
    <mergeCell ref="M5:Z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54:AF54 A7:A33 D45:AF53 E20:Z20 I16:Z19 I7:AD15 I22:AD22 AF7:AF22 I21:Z21 AB16:AD21 A45:A53 I28:AD28 AB23:AF23 I23:Z27 AB24:AE27 AF24:AF33 AB29:AD33 I29:Z33">
    <cfRule type="expression" dxfId="2395" priority="911">
      <formula>$L7&gt;0.15</formula>
    </cfRule>
    <cfRule type="expression" dxfId="2394" priority="912">
      <formula>AND($L7&gt;0.08,$L7&lt;0.15)</formula>
    </cfRule>
  </conditionalFormatting>
  <conditionalFormatting sqref="I57:AD58 A57:A71 D71:AF71 E62:AD66 D67:AD70 E58:F59 I59:Z59 AF57:AF70 I60:AD61">
    <cfRule type="expression" dxfId="2393" priority="909">
      <formula>$L57&gt;0.15</formula>
    </cfRule>
    <cfRule type="expression" dxfId="2392" priority="910">
      <formula>AND($L57&gt;0.08,$L57&lt;0.15)</formula>
    </cfRule>
  </conditionalFormatting>
  <conditionalFormatting sqref="E18:F18">
    <cfRule type="expression" dxfId="2391" priority="765">
      <formula>$L18&gt;0.15</formula>
    </cfRule>
    <cfRule type="expression" dxfId="2390" priority="766">
      <formula>AND($L18&gt;0.08,$L18&lt;0.15)</formula>
    </cfRule>
  </conditionalFormatting>
  <conditionalFormatting sqref="AA16:AA17">
    <cfRule type="expression" dxfId="2389" priority="839">
      <formula>$L16&gt;0.15</formula>
    </cfRule>
    <cfRule type="expression" dxfId="2388" priority="840">
      <formula>AND($L16&gt;0.08,$L16&lt;0.15)</formula>
    </cfRule>
  </conditionalFormatting>
  <conditionalFormatting sqref="G58:H59">
    <cfRule type="expression" dxfId="2387" priority="903">
      <formula>$L58&gt;0.15</formula>
    </cfRule>
    <cfRule type="expression" dxfId="2386" priority="904">
      <formula>AND($L58&gt;0.08,$L58&lt;0.15)</formula>
    </cfRule>
  </conditionalFormatting>
  <conditionalFormatting sqref="B7:C33 B45:C53">
    <cfRule type="expression" dxfId="2385" priority="901">
      <formula>$L7&gt;0.15</formula>
    </cfRule>
    <cfRule type="expression" dxfId="2384" priority="902">
      <formula>AND($L7&gt;0.08,$L7&lt;0.15)</formula>
    </cfRule>
  </conditionalFormatting>
  <conditionalFormatting sqref="B57:C57">
    <cfRule type="expression" dxfId="2383" priority="899">
      <formula>$L57&gt;0.15</formula>
    </cfRule>
    <cfRule type="expression" dxfId="2382" priority="900">
      <formula>AND($L57&gt;0.08,$L57&lt;0.15)</formula>
    </cfRule>
  </conditionalFormatting>
  <conditionalFormatting sqref="B58:C70">
    <cfRule type="expression" dxfId="2381" priority="897">
      <formula>$L58&gt;0.15</formula>
    </cfRule>
    <cfRule type="expression" dxfId="2380" priority="898">
      <formula>AND($L58&gt;0.08,$L58&lt;0.15)</formula>
    </cfRule>
  </conditionalFormatting>
  <conditionalFormatting sqref="B71:C71">
    <cfRule type="expression" dxfId="2379" priority="895">
      <formula>$L71&gt;0.15</formula>
    </cfRule>
    <cfRule type="expression" dxfId="2378" priority="896">
      <formula>AND($L71&gt;0.08,$L71&lt;0.15)</formula>
    </cfRule>
  </conditionalFormatting>
  <conditionalFormatting sqref="G7:H7">
    <cfRule type="expression" dxfId="2377" priority="885">
      <formula>$L7&gt;0.15</formula>
    </cfRule>
    <cfRule type="expression" dxfId="2376" priority="886">
      <formula>AND($L7&gt;0.08,$L7&lt;0.15)</formula>
    </cfRule>
  </conditionalFormatting>
  <conditionalFormatting sqref="E7:F7">
    <cfRule type="expression" dxfId="2375" priority="893">
      <formula>$L7&gt;0.15</formula>
    </cfRule>
    <cfRule type="expression" dxfId="2374" priority="894">
      <formula>AND($L7&gt;0.08,$L7&lt;0.15)</formula>
    </cfRule>
  </conditionalFormatting>
  <conditionalFormatting sqref="E7:F7">
    <cfRule type="expression" dxfId="2373" priority="891">
      <formula>$L7&gt;0.15</formula>
    </cfRule>
    <cfRule type="expression" dxfId="2372" priority="892">
      <formula>AND($L7&gt;0.08,$L7&lt;0.15)</formula>
    </cfRule>
  </conditionalFormatting>
  <conditionalFormatting sqref="E7:F7">
    <cfRule type="expression" dxfId="2371" priority="889">
      <formula>$L7&gt;0.15</formula>
    </cfRule>
    <cfRule type="expression" dxfId="2370" priority="890">
      <formula>AND($L7&gt;0.08,$L7&lt;0.15)</formula>
    </cfRule>
  </conditionalFormatting>
  <conditionalFormatting sqref="G7:H7">
    <cfRule type="expression" dxfId="2369" priority="887">
      <formula>$L7&gt;0.15</formula>
    </cfRule>
    <cfRule type="expression" dxfId="2368" priority="888">
      <formula>AND($L7&gt;0.08,$L7&lt;0.15)</formula>
    </cfRule>
  </conditionalFormatting>
  <conditionalFormatting sqref="E8:F8">
    <cfRule type="expression" dxfId="2367" priority="883">
      <formula>$L8&gt;0.15</formula>
    </cfRule>
    <cfRule type="expression" dxfId="2366" priority="884">
      <formula>AND($L8&gt;0.08,$L8&lt;0.15)</formula>
    </cfRule>
  </conditionalFormatting>
  <conditionalFormatting sqref="G8:H8">
    <cfRule type="expression" dxfId="2365" priority="875">
      <formula>$L8&gt;0.15</formula>
    </cfRule>
    <cfRule type="expression" dxfId="2364" priority="876">
      <formula>AND($L8&gt;0.08,$L8&lt;0.15)</formula>
    </cfRule>
  </conditionalFormatting>
  <conditionalFormatting sqref="E8:F8">
    <cfRule type="expression" dxfId="2363" priority="881">
      <formula>$L8&gt;0.15</formula>
    </cfRule>
    <cfRule type="expression" dxfId="2362" priority="882">
      <formula>AND($L8&gt;0.08,$L8&lt;0.15)</formula>
    </cfRule>
  </conditionalFormatting>
  <conditionalFormatting sqref="E8:F8">
    <cfRule type="expression" dxfId="2361" priority="879">
      <formula>$L8&gt;0.15</formula>
    </cfRule>
    <cfRule type="expression" dxfId="2360" priority="880">
      <formula>AND($L8&gt;0.08,$L8&lt;0.15)</formula>
    </cfRule>
  </conditionalFormatting>
  <conditionalFormatting sqref="G8:H8">
    <cfRule type="expression" dxfId="2359" priority="877">
      <formula>$L8&gt;0.15</formula>
    </cfRule>
    <cfRule type="expression" dxfId="2358" priority="878">
      <formula>AND($L8&gt;0.08,$L8&lt;0.15)</formula>
    </cfRule>
  </conditionalFormatting>
  <conditionalFormatting sqref="D62">
    <cfRule type="expression" dxfId="2357" priority="863">
      <formula>$L62&gt;0.15</formula>
    </cfRule>
    <cfRule type="expression" dxfId="2356" priority="864">
      <formula>AND($L62&gt;0.08,$L62&lt;0.15)</formula>
    </cfRule>
  </conditionalFormatting>
  <conditionalFormatting sqref="D63">
    <cfRule type="expression" dxfId="2355" priority="861">
      <formula>$L63&gt;0.15</formula>
    </cfRule>
    <cfRule type="expression" dxfId="2354" priority="862">
      <formula>AND($L63&gt;0.08,$L63&lt;0.15)</formula>
    </cfRule>
  </conditionalFormatting>
  <conditionalFormatting sqref="D64">
    <cfRule type="expression" dxfId="2353" priority="859">
      <formula>$L64&gt;0.15</formula>
    </cfRule>
    <cfRule type="expression" dxfId="2352" priority="860">
      <formula>AND($L64&gt;0.08,$L64&lt;0.15)</formula>
    </cfRule>
  </conditionalFormatting>
  <conditionalFormatting sqref="D65">
    <cfRule type="expression" dxfId="2351" priority="857">
      <formula>$L65&gt;0.15</formula>
    </cfRule>
    <cfRule type="expression" dxfId="2350" priority="858">
      <formula>AND($L65&gt;0.08,$L65&lt;0.15)</formula>
    </cfRule>
  </conditionalFormatting>
  <conditionalFormatting sqref="D66">
    <cfRule type="expression" dxfId="2349" priority="855">
      <formula>$L66&gt;0.15</formula>
    </cfRule>
    <cfRule type="expression" dxfId="2348" priority="856">
      <formula>AND($L66&gt;0.08,$L66&lt;0.15)</formula>
    </cfRule>
  </conditionalFormatting>
  <conditionalFormatting sqref="AE7:AE22">
    <cfRule type="expression" dxfId="2347" priority="843">
      <formula>$L7&gt;0.15</formula>
    </cfRule>
    <cfRule type="expression" dxfId="2346" priority="844">
      <formula>AND($L7&gt;0.08,$L7&lt;0.15)</formula>
    </cfRule>
  </conditionalFormatting>
  <conditionalFormatting sqref="AE57:AE58 AE60:AE70">
    <cfRule type="expression" dxfId="2345" priority="841">
      <formula>$L57&gt;0.15</formula>
    </cfRule>
    <cfRule type="expression" dxfId="2344" priority="842">
      <formula>AND($L57&gt;0.08,$L57&lt;0.15)</formula>
    </cfRule>
  </conditionalFormatting>
  <conditionalFormatting sqref="E18:F18">
    <cfRule type="expression" dxfId="2343" priority="771">
      <formula>$L18&gt;0.15</formula>
    </cfRule>
    <cfRule type="expression" dxfId="2342" priority="772">
      <formula>AND($L18&gt;0.08,$L18&lt;0.15)</formula>
    </cfRule>
  </conditionalFormatting>
  <conditionalFormatting sqref="E18:F18">
    <cfRule type="expression" dxfId="2341" priority="769">
      <formula>$L18&gt;0.15</formula>
    </cfRule>
    <cfRule type="expression" dxfId="2340" priority="770">
      <formula>AND($L18&gt;0.08,$L18&lt;0.15)</formula>
    </cfRule>
  </conditionalFormatting>
  <conditionalFormatting sqref="E18:F18">
    <cfRule type="expression" dxfId="2339" priority="763">
      <formula>$L18&gt;0.15</formula>
    </cfRule>
    <cfRule type="expression" dxfId="2338" priority="764">
      <formula>AND($L18&gt;0.08,$L18&lt;0.15)</formula>
    </cfRule>
  </conditionalFormatting>
  <conditionalFormatting sqref="G18:H18">
    <cfRule type="expression" dxfId="2337" priority="761">
      <formula>$L18&gt;0.15</formula>
    </cfRule>
    <cfRule type="expression" dxfId="2336" priority="762">
      <formula>AND($L18&gt;0.08,$L18&lt;0.15)</formula>
    </cfRule>
  </conditionalFormatting>
  <conditionalFormatting sqref="G18:H18">
    <cfRule type="expression" dxfId="2335" priority="767">
      <formula>$L18&gt;0.15</formula>
    </cfRule>
    <cfRule type="expression" dxfId="2334" priority="768">
      <formula>AND($L18&gt;0.08,$L18&lt;0.15)</formula>
    </cfRule>
  </conditionalFormatting>
  <conditionalFormatting sqref="AE28:AE36">
    <cfRule type="expression" dxfId="2333" priority="631">
      <formula>$L28&gt;0.15</formula>
    </cfRule>
    <cfRule type="expression" dxfId="2332" priority="632">
      <formula>AND($L28&gt;0.08,$L28&lt;0.15)</formula>
    </cfRule>
  </conditionalFormatting>
  <conditionalFormatting sqref="AE28:AE36">
    <cfRule type="expression" dxfId="2331" priority="629">
      <formula>$L28&gt;0.15</formula>
    </cfRule>
    <cfRule type="expression" dxfId="2330" priority="630">
      <formula>AND($L28&gt;0.08,$L28&lt;0.15)</formula>
    </cfRule>
  </conditionalFormatting>
  <conditionalFormatting sqref="E27:F27">
    <cfRule type="expression" dxfId="2329" priority="621">
      <formula>$L27&gt;0.15</formula>
    </cfRule>
    <cfRule type="expression" dxfId="2328" priority="622">
      <formula>AND($L27&gt;0.08,$L27&lt;0.15)</formula>
    </cfRule>
  </conditionalFormatting>
  <conditionalFormatting sqref="E27:F27">
    <cfRule type="expression" dxfId="2327" priority="619">
      <formula>$L27&gt;0.15</formula>
    </cfRule>
    <cfRule type="expression" dxfId="2326" priority="620">
      <formula>AND($L27&gt;0.08,$L27&lt;0.15)</formula>
    </cfRule>
  </conditionalFormatting>
  <conditionalFormatting sqref="E27:F27">
    <cfRule type="expression" dxfId="2325" priority="627">
      <formula>$L27&gt;0.15</formula>
    </cfRule>
    <cfRule type="expression" dxfId="2324" priority="628">
      <formula>AND($L27&gt;0.08,$L27&lt;0.15)</formula>
    </cfRule>
  </conditionalFormatting>
  <conditionalFormatting sqref="E27:F27">
    <cfRule type="expression" dxfId="2323" priority="625">
      <formula>$L27&gt;0.15</formula>
    </cfRule>
    <cfRule type="expression" dxfId="2322" priority="626">
      <formula>AND($L27&gt;0.08,$L27&lt;0.15)</formula>
    </cfRule>
  </conditionalFormatting>
  <conditionalFormatting sqref="D7:D8 D18 D20 D27">
    <cfRule type="expression" dxfId="2321" priority="589">
      <formula>$L7&gt;0.15</formula>
    </cfRule>
    <cfRule type="expression" dxfId="2320" priority="590">
      <formula>AND($L7&gt;0.08,$L7&lt;0.15)</formula>
    </cfRule>
  </conditionalFormatting>
  <conditionalFormatting sqref="E9:F9">
    <cfRule type="expression" dxfId="2319" priority="587">
      <formula>$L9&gt;0.15</formula>
    </cfRule>
    <cfRule type="expression" dxfId="2318" priority="588">
      <formula>AND($L9&gt;0.08,$L9&lt;0.15)</formula>
    </cfRule>
  </conditionalFormatting>
  <conditionalFormatting sqref="G9:H9">
    <cfRule type="expression" dxfId="2317" priority="579">
      <formula>$L9&gt;0.15</formula>
    </cfRule>
    <cfRule type="expression" dxfId="2316" priority="580">
      <formula>AND($L9&gt;0.08,$L9&lt;0.15)</formula>
    </cfRule>
  </conditionalFormatting>
  <conditionalFormatting sqref="E9:F9">
    <cfRule type="expression" dxfId="2315" priority="585">
      <formula>$L9&gt;0.15</formula>
    </cfRule>
    <cfRule type="expression" dxfId="2314" priority="586">
      <formula>AND($L9&gt;0.08,$L9&lt;0.15)</formula>
    </cfRule>
  </conditionalFormatting>
  <conditionalFormatting sqref="E9:F9">
    <cfRule type="expression" dxfId="2313" priority="583">
      <formula>$L9&gt;0.15</formula>
    </cfRule>
    <cfRule type="expression" dxfId="2312" priority="584">
      <formula>AND($L9&gt;0.08,$L9&lt;0.15)</formula>
    </cfRule>
  </conditionalFormatting>
  <conditionalFormatting sqref="G9:H9">
    <cfRule type="expression" dxfId="2311" priority="581">
      <formula>$L9&gt;0.15</formula>
    </cfRule>
    <cfRule type="expression" dxfId="2310" priority="582">
      <formula>AND($L9&gt;0.08,$L9&lt;0.15)</formula>
    </cfRule>
  </conditionalFormatting>
  <conditionalFormatting sqref="D9">
    <cfRule type="expression" dxfId="2309" priority="577">
      <formula>$L9&gt;0.15</formula>
    </cfRule>
    <cfRule type="expression" dxfId="2308" priority="578">
      <formula>AND($L9&gt;0.08,$L9&lt;0.15)</formula>
    </cfRule>
  </conditionalFormatting>
  <conditionalFormatting sqref="G10:H10">
    <cfRule type="expression" dxfId="2307" priority="567">
      <formula>$L10&gt;0.15</formula>
    </cfRule>
    <cfRule type="expression" dxfId="2306" priority="568">
      <formula>AND($L10&gt;0.08,$L10&lt;0.15)</formula>
    </cfRule>
  </conditionalFormatting>
  <conditionalFormatting sqref="E10:F10">
    <cfRule type="expression" dxfId="2305" priority="575">
      <formula>$L10&gt;0.15</formula>
    </cfRule>
    <cfRule type="expression" dxfId="2304" priority="576">
      <formula>AND($L10&gt;0.08,$L10&lt;0.15)</formula>
    </cfRule>
  </conditionalFormatting>
  <conditionalFormatting sqref="E10:F10">
    <cfRule type="expression" dxfId="2303" priority="573">
      <formula>$L10&gt;0.15</formula>
    </cfRule>
    <cfRule type="expression" dxfId="2302" priority="574">
      <formula>AND($L10&gt;0.08,$L10&lt;0.15)</formula>
    </cfRule>
  </conditionalFormatting>
  <conditionalFormatting sqref="E10:F10">
    <cfRule type="expression" dxfId="2301" priority="571">
      <formula>$L10&gt;0.15</formula>
    </cfRule>
    <cfRule type="expression" dxfId="2300" priority="572">
      <formula>AND($L10&gt;0.08,$L10&lt;0.15)</formula>
    </cfRule>
  </conditionalFormatting>
  <conditionalFormatting sqref="G10:H10">
    <cfRule type="expression" dxfId="2299" priority="569">
      <formula>$L10&gt;0.15</formula>
    </cfRule>
    <cfRule type="expression" dxfId="2298" priority="570">
      <formula>AND($L10&gt;0.08,$L10&lt;0.15)</formula>
    </cfRule>
  </conditionalFormatting>
  <conditionalFormatting sqref="D10">
    <cfRule type="expression" dxfId="2297" priority="565">
      <formula>$L10&gt;0.15</formula>
    </cfRule>
    <cfRule type="expression" dxfId="2296" priority="566">
      <formula>AND($L10&gt;0.08,$L10&lt;0.15)</formula>
    </cfRule>
  </conditionalFormatting>
  <conditionalFormatting sqref="E11:F11">
    <cfRule type="expression" dxfId="2295" priority="563">
      <formula>$L11&gt;0.15</formula>
    </cfRule>
    <cfRule type="expression" dxfId="2294" priority="564">
      <formula>AND($L11&gt;0.08,$L11&lt;0.15)</formula>
    </cfRule>
  </conditionalFormatting>
  <conditionalFormatting sqref="H11">
    <cfRule type="expression" dxfId="2293" priority="561">
      <formula>$L11&gt;0.15</formula>
    </cfRule>
    <cfRule type="expression" dxfId="2292" priority="562">
      <formula>AND($L11&gt;0.08,$L11&lt;0.15)</formula>
    </cfRule>
  </conditionalFormatting>
  <conditionalFormatting sqref="G11">
    <cfRule type="expression" dxfId="2291" priority="559">
      <formula>$L11&gt;0.15</formula>
    </cfRule>
    <cfRule type="expression" dxfId="2290" priority="560">
      <formula>AND($L11&gt;0.08,$L11&lt;0.15)</formula>
    </cfRule>
  </conditionalFormatting>
  <conditionalFormatting sqref="G11">
    <cfRule type="expression" dxfId="2289" priority="557">
      <formula>$L11&gt;0.15</formula>
    </cfRule>
    <cfRule type="expression" dxfId="2288" priority="558">
      <formula>AND($L11&gt;0.08,$L11&lt;0.15)</formula>
    </cfRule>
  </conditionalFormatting>
  <conditionalFormatting sqref="D11">
    <cfRule type="expression" dxfId="2287" priority="555">
      <formula>$L11&gt;0.15</formula>
    </cfRule>
    <cfRule type="expression" dxfId="2286" priority="556">
      <formula>AND($L11&gt;0.08,$L11&lt;0.15)</formula>
    </cfRule>
  </conditionalFormatting>
  <conditionalFormatting sqref="E12:F12">
    <cfRule type="expression" dxfId="2285" priority="549">
      <formula>$L12&gt;0.15</formula>
    </cfRule>
    <cfRule type="expression" dxfId="2284" priority="550">
      <formula>AND($L12&gt;0.08,$L12&lt;0.15)</formula>
    </cfRule>
  </conditionalFormatting>
  <conditionalFormatting sqref="E12:F12">
    <cfRule type="expression" dxfId="2283" priority="551">
      <formula>$L12&gt;0.15</formula>
    </cfRule>
    <cfRule type="expression" dxfId="2282" priority="552">
      <formula>AND($L12&gt;0.08,$L12&lt;0.15)</formula>
    </cfRule>
  </conditionalFormatting>
  <conditionalFormatting sqref="D12">
    <cfRule type="expression" dxfId="2281" priority="553">
      <formula>$L12&gt;0.15</formula>
    </cfRule>
    <cfRule type="expression" dxfId="2280" priority="554">
      <formula>AND($L12&gt;0.08,$L12&lt;0.15)</formula>
    </cfRule>
  </conditionalFormatting>
  <conditionalFormatting sqref="E12:F12">
    <cfRule type="expression" dxfId="2279" priority="545">
      <formula>$L12&gt;0.15</formula>
    </cfRule>
    <cfRule type="expression" dxfId="2278" priority="546">
      <formula>AND($L12&gt;0.08,$L12&lt;0.15)</formula>
    </cfRule>
  </conditionalFormatting>
  <conditionalFormatting sqref="E12:F12">
    <cfRule type="expression" dxfId="2277" priority="543">
      <formula>$L12&gt;0.15</formula>
    </cfRule>
    <cfRule type="expression" dxfId="2276" priority="544">
      <formula>AND($L12&gt;0.08,$L12&lt;0.15)</formula>
    </cfRule>
  </conditionalFormatting>
  <conditionalFormatting sqref="G12:H12">
    <cfRule type="expression" dxfId="2275" priority="541">
      <formula>$L12&gt;0.15</formula>
    </cfRule>
    <cfRule type="expression" dxfId="2274" priority="542">
      <formula>AND($L12&gt;0.08,$L12&lt;0.15)</formula>
    </cfRule>
  </conditionalFormatting>
  <conditionalFormatting sqref="G12:H12">
    <cfRule type="expression" dxfId="2273" priority="547">
      <formula>$L12&gt;0.15</formula>
    </cfRule>
    <cfRule type="expression" dxfId="2272" priority="548">
      <formula>AND($L12&gt;0.08,$L12&lt;0.15)</formula>
    </cfRule>
  </conditionalFormatting>
  <conditionalFormatting sqref="G13:H13">
    <cfRule type="expression" dxfId="2271" priority="527">
      <formula>$L13&gt;0.15</formula>
    </cfRule>
    <cfRule type="expression" dxfId="2270" priority="528">
      <formula>AND($L13&gt;0.08,$L13&lt;0.15)</formula>
    </cfRule>
  </conditionalFormatting>
  <conditionalFormatting sqref="G13:H13">
    <cfRule type="expression" dxfId="2269" priority="525">
      <formula>$L13&gt;0.15</formula>
    </cfRule>
    <cfRule type="expression" dxfId="2268" priority="526">
      <formula>AND($L13&gt;0.08,$L13&lt;0.15)</formula>
    </cfRule>
  </conditionalFormatting>
  <conditionalFormatting sqref="D13">
    <cfRule type="expression" dxfId="2267" priority="539">
      <formula>$L13&gt;0.15</formula>
    </cfRule>
    <cfRule type="expression" dxfId="2266" priority="540">
      <formula>AND($L13&gt;0.08,$L13&lt;0.15)</formula>
    </cfRule>
  </conditionalFormatting>
  <conditionalFormatting sqref="D13">
    <cfRule type="expression" dxfId="2265" priority="537">
      <formula>$L13&gt;0.15</formula>
    </cfRule>
    <cfRule type="expression" dxfId="2264" priority="538">
      <formula>AND($L13&gt;0.08,$L13&lt;0.15)</formula>
    </cfRule>
  </conditionalFormatting>
  <conditionalFormatting sqref="D13">
    <cfRule type="expression" dxfId="2263" priority="535">
      <formula>$L13&gt;0.15</formula>
    </cfRule>
    <cfRule type="expression" dxfId="2262" priority="536">
      <formula>AND($L13&gt;0.08,$L13&lt;0.15)</formula>
    </cfRule>
  </conditionalFormatting>
  <conditionalFormatting sqref="E13:F13">
    <cfRule type="expression" dxfId="2261" priority="533">
      <formula>$L13&gt;0.15</formula>
    </cfRule>
    <cfRule type="expression" dxfId="2260" priority="534">
      <formula>AND($L13&gt;0.08,$L13&lt;0.15)</formula>
    </cfRule>
  </conditionalFormatting>
  <conditionalFormatting sqref="E13:F13">
    <cfRule type="expression" dxfId="2259" priority="531">
      <formula>$L13&gt;0.15</formula>
    </cfRule>
    <cfRule type="expression" dxfId="2258" priority="532">
      <formula>AND($L13&gt;0.08,$L13&lt;0.15)</formula>
    </cfRule>
  </conditionalFormatting>
  <conditionalFormatting sqref="E13:F13">
    <cfRule type="expression" dxfId="2257" priority="529">
      <formula>$L13&gt;0.15</formula>
    </cfRule>
    <cfRule type="expression" dxfId="2256" priority="530">
      <formula>AND($L13&gt;0.08,$L13&lt;0.15)</formula>
    </cfRule>
  </conditionalFormatting>
  <conditionalFormatting sqref="D14">
    <cfRule type="expression" dxfId="2255" priority="523">
      <formula>$L14&gt;0.15</formula>
    </cfRule>
    <cfRule type="expression" dxfId="2254" priority="524">
      <formula>AND($L14&gt;0.08,$L14&lt;0.15)</formula>
    </cfRule>
  </conditionalFormatting>
  <conditionalFormatting sqref="E14:F14">
    <cfRule type="expression" dxfId="2253" priority="521">
      <formula>$L14&gt;0.15</formula>
    </cfRule>
    <cfRule type="expression" dxfId="2252" priority="522">
      <formula>AND($L14&gt;0.08,$L14&lt;0.15)</formula>
    </cfRule>
  </conditionalFormatting>
  <conditionalFormatting sqref="E14:F14">
    <cfRule type="expression" dxfId="2251" priority="519">
      <formula>$L14&gt;0.15</formula>
    </cfRule>
    <cfRule type="expression" dxfId="2250" priority="520">
      <formula>AND($L14&gt;0.08,$L14&lt;0.15)</formula>
    </cfRule>
  </conditionalFormatting>
  <conditionalFormatting sqref="E14:F14">
    <cfRule type="expression" dxfId="2249" priority="517">
      <formula>$L14&gt;0.15</formula>
    </cfRule>
    <cfRule type="expression" dxfId="2248" priority="518">
      <formula>AND($L14&gt;0.08,$L14&lt;0.15)</formula>
    </cfRule>
  </conditionalFormatting>
  <conditionalFormatting sqref="G14:H14">
    <cfRule type="expression" dxfId="2247" priority="515">
      <formula>$L14&gt;0.15</formula>
    </cfRule>
    <cfRule type="expression" dxfId="2246" priority="516">
      <formula>AND($L14&gt;0.08,$L14&lt;0.15)</formula>
    </cfRule>
  </conditionalFormatting>
  <conditionalFormatting sqref="G14:H14">
    <cfRule type="expression" dxfId="2245" priority="513">
      <formula>$L14&gt;0.15</formula>
    </cfRule>
    <cfRule type="expression" dxfId="2244" priority="514">
      <formula>AND($L14&gt;0.08,$L14&lt;0.15)</formula>
    </cfRule>
  </conditionalFormatting>
  <conditionalFormatting sqref="G57:H57">
    <cfRule type="expression" dxfId="2243" priority="503">
      <formula>$L57&gt;0.15</formula>
    </cfRule>
    <cfRule type="expression" dxfId="2242" priority="504">
      <formula>AND($L57&gt;0.08,$L57&lt;0.15)</formula>
    </cfRule>
  </conditionalFormatting>
  <conditionalFormatting sqref="E57:F57">
    <cfRule type="expression" dxfId="2241" priority="511">
      <formula>$L57&gt;0.15</formula>
    </cfRule>
    <cfRule type="expression" dxfId="2240" priority="512">
      <formula>AND($L57&gt;0.08,$L57&lt;0.15)</formula>
    </cfRule>
  </conditionalFormatting>
  <conditionalFormatting sqref="E57:F57">
    <cfRule type="expression" dxfId="2239" priority="509">
      <formula>$L57&gt;0.15</formula>
    </cfRule>
    <cfRule type="expression" dxfId="2238" priority="510">
      <formula>AND($L57&gt;0.08,$L57&lt;0.15)</formula>
    </cfRule>
  </conditionalFormatting>
  <conditionalFormatting sqref="E57:F57">
    <cfRule type="expression" dxfId="2237" priority="507">
      <formula>$L57&gt;0.15</formula>
    </cfRule>
    <cfRule type="expression" dxfId="2236" priority="508">
      <formula>AND($L57&gt;0.08,$L57&lt;0.15)</formula>
    </cfRule>
  </conditionalFormatting>
  <conditionalFormatting sqref="G57:H57">
    <cfRule type="expression" dxfId="2235" priority="505">
      <formula>$L57&gt;0.15</formula>
    </cfRule>
    <cfRule type="expression" dxfId="2234" priority="506">
      <formula>AND($L57&gt;0.08,$L57&lt;0.15)</formula>
    </cfRule>
  </conditionalFormatting>
  <conditionalFormatting sqref="D57">
    <cfRule type="expression" dxfId="2233" priority="501">
      <formula>$L57&gt;0.15</formula>
    </cfRule>
    <cfRule type="expression" dxfId="2232" priority="502">
      <formula>AND($L57&gt;0.08,$L57&lt;0.15)</formula>
    </cfRule>
  </conditionalFormatting>
  <conditionalFormatting sqref="E15:F15">
    <cfRule type="expression" dxfId="2231" priority="495">
      <formula>$L15&gt;0.15</formula>
    </cfRule>
    <cfRule type="expression" dxfId="2230" priority="496">
      <formula>AND($L15&gt;0.08,$L15&lt;0.15)</formula>
    </cfRule>
  </conditionalFormatting>
  <conditionalFormatting sqref="E15:F15">
    <cfRule type="expression" dxfId="2229" priority="497">
      <formula>$L15&gt;0.15</formula>
    </cfRule>
    <cfRule type="expression" dxfId="2228" priority="498">
      <formula>AND($L15&gt;0.08,$L15&lt;0.15)</formula>
    </cfRule>
  </conditionalFormatting>
  <conditionalFormatting sqref="D15">
    <cfRule type="expression" dxfId="2227" priority="499">
      <formula>$L15&gt;0.15</formula>
    </cfRule>
    <cfRule type="expression" dxfId="2226" priority="500">
      <formula>AND($L15&gt;0.08,$L15&lt;0.15)</formula>
    </cfRule>
  </conditionalFormatting>
  <conditionalFormatting sqref="E15:F15">
    <cfRule type="expression" dxfId="2225" priority="491">
      <formula>$L15&gt;0.15</formula>
    </cfRule>
    <cfRule type="expression" dxfId="2224" priority="492">
      <formula>AND($L15&gt;0.08,$L15&lt;0.15)</formula>
    </cfRule>
  </conditionalFormatting>
  <conditionalFormatting sqref="E15:F15">
    <cfRule type="expression" dxfId="2223" priority="489">
      <formula>$L15&gt;0.15</formula>
    </cfRule>
    <cfRule type="expression" dxfId="2222" priority="490">
      <formula>AND($L15&gt;0.08,$L15&lt;0.15)</formula>
    </cfRule>
  </conditionalFormatting>
  <conditionalFormatting sqref="G15:H15">
    <cfRule type="expression" dxfId="2221" priority="487">
      <formula>$L15&gt;0.15</formula>
    </cfRule>
    <cfRule type="expression" dxfId="2220" priority="488">
      <formula>AND($L15&gt;0.08,$L15&lt;0.15)</formula>
    </cfRule>
  </conditionalFormatting>
  <conditionalFormatting sqref="G15:H15">
    <cfRule type="expression" dxfId="2219" priority="493">
      <formula>$L15&gt;0.15</formula>
    </cfRule>
    <cfRule type="expression" dxfId="2218" priority="494">
      <formula>AND($L15&gt;0.08,$L15&lt;0.15)</formula>
    </cfRule>
  </conditionalFormatting>
  <conditionalFormatting sqref="E16:F16">
    <cfRule type="expression" dxfId="2217" priority="481">
      <formula>$L16&gt;0.15</formula>
    </cfRule>
    <cfRule type="expression" dxfId="2216" priority="482">
      <formula>AND($L16&gt;0.08,$L16&lt;0.15)</formula>
    </cfRule>
  </conditionalFormatting>
  <conditionalFormatting sqref="E16:F16">
    <cfRule type="expression" dxfId="2215" priority="483">
      <formula>$L16&gt;0.15</formula>
    </cfRule>
    <cfRule type="expression" dxfId="2214" priority="484">
      <formula>AND($L16&gt;0.08,$L16&lt;0.15)</formula>
    </cfRule>
  </conditionalFormatting>
  <conditionalFormatting sqref="D16">
    <cfRule type="expression" dxfId="2213" priority="485">
      <formula>$L16&gt;0.15</formula>
    </cfRule>
    <cfRule type="expression" dxfId="2212" priority="486">
      <formula>AND($L16&gt;0.08,$L16&lt;0.15)</formula>
    </cfRule>
  </conditionalFormatting>
  <conditionalFormatting sqref="E16:F16">
    <cfRule type="expression" dxfId="2211" priority="477">
      <formula>$L16&gt;0.15</formula>
    </cfRule>
    <cfRule type="expression" dxfId="2210" priority="478">
      <formula>AND($L16&gt;0.08,$L16&lt;0.15)</formula>
    </cfRule>
  </conditionalFormatting>
  <conditionalFormatting sqref="E16:F16">
    <cfRule type="expression" dxfId="2209" priority="475">
      <formula>$L16&gt;0.15</formula>
    </cfRule>
    <cfRule type="expression" dxfId="2208" priority="476">
      <formula>AND($L16&gt;0.08,$L16&lt;0.15)</formula>
    </cfRule>
  </conditionalFormatting>
  <conditionalFormatting sqref="G16:H16">
    <cfRule type="expression" dxfId="2207" priority="473">
      <formula>$L16&gt;0.15</formula>
    </cfRule>
    <cfRule type="expression" dxfId="2206" priority="474">
      <formula>AND($L16&gt;0.08,$L16&lt;0.15)</formula>
    </cfRule>
  </conditionalFormatting>
  <conditionalFormatting sqref="G16:H16">
    <cfRule type="expression" dxfId="2205" priority="479">
      <formula>$L16&gt;0.15</formula>
    </cfRule>
    <cfRule type="expression" dxfId="2204" priority="480">
      <formula>AND($L16&gt;0.08,$L16&lt;0.15)</formula>
    </cfRule>
  </conditionalFormatting>
  <conditionalFormatting sqref="E17:F17">
    <cfRule type="expression" dxfId="2203" priority="467">
      <formula>$L17&gt;0.15</formula>
    </cfRule>
    <cfRule type="expression" dxfId="2202" priority="468">
      <formula>AND($L17&gt;0.08,$L17&lt;0.15)</formula>
    </cfRule>
  </conditionalFormatting>
  <conditionalFormatting sqref="E17:F17">
    <cfRule type="expression" dxfId="2201" priority="469">
      <formula>$L17&gt;0.15</formula>
    </cfRule>
    <cfRule type="expression" dxfId="2200" priority="470">
      <formula>AND($L17&gt;0.08,$L17&lt;0.15)</formula>
    </cfRule>
  </conditionalFormatting>
  <conditionalFormatting sqref="D17">
    <cfRule type="expression" dxfId="2199" priority="471">
      <formula>$L17&gt;0.15</formula>
    </cfRule>
    <cfRule type="expression" dxfId="2198" priority="472">
      <formula>AND($L17&gt;0.08,$L17&lt;0.15)</formula>
    </cfRule>
  </conditionalFormatting>
  <conditionalFormatting sqref="E17:F17">
    <cfRule type="expression" dxfId="2197" priority="463">
      <formula>$L17&gt;0.15</formula>
    </cfRule>
    <cfRule type="expression" dxfId="2196" priority="464">
      <formula>AND($L17&gt;0.08,$L17&lt;0.15)</formula>
    </cfRule>
  </conditionalFormatting>
  <conditionalFormatting sqref="E17:F17">
    <cfRule type="expression" dxfId="2195" priority="461">
      <formula>$L17&gt;0.15</formula>
    </cfRule>
    <cfRule type="expression" dxfId="2194" priority="462">
      <formula>AND($L17&gt;0.08,$L17&lt;0.15)</formula>
    </cfRule>
  </conditionalFormatting>
  <conditionalFormatting sqref="G17:H17">
    <cfRule type="expression" dxfId="2193" priority="459">
      <formula>$L17&gt;0.15</formula>
    </cfRule>
    <cfRule type="expression" dxfId="2192" priority="460">
      <formula>AND($L17&gt;0.08,$L17&lt;0.15)</formula>
    </cfRule>
  </conditionalFormatting>
  <conditionalFormatting sqref="G17:H17">
    <cfRule type="expression" dxfId="2191" priority="465">
      <formula>$L17&gt;0.15</formula>
    </cfRule>
    <cfRule type="expression" dxfId="2190" priority="466">
      <formula>AND($L17&gt;0.08,$L17&lt;0.15)</formula>
    </cfRule>
  </conditionalFormatting>
  <conditionalFormatting sqref="AA18">
    <cfRule type="expression" dxfId="2189" priority="457">
      <formula>$L18&gt;0.15</formula>
    </cfRule>
    <cfRule type="expression" dxfId="2188" priority="458">
      <formula>AND($L18&gt;0.08,$L18&lt;0.15)</formula>
    </cfRule>
  </conditionalFormatting>
  <conditionalFormatting sqref="AA19:AA21">
    <cfRule type="expression" dxfId="2187" priority="455">
      <formula>$L19&gt;0.15</formula>
    </cfRule>
    <cfRule type="expression" dxfId="2186" priority="456">
      <formula>AND($L19&gt;0.08,$L19&lt;0.15)</formula>
    </cfRule>
  </conditionalFormatting>
  <conditionalFormatting sqref="D58:D59">
    <cfRule type="expression" dxfId="2185" priority="453">
      <formula>$L58&gt;0.15</formula>
    </cfRule>
    <cfRule type="expression" dxfId="2184" priority="454">
      <formula>AND($L58&gt;0.08,$L58&lt;0.15)</formula>
    </cfRule>
  </conditionalFormatting>
  <conditionalFormatting sqref="AE59">
    <cfRule type="expression" dxfId="2183" priority="447">
      <formula>$L59&gt;0.15</formula>
    </cfRule>
    <cfRule type="expression" dxfId="2182" priority="448">
      <formula>AND($L59&gt;0.08,$L59&lt;0.15)</formula>
    </cfRule>
  </conditionalFormatting>
  <conditionalFormatting sqref="AA59:AD59">
    <cfRule type="expression" dxfId="2181" priority="449">
      <formula>$L59&gt;0.15</formula>
    </cfRule>
    <cfRule type="expression" dxfId="2180" priority="450">
      <formula>AND($L59&gt;0.08,$L59&lt;0.15)</formula>
    </cfRule>
  </conditionalFormatting>
  <conditionalFormatting sqref="A34:A44 I37:Z40 I41:AD42 AF34:AF36 I34:Z35 AB34:AD35 I36 K36:AD36 AB38:AD40 AB37:AF37 AE38:AE42 J40:K44 AB43:AB44 AD43:AD44 AF38:AF44 I43:Z44">
    <cfRule type="expression" dxfId="2179" priority="445">
      <formula>$L34&gt;0.15</formula>
    </cfRule>
    <cfRule type="expression" dxfId="2178" priority="446">
      <formula>AND($L34&gt;0.08,$L34&lt;0.15)</formula>
    </cfRule>
  </conditionalFormatting>
  <conditionalFormatting sqref="B34:C44">
    <cfRule type="expression" dxfId="2177" priority="443">
      <formula>$L34&gt;0.15</formula>
    </cfRule>
    <cfRule type="expression" dxfId="2176" priority="444">
      <formula>AND($L34&gt;0.08,$L34&lt;0.15)</formula>
    </cfRule>
  </conditionalFormatting>
  <conditionalFormatting sqref="AE43:AE44">
    <cfRule type="expression" dxfId="2175" priority="345">
      <formula>$L43&gt;0.15</formula>
    </cfRule>
    <cfRule type="expression" dxfId="2174" priority="346">
      <formula>AND($L43&gt;0.08,$L43&lt;0.15)</formula>
    </cfRule>
  </conditionalFormatting>
  <conditionalFormatting sqref="AE43:AE44">
    <cfRule type="expression" dxfId="2173" priority="343">
      <formula>$L43&gt;0.15</formula>
    </cfRule>
    <cfRule type="expression" dxfId="2172" priority="344">
      <formula>AND($L43&gt;0.08,$L43&lt;0.15)</formula>
    </cfRule>
  </conditionalFormatting>
  <conditionalFormatting sqref="E19:F19">
    <cfRule type="expression" dxfId="2171" priority="301">
      <formula>$L19&gt;0.15</formula>
    </cfRule>
    <cfRule type="expression" dxfId="2170" priority="302">
      <formula>AND($L19&gt;0.08,$L19&lt;0.15)</formula>
    </cfRule>
  </conditionalFormatting>
  <conditionalFormatting sqref="G19:H19">
    <cfRule type="expression" dxfId="2169" priority="293">
      <formula>$L19&gt;0.15</formula>
    </cfRule>
    <cfRule type="expression" dxfId="2168" priority="294">
      <formula>AND($L19&gt;0.08,$L19&lt;0.15)</formula>
    </cfRule>
  </conditionalFormatting>
  <conditionalFormatting sqref="E19:F19">
    <cfRule type="expression" dxfId="2167" priority="299">
      <formula>$L19&gt;0.15</formula>
    </cfRule>
    <cfRule type="expression" dxfId="2166" priority="300">
      <formula>AND($L19&gt;0.08,$L19&lt;0.15)</formula>
    </cfRule>
  </conditionalFormatting>
  <conditionalFormatting sqref="E19:F19">
    <cfRule type="expression" dxfId="2165" priority="297">
      <formula>$L19&gt;0.15</formula>
    </cfRule>
    <cfRule type="expression" dxfId="2164" priority="298">
      <formula>AND($L19&gt;0.08,$L19&lt;0.15)</formula>
    </cfRule>
  </conditionalFormatting>
  <conditionalFormatting sqref="G19:H19">
    <cfRule type="expression" dxfId="2163" priority="295">
      <formula>$L19&gt;0.15</formula>
    </cfRule>
    <cfRule type="expression" dxfId="2162" priority="296">
      <formula>AND($L19&gt;0.08,$L19&lt;0.15)</formula>
    </cfRule>
  </conditionalFormatting>
  <conditionalFormatting sqref="D19">
    <cfRule type="expression" dxfId="2161" priority="291">
      <formula>$L19&gt;0.15</formula>
    </cfRule>
    <cfRule type="expression" dxfId="2160" priority="292">
      <formula>AND($L19&gt;0.08,$L19&lt;0.15)</formula>
    </cfRule>
  </conditionalFormatting>
  <conditionalFormatting sqref="D21">
    <cfRule type="expression" dxfId="2159" priority="289">
      <formula>$L21&gt;0.15</formula>
    </cfRule>
    <cfRule type="expression" dxfId="2158" priority="290">
      <formula>AND($L21&gt;0.08,$L21&lt;0.15)</formula>
    </cfRule>
  </conditionalFormatting>
  <conditionalFormatting sqref="H21">
    <cfRule type="expression" dxfId="2157" priority="285">
      <formula>$L21&gt;0.15</formula>
    </cfRule>
    <cfRule type="expression" dxfId="2156" priority="286">
      <formula>AND($L21&gt;0.08,$L21&lt;0.15)</formula>
    </cfRule>
  </conditionalFormatting>
  <conditionalFormatting sqref="E21:F21">
    <cfRule type="expression" dxfId="2155" priority="287">
      <formula>$L21&gt;0.15</formula>
    </cfRule>
    <cfRule type="expression" dxfId="2154" priority="288">
      <formula>AND($L21&gt;0.08,$L21&lt;0.15)</formula>
    </cfRule>
  </conditionalFormatting>
  <conditionalFormatting sqref="G21">
    <cfRule type="expression" dxfId="2153" priority="283">
      <formula>$L21&gt;0.15</formula>
    </cfRule>
    <cfRule type="expression" dxfId="2152" priority="284">
      <formula>AND($L21&gt;0.08,$L21&lt;0.15)</formula>
    </cfRule>
  </conditionalFormatting>
  <conditionalFormatting sqref="G21">
    <cfRule type="expression" dxfId="2151" priority="281">
      <formula>$L21&gt;0.15</formula>
    </cfRule>
    <cfRule type="expression" dxfId="2150" priority="282">
      <formula>AND($L21&gt;0.08,$L21&lt;0.15)</formula>
    </cfRule>
  </conditionalFormatting>
  <conditionalFormatting sqref="E22:H22">
    <cfRule type="expression" dxfId="2149" priority="279">
      <formula>$L22&gt;0.15</formula>
    </cfRule>
    <cfRule type="expression" dxfId="2148" priority="280">
      <formula>AND($L22&gt;0.08,$L22&lt;0.15)</formula>
    </cfRule>
  </conditionalFormatting>
  <conditionalFormatting sqref="D22">
    <cfRule type="expression" dxfId="2147" priority="277">
      <formula>$L22&gt;0.15</formula>
    </cfRule>
    <cfRule type="expression" dxfId="2146" priority="278">
      <formula>AND($L22&gt;0.08,$L22&lt;0.15)</formula>
    </cfRule>
  </conditionalFormatting>
  <conditionalFormatting sqref="AA23">
    <cfRule type="expression" dxfId="2145" priority="275">
      <formula>$L23&gt;0.15</formula>
    </cfRule>
    <cfRule type="expression" dxfId="2144" priority="276">
      <formula>AND($L23&gt;0.08,$L23&lt;0.15)</formula>
    </cfRule>
  </conditionalFormatting>
  <conditionalFormatting sqref="AA24">
    <cfRule type="expression" dxfId="2143" priority="271">
      <formula>$L24&gt;0.15</formula>
    </cfRule>
    <cfRule type="expression" dxfId="2142" priority="272">
      <formula>AND($L24&gt;0.08,$L24&lt;0.15)</formula>
    </cfRule>
  </conditionalFormatting>
  <conditionalFormatting sqref="AA25:AA27">
    <cfRule type="expression" dxfId="2141" priority="269">
      <formula>$L25&gt;0.15</formula>
    </cfRule>
    <cfRule type="expression" dxfId="2140" priority="270">
      <formula>AND($L25&gt;0.08,$L25&lt;0.15)</formula>
    </cfRule>
  </conditionalFormatting>
  <conditionalFormatting sqref="E23:H23">
    <cfRule type="expression" dxfId="2139" priority="267">
      <formula>$L23&gt;0.15</formula>
    </cfRule>
    <cfRule type="expression" dxfId="2138" priority="268">
      <formula>AND($L23&gt;0.08,$L23&lt;0.15)</formula>
    </cfRule>
  </conditionalFormatting>
  <conditionalFormatting sqref="D23">
    <cfRule type="expression" dxfId="2137" priority="265">
      <formula>$L23&gt;0.15</formula>
    </cfRule>
    <cfRule type="expression" dxfId="2136" priority="266">
      <formula>AND($L23&gt;0.08,$L23&lt;0.15)</formula>
    </cfRule>
  </conditionalFormatting>
  <conditionalFormatting sqref="E24:H24">
    <cfRule type="expression" dxfId="2135" priority="263">
      <formula>$L24&gt;0.15</formula>
    </cfRule>
    <cfRule type="expression" dxfId="2134" priority="264">
      <formula>AND($L24&gt;0.08,$L24&lt;0.15)</formula>
    </cfRule>
  </conditionalFormatting>
  <conditionalFormatting sqref="D24">
    <cfRule type="expression" dxfId="2133" priority="261">
      <formula>$L24&gt;0.15</formula>
    </cfRule>
    <cfRule type="expression" dxfId="2132" priority="262">
      <formula>AND($L24&gt;0.08,$L24&lt;0.15)</formula>
    </cfRule>
  </conditionalFormatting>
  <conditionalFormatting sqref="E25:F25 H25">
    <cfRule type="expression" dxfId="2131" priority="259">
      <formula>$L25&gt;0.15</formula>
    </cfRule>
    <cfRule type="expression" dxfId="2130" priority="260">
      <formula>AND($L25&gt;0.08,$L25&lt;0.15)</formula>
    </cfRule>
  </conditionalFormatting>
  <conditionalFormatting sqref="D25">
    <cfRule type="expression" dxfId="2129" priority="257">
      <formula>$L25&gt;0.15</formula>
    </cfRule>
    <cfRule type="expression" dxfId="2128" priority="258">
      <formula>AND($L25&gt;0.08,$L25&lt;0.15)</formula>
    </cfRule>
  </conditionalFormatting>
  <conditionalFormatting sqref="G25">
    <cfRule type="expression" dxfId="2127" priority="255">
      <formula>$L25&gt;0.15</formula>
    </cfRule>
    <cfRule type="expression" dxfId="2126" priority="256">
      <formula>AND($L25&gt;0.08,$L25&lt;0.15)</formula>
    </cfRule>
  </conditionalFormatting>
  <conditionalFormatting sqref="G25">
    <cfRule type="expression" dxfId="2125" priority="253">
      <formula>$L25&gt;0.15</formula>
    </cfRule>
    <cfRule type="expression" dxfId="2124" priority="254">
      <formula>AND($L25&gt;0.08,$L25&lt;0.15)</formula>
    </cfRule>
  </conditionalFormatting>
  <conditionalFormatting sqref="E26:F26">
    <cfRule type="expression" dxfId="2123" priority="249">
      <formula>$L26&gt;0.15</formula>
    </cfRule>
    <cfRule type="expression" dxfId="2122" priority="250">
      <formula>AND($L26&gt;0.08,$L26&lt;0.15)</formula>
    </cfRule>
  </conditionalFormatting>
  <conditionalFormatting sqref="E26:F26">
    <cfRule type="expression" dxfId="2121" priority="245">
      <formula>$L26&gt;0.15</formula>
    </cfRule>
    <cfRule type="expression" dxfId="2120" priority="246">
      <formula>AND($L26&gt;0.08,$L26&lt;0.15)</formula>
    </cfRule>
  </conditionalFormatting>
  <conditionalFormatting sqref="E26:F26">
    <cfRule type="expression" dxfId="2119" priority="243">
      <formula>$L26&gt;0.15</formula>
    </cfRule>
    <cfRule type="expression" dxfId="2118" priority="244">
      <formula>AND($L26&gt;0.08,$L26&lt;0.15)</formula>
    </cfRule>
  </conditionalFormatting>
  <conditionalFormatting sqref="G26:H26">
    <cfRule type="expression" dxfId="2117" priority="241">
      <formula>$L26&gt;0.15</formula>
    </cfRule>
    <cfRule type="expression" dxfId="2116" priority="242">
      <formula>AND($L26&gt;0.08,$L26&lt;0.15)</formula>
    </cfRule>
  </conditionalFormatting>
  <conditionalFormatting sqref="G26:H26">
    <cfRule type="expression" dxfId="2115" priority="247">
      <formula>$L26&gt;0.15</formula>
    </cfRule>
    <cfRule type="expression" dxfId="2114" priority="248">
      <formula>AND($L26&gt;0.08,$L26&lt;0.15)</formula>
    </cfRule>
  </conditionalFormatting>
  <conditionalFormatting sqref="E26:F26">
    <cfRule type="expression" dxfId="2113" priority="251">
      <formula>$L26&gt;0.15</formula>
    </cfRule>
    <cfRule type="expression" dxfId="2112" priority="252">
      <formula>AND($L26&gt;0.08,$L26&lt;0.15)</formula>
    </cfRule>
  </conditionalFormatting>
  <conditionalFormatting sqref="D26">
    <cfRule type="expression" dxfId="2111" priority="239">
      <formula>$L26&gt;0.15</formula>
    </cfRule>
    <cfRule type="expression" dxfId="2110" priority="240">
      <formula>AND($L26&gt;0.08,$L26&lt;0.15)</formula>
    </cfRule>
  </conditionalFormatting>
  <conditionalFormatting sqref="D26">
    <cfRule type="expression" dxfId="2109" priority="237">
      <formula>$L26&gt;0.15</formula>
    </cfRule>
    <cfRule type="expression" dxfId="2108" priority="238">
      <formula>AND($L26&gt;0.08,$L26&lt;0.15)</formula>
    </cfRule>
  </conditionalFormatting>
  <conditionalFormatting sqref="H27">
    <cfRule type="expression" dxfId="2107" priority="235">
      <formula>$L27&gt;0.15</formula>
    </cfRule>
    <cfRule type="expression" dxfId="2106" priority="236">
      <formula>AND($L27&gt;0.08,$L27&lt;0.15)</formula>
    </cfRule>
  </conditionalFormatting>
  <conditionalFormatting sqref="G27">
    <cfRule type="expression" dxfId="2105" priority="233">
      <formula>$L27&gt;0.15</formula>
    </cfRule>
    <cfRule type="expression" dxfId="2104" priority="234">
      <formula>AND($L27&gt;0.08,$L27&lt;0.15)</formula>
    </cfRule>
  </conditionalFormatting>
  <conditionalFormatting sqref="G27">
    <cfRule type="expression" dxfId="2103" priority="231">
      <formula>$L27&gt;0.15</formula>
    </cfRule>
    <cfRule type="expression" dxfId="2102" priority="232">
      <formula>AND($L27&gt;0.08,$L27&lt;0.15)</formula>
    </cfRule>
  </conditionalFormatting>
  <conditionalFormatting sqref="AA29">
    <cfRule type="expression" dxfId="2101" priority="229">
      <formula>$L29&gt;0.15</formula>
    </cfRule>
    <cfRule type="expression" dxfId="2100" priority="230">
      <formula>AND($L29&gt;0.08,$L29&lt;0.15)</formula>
    </cfRule>
  </conditionalFormatting>
  <conditionalFormatting sqref="AA30">
    <cfRule type="expression" dxfId="2099" priority="227">
      <formula>$L30&gt;0.15</formula>
    </cfRule>
    <cfRule type="expression" dxfId="2098" priority="228">
      <formula>AND($L30&gt;0.08,$L30&lt;0.15)</formula>
    </cfRule>
  </conditionalFormatting>
  <conditionalFormatting sqref="AA31">
    <cfRule type="expression" dxfId="2097" priority="225">
      <formula>$L31&gt;0.15</formula>
    </cfRule>
    <cfRule type="expression" dxfId="2096" priority="226">
      <formula>AND($L31&gt;0.08,$L31&lt;0.15)</formula>
    </cfRule>
  </conditionalFormatting>
  <conditionalFormatting sqref="AA32">
    <cfRule type="expression" dxfId="2095" priority="223">
      <formula>$L32&gt;0.15</formula>
    </cfRule>
    <cfRule type="expression" dxfId="2094" priority="224">
      <formula>AND($L32&gt;0.08,$L32&lt;0.15)</formula>
    </cfRule>
  </conditionalFormatting>
  <conditionalFormatting sqref="AA33">
    <cfRule type="expression" dxfId="2093" priority="221">
      <formula>$L33&gt;0.15</formula>
    </cfRule>
    <cfRule type="expression" dxfId="2092" priority="222">
      <formula>AND($L33&gt;0.08,$L33&lt;0.15)</formula>
    </cfRule>
  </conditionalFormatting>
  <conditionalFormatting sqref="AA34">
    <cfRule type="expression" dxfId="2091" priority="219">
      <formula>$L34&gt;0.15</formula>
    </cfRule>
    <cfRule type="expression" dxfId="2090" priority="220">
      <formula>AND($L34&gt;0.08,$L34&lt;0.15)</formula>
    </cfRule>
  </conditionalFormatting>
  <conditionalFormatting sqref="AA35">
    <cfRule type="expression" dxfId="2089" priority="217">
      <formula>$L35&gt;0.15</formula>
    </cfRule>
    <cfRule type="expression" dxfId="2088" priority="218">
      <formula>AND($L35&gt;0.08,$L35&lt;0.15)</formula>
    </cfRule>
  </conditionalFormatting>
  <conditionalFormatting sqref="D28">
    <cfRule type="expression" dxfId="2087" priority="215">
      <formula>$L28&gt;0.15</formula>
    </cfRule>
    <cfRule type="expression" dxfId="2086" priority="216">
      <formula>AND($L28&gt;0.08,$L28&lt;0.15)</formula>
    </cfRule>
  </conditionalFormatting>
  <conditionalFormatting sqref="E28:F28">
    <cfRule type="expression" dxfId="2085" priority="213">
      <formula>$L28&gt;0.15</formula>
    </cfRule>
    <cfRule type="expression" dxfId="2084" priority="214">
      <formula>AND($L28&gt;0.08,$L28&lt;0.15)</formula>
    </cfRule>
  </conditionalFormatting>
  <conditionalFormatting sqref="E28:F28">
    <cfRule type="expression" dxfId="2083" priority="211">
      <formula>$L28&gt;0.15</formula>
    </cfRule>
    <cfRule type="expression" dxfId="2082" priority="212">
      <formula>AND($L28&gt;0.08,$L28&lt;0.15)</formula>
    </cfRule>
  </conditionalFormatting>
  <conditionalFormatting sqref="E28:F28">
    <cfRule type="expression" dxfId="2081" priority="209">
      <formula>$L28&gt;0.15</formula>
    </cfRule>
    <cfRule type="expression" dxfId="2080" priority="210">
      <formula>AND($L28&gt;0.08,$L28&lt;0.15)</formula>
    </cfRule>
  </conditionalFormatting>
  <conditionalFormatting sqref="G28:H28">
    <cfRule type="expression" dxfId="2079" priority="207">
      <formula>$L28&gt;0.15</formula>
    </cfRule>
    <cfRule type="expression" dxfId="2078" priority="208">
      <formula>AND($L28&gt;0.08,$L28&lt;0.15)</formula>
    </cfRule>
  </conditionalFormatting>
  <conditionalFormatting sqref="G28:H28">
    <cfRule type="expression" dxfId="2077" priority="205">
      <formula>$L28&gt;0.15</formula>
    </cfRule>
    <cfRule type="expression" dxfId="2076" priority="206">
      <formula>AND($L28&gt;0.08,$L28&lt;0.15)</formula>
    </cfRule>
  </conditionalFormatting>
  <conditionalFormatting sqref="D29">
    <cfRule type="expression" dxfId="2075" priority="203">
      <formula>$L29&gt;0.15</formula>
    </cfRule>
    <cfRule type="expression" dxfId="2074" priority="204">
      <formula>AND($L29&gt;0.08,$L29&lt;0.15)</formula>
    </cfRule>
  </conditionalFormatting>
  <conditionalFormatting sqref="E29:F29">
    <cfRule type="expression" dxfId="2073" priority="201">
      <formula>$L29&gt;0.15</formula>
    </cfRule>
    <cfRule type="expression" dxfId="2072" priority="202">
      <formula>AND($L29&gt;0.08,$L29&lt;0.15)</formula>
    </cfRule>
  </conditionalFormatting>
  <conditionalFormatting sqref="E29:F29">
    <cfRule type="expression" dxfId="2071" priority="199">
      <formula>$L29&gt;0.15</formula>
    </cfRule>
    <cfRule type="expression" dxfId="2070" priority="200">
      <formula>AND($L29&gt;0.08,$L29&lt;0.15)</formula>
    </cfRule>
  </conditionalFormatting>
  <conditionalFormatting sqref="E29:F29">
    <cfRule type="expression" dxfId="2069" priority="197">
      <formula>$L29&gt;0.15</formula>
    </cfRule>
    <cfRule type="expression" dxfId="2068" priority="198">
      <formula>AND($L29&gt;0.08,$L29&lt;0.15)</formula>
    </cfRule>
  </conditionalFormatting>
  <conditionalFormatting sqref="G29:H29">
    <cfRule type="expression" dxfId="2067" priority="195">
      <formula>$L29&gt;0.15</formula>
    </cfRule>
    <cfRule type="expression" dxfId="2066" priority="196">
      <formula>AND($L29&gt;0.08,$L29&lt;0.15)</formula>
    </cfRule>
  </conditionalFormatting>
  <conditionalFormatting sqref="G29:H29">
    <cfRule type="expression" dxfId="2065" priority="193">
      <formula>$L29&gt;0.15</formula>
    </cfRule>
    <cfRule type="expression" dxfId="2064" priority="194">
      <formula>AND($L29&gt;0.08,$L29&lt;0.15)</formula>
    </cfRule>
  </conditionalFormatting>
  <conditionalFormatting sqref="E30:F30">
    <cfRule type="expression" dxfId="2063" priority="191">
      <formula>$L30&gt;0.15</formula>
    </cfRule>
    <cfRule type="expression" dxfId="2062" priority="192">
      <formula>AND($L30&gt;0.08,$L30&lt;0.15)</formula>
    </cfRule>
  </conditionalFormatting>
  <conditionalFormatting sqref="D30">
    <cfRule type="expression" dxfId="2061" priority="189">
      <formula>$L30&gt;0.15</formula>
    </cfRule>
    <cfRule type="expression" dxfId="2060" priority="190">
      <formula>AND($L30&gt;0.08,$L30&lt;0.15)</formula>
    </cfRule>
  </conditionalFormatting>
  <conditionalFormatting sqref="G30:H30">
    <cfRule type="expression" dxfId="2059" priority="187">
      <formula>$L30&gt;0.15</formula>
    </cfRule>
    <cfRule type="expression" dxfId="2058" priority="188">
      <formula>AND($L30&gt;0.08,$L30&lt;0.15)</formula>
    </cfRule>
  </conditionalFormatting>
  <conditionalFormatting sqref="G30:H30">
    <cfRule type="expression" dxfId="2057" priority="185">
      <formula>$L30&gt;0.15</formula>
    </cfRule>
    <cfRule type="expression" dxfId="2056" priority="186">
      <formula>AND($L30&gt;0.08,$L30&lt;0.15)</formula>
    </cfRule>
  </conditionalFormatting>
  <conditionalFormatting sqref="E31:F31">
    <cfRule type="expression" dxfId="2055" priority="183">
      <formula>$L31&gt;0.15</formula>
    </cfRule>
    <cfRule type="expression" dxfId="2054" priority="184">
      <formula>AND($L31&gt;0.08,$L31&lt;0.15)</formula>
    </cfRule>
  </conditionalFormatting>
  <conditionalFormatting sqref="D31">
    <cfRule type="expression" dxfId="2053" priority="181">
      <formula>$L31&gt;0.15</formula>
    </cfRule>
    <cfRule type="expression" dxfId="2052" priority="182">
      <formula>AND($L31&gt;0.08,$L31&lt;0.15)</formula>
    </cfRule>
  </conditionalFormatting>
  <conditionalFormatting sqref="G31:H31">
    <cfRule type="expression" dxfId="2051" priority="179">
      <formula>$L31&gt;0.15</formula>
    </cfRule>
    <cfRule type="expression" dxfId="2050" priority="180">
      <formula>AND($L31&gt;0.08,$L31&lt;0.15)</formula>
    </cfRule>
  </conditionalFormatting>
  <conditionalFormatting sqref="G31:H31">
    <cfRule type="expression" dxfId="2049" priority="177">
      <formula>$L31&gt;0.15</formula>
    </cfRule>
    <cfRule type="expression" dxfId="2048" priority="178">
      <formula>AND($L31&gt;0.08,$L31&lt;0.15)</formula>
    </cfRule>
  </conditionalFormatting>
  <conditionalFormatting sqref="G32:H32">
    <cfRule type="expression" dxfId="2047" priority="163">
      <formula>$L32&gt;0.15</formula>
    </cfRule>
    <cfRule type="expression" dxfId="2046" priority="164">
      <formula>AND($L32&gt;0.08,$L32&lt;0.15)</formula>
    </cfRule>
  </conditionalFormatting>
  <conditionalFormatting sqref="G32:H32">
    <cfRule type="expression" dxfId="2045" priority="161">
      <formula>$L32&gt;0.15</formula>
    </cfRule>
    <cfRule type="expression" dxfId="2044" priority="162">
      <formula>AND($L32&gt;0.08,$L32&lt;0.15)</formula>
    </cfRule>
  </conditionalFormatting>
  <conditionalFormatting sqref="D32">
    <cfRule type="expression" dxfId="2043" priority="175">
      <formula>$L32&gt;0.15</formula>
    </cfRule>
    <cfRule type="expression" dxfId="2042" priority="176">
      <formula>AND($L32&gt;0.08,$L32&lt;0.15)</formula>
    </cfRule>
  </conditionalFormatting>
  <conditionalFormatting sqref="D32">
    <cfRule type="expression" dxfId="2041" priority="173">
      <formula>$L32&gt;0.15</formula>
    </cfRule>
    <cfRule type="expression" dxfId="2040" priority="174">
      <formula>AND($L32&gt;0.08,$L32&lt;0.15)</formula>
    </cfRule>
  </conditionalFormatting>
  <conditionalFormatting sqref="D32">
    <cfRule type="expression" dxfId="2039" priority="171">
      <formula>$L32&gt;0.15</formula>
    </cfRule>
    <cfRule type="expression" dxfId="2038" priority="172">
      <formula>AND($L32&gt;0.08,$L32&lt;0.15)</formula>
    </cfRule>
  </conditionalFormatting>
  <conditionalFormatting sqref="E32:F32">
    <cfRule type="expression" dxfId="2037" priority="169">
      <formula>$L32&gt;0.15</formula>
    </cfRule>
    <cfRule type="expression" dxfId="2036" priority="170">
      <formula>AND($L32&gt;0.08,$L32&lt;0.15)</formula>
    </cfRule>
  </conditionalFormatting>
  <conditionalFormatting sqref="E32:F32">
    <cfRule type="expression" dxfId="2035" priority="167">
      <formula>$L32&gt;0.15</formula>
    </cfRule>
    <cfRule type="expression" dxfId="2034" priority="168">
      <formula>AND($L32&gt;0.08,$L32&lt;0.15)</formula>
    </cfRule>
  </conditionalFormatting>
  <conditionalFormatting sqref="E32:F32">
    <cfRule type="expression" dxfId="2033" priority="165">
      <formula>$L32&gt;0.15</formula>
    </cfRule>
    <cfRule type="expression" dxfId="2032" priority="166">
      <formula>AND($L32&gt;0.08,$L32&lt;0.15)</formula>
    </cfRule>
  </conditionalFormatting>
  <conditionalFormatting sqref="G33:H33">
    <cfRule type="expression" dxfId="2031" priority="147">
      <formula>$L33&gt;0.15</formula>
    </cfRule>
    <cfRule type="expression" dxfId="2030" priority="148">
      <formula>AND($L33&gt;0.08,$L33&lt;0.15)</formula>
    </cfRule>
  </conditionalFormatting>
  <conditionalFormatting sqref="G33:H33">
    <cfRule type="expression" dxfId="2029" priority="145">
      <formula>$L33&gt;0.15</formula>
    </cfRule>
    <cfRule type="expression" dxfId="2028" priority="146">
      <formula>AND($L33&gt;0.08,$L33&lt;0.15)</formula>
    </cfRule>
  </conditionalFormatting>
  <conditionalFormatting sqref="D33">
    <cfRule type="expression" dxfId="2027" priority="159">
      <formula>$L33&gt;0.15</formula>
    </cfRule>
    <cfRule type="expression" dxfId="2026" priority="160">
      <formula>AND($L33&gt;0.08,$L33&lt;0.15)</formula>
    </cfRule>
  </conditionalFormatting>
  <conditionalFormatting sqref="D33">
    <cfRule type="expression" dxfId="2025" priority="157">
      <formula>$L33&gt;0.15</formula>
    </cfRule>
    <cfRule type="expression" dxfId="2024" priority="158">
      <formula>AND($L33&gt;0.08,$L33&lt;0.15)</formula>
    </cfRule>
  </conditionalFormatting>
  <conditionalFormatting sqref="D33">
    <cfRule type="expression" dxfId="2023" priority="155">
      <formula>$L33&gt;0.15</formula>
    </cfRule>
    <cfRule type="expression" dxfId="2022" priority="156">
      <formula>AND($L33&gt;0.08,$L33&lt;0.15)</formula>
    </cfRule>
  </conditionalFormatting>
  <conditionalFormatting sqref="E33:F33">
    <cfRule type="expression" dxfId="2021" priority="153">
      <formula>$L33&gt;0.15</formula>
    </cfRule>
    <cfRule type="expression" dxfId="2020" priority="154">
      <formula>AND($L33&gt;0.08,$L33&lt;0.15)</formula>
    </cfRule>
  </conditionalFormatting>
  <conditionalFormatting sqref="E33:F33">
    <cfRule type="expression" dxfId="2019" priority="151">
      <formula>$L33&gt;0.15</formula>
    </cfRule>
    <cfRule type="expression" dxfId="2018" priority="152">
      <formula>AND($L33&gt;0.08,$L33&lt;0.15)</formula>
    </cfRule>
  </conditionalFormatting>
  <conditionalFormatting sqref="E33:F33">
    <cfRule type="expression" dxfId="2017" priority="149">
      <formula>$L33&gt;0.15</formula>
    </cfRule>
    <cfRule type="expression" dxfId="2016" priority="150">
      <formula>AND($L33&gt;0.08,$L33&lt;0.15)</formula>
    </cfRule>
  </conditionalFormatting>
  <conditionalFormatting sqref="E34:F34">
    <cfRule type="expression" dxfId="2015" priority="141">
      <formula>$L34&gt;0.15</formula>
    </cfRule>
    <cfRule type="expression" dxfId="2014" priority="142">
      <formula>AND($L34&gt;0.08,$L34&lt;0.15)</formula>
    </cfRule>
  </conditionalFormatting>
  <conditionalFormatting sqref="E34:F34">
    <cfRule type="expression" dxfId="2013" priority="137">
      <formula>$L34&gt;0.15</formula>
    </cfRule>
    <cfRule type="expression" dxfId="2012" priority="138">
      <formula>AND($L34&gt;0.08,$L34&lt;0.15)</formula>
    </cfRule>
  </conditionalFormatting>
  <conditionalFormatting sqref="E34:F34">
    <cfRule type="expression" dxfId="2011" priority="135">
      <formula>$L34&gt;0.15</formula>
    </cfRule>
    <cfRule type="expression" dxfId="2010" priority="136">
      <formula>AND($L34&gt;0.08,$L34&lt;0.15)</formula>
    </cfRule>
  </conditionalFormatting>
  <conditionalFormatting sqref="G34:H34">
    <cfRule type="expression" dxfId="2009" priority="133">
      <formula>$L34&gt;0.15</formula>
    </cfRule>
    <cfRule type="expression" dxfId="2008" priority="134">
      <formula>AND($L34&gt;0.08,$L34&lt;0.15)</formula>
    </cfRule>
  </conditionalFormatting>
  <conditionalFormatting sqref="G34:H34">
    <cfRule type="expression" dxfId="2007" priority="139">
      <formula>$L34&gt;0.15</formula>
    </cfRule>
    <cfRule type="expression" dxfId="2006" priority="140">
      <formula>AND($L34&gt;0.08,$L34&lt;0.15)</formula>
    </cfRule>
  </conditionalFormatting>
  <conditionalFormatting sqref="E34:F34">
    <cfRule type="expression" dxfId="2005" priority="143">
      <formula>$L34&gt;0.15</formula>
    </cfRule>
    <cfRule type="expression" dxfId="2004" priority="144">
      <formula>AND($L34&gt;0.08,$L34&lt;0.15)</formula>
    </cfRule>
  </conditionalFormatting>
  <conditionalFormatting sqref="D34">
    <cfRule type="expression" dxfId="2003" priority="131">
      <formula>$L34&gt;0.15</formula>
    </cfRule>
    <cfRule type="expression" dxfId="2002" priority="132">
      <formula>AND($L34&gt;0.08,$L34&lt;0.15)</formula>
    </cfRule>
  </conditionalFormatting>
  <conditionalFormatting sqref="D34">
    <cfRule type="expression" dxfId="2001" priority="129">
      <formula>$L34&gt;0.15</formula>
    </cfRule>
    <cfRule type="expression" dxfId="2000" priority="130">
      <formula>AND($L34&gt;0.08,$L34&lt;0.15)</formula>
    </cfRule>
  </conditionalFormatting>
  <conditionalFormatting sqref="E35:H35">
    <cfRule type="expression" dxfId="1999" priority="127">
      <formula>$L35&gt;0.15</formula>
    </cfRule>
    <cfRule type="expression" dxfId="1998" priority="128">
      <formula>AND($L35&gt;0.08,$L35&lt;0.15)</formula>
    </cfRule>
  </conditionalFormatting>
  <conditionalFormatting sqref="D35">
    <cfRule type="expression" dxfId="1997" priority="125">
      <formula>$L35&gt;0.15</formula>
    </cfRule>
    <cfRule type="expression" dxfId="1996" priority="126">
      <formula>AND($L35&gt;0.08,$L35&lt;0.15)</formula>
    </cfRule>
  </conditionalFormatting>
  <conditionalFormatting sqref="E36:H36">
    <cfRule type="expression" dxfId="1995" priority="123">
      <formula>$L36&gt;0.15</formula>
    </cfRule>
    <cfRule type="expression" dxfId="1994" priority="124">
      <formula>AND($L36&gt;0.08,$L36&lt;0.15)</formula>
    </cfRule>
  </conditionalFormatting>
  <conditionalFormatting sqref="D36">
    <cfRule type="expression" dxfId="1993" priority="121">
      <formula>$L36&gt;0.15</formula>
    </cfRule>
    <cfRule type="expression" dxfId="1992" priority="122">
      <formula>AND($L36&gt;0.08,$L36&lt;0.15)</formula>
    </cfRule>
  </conditionalFormatting>
  <conditionalFormatting sqref="J36">
    <cfRule type="expression" dxfId="1991" priority="119">
      <formula>$L36&gt;0.15</formula>
    </cfRule>
    <cfRule type="expression" dxfId="1990" priority="120">
      <formula>AND($L36&gt;0.08,$L36&lt;0.15)</formula>
    </cfRule>
  </conditionalFormatting>
  <conditionalFormatting sqref="AA37">
    <cfRule type="expression" dxfId="1989" priority="117">
      <formula>$L37&gt;0.15</formula>
    </cfRule>
    <cfRule type="expression" dxfId="1988" priority="118">
      <formula>AND($L37&gt;0.08,$L37&lt;0.15)</formula>
    </cfRule>
  </conditionalFormatting>
  <conditionalFormatting sqref="AA38:AA40">
    <cfRule type="expression" dxfId="1987" priority="115">
      <formula>$L38&gt;0.15</formula>
    </cfRule>
    <cfRule type="expression" dxfId="1986" priority="116">
      <formula>AND($L38&gt;0.08,$L38&lt;0.15)</formula>
    </cfRule>
  </conditionalFormatting>
  <conditionalFormatting sqref="G37:H37">
    <cfRule type="expression" dxfId="1985" priority="105">
      <formula>$L37&gt;0.15</formula>
    </cfRule>
    <cfRule type="expression" dxfId="1984" priority="106">
      <formula>AND($L37&gt;0.08,$L37&lt;0.15)</formula>
    </cfRule>
  </conditionalFormatting>
  <conditionalFormatting sqref="E37:F37">
    <cfRule type="expression" dxfId="1983" priority="113">
      <formula>$L37&gt;0.15</formula>
    </cfRule>
    <cfRule type="expression" dxfId="1982" priority="114">
      <formula>AND($L37&gt;0.08,$L37&lt;0.15)</formula>
    </cfRule>
  </conditionalFormatting>
  <conditionalFormatting sqref="E37:F37">
    <cfRule type="expression" dxfId="1981" priority="111">
      <formula>$L37&gt;0.15</formula>
    </cfRule>
    <cfRule type="expression" dxfId="1980" priority="112">
      <formula>AND($L37&gt;0.08,$L37&lt;0.15)</formula>
    </cfRule>
  </conditionalFormatting>
  <conditionalFormatting sqref="E37:F37">
    <cfRule type="expression" dxfId="1979" priority="109">
      <formula>$L37&gt;0.15</formula>
    </cfRule>
    <cfRule type="expression" dxfId="1978" priority="110">
      <formula>AND($L37&gt;0.08,$L37&lt;0.15)</formula>
    </cfRule>
  </conditionalFormatting>
  <conditionalFormatting sqref="G37:H37">
    <cfRule type="expression" dxfId="1977" priority="107">
      <formula>$L37&gt;0.15</formula>
    </cfRule>
    <cfRule type="expression" dxfId="1976" priority="108">
      <formula>AND($L37&gt;0.08,$L37&lt;0.15)</formula>
    </cfRule>
  </conditionalFormatting>
  <conditionalFormatting sqref="D37">
    <cfRule type="expression" dxfId="1975" priority="103">
      <formula>$L37&gt;0.15</formula>
    </cfRule>
    <cfRule type="expression" dxfId="1974" priority="104">
      <formula>AND($L37&gt;0.08,$L37&lt;0.15)</formula>
    </cfRule>
  </conditionalFormatting>
  <conditionalFormatting sqref="E38:F38">
    <cfRule type="expression" dxfId="1973" priority="101">
      <formula>$L38&gt;0.15</formula>
    </cfRule>
    <cfRule type="expression" dxfId="1972" priority="102">
      <formula>AND($L38&gt;0.08,$L38&lt;0.15)</formula>
    </cfRule>
  </conditionalFormatting>
  <conditionalFormatting sqref="H38">
    <cfRule type="expression" dxfId="1971" priority="99">
      <formula>$L38&gt;0.15</formula>
    </cfRule>
    <cfRule type="expression" dxfId="1970" priority="100">
      <formula>AND($L38&gt;0.08,$L38&lt;0.15)</formula>
    </cfRule>
  </conditionalFormatting>
  <conditionalFormatting sqref="G38">
    <cfRule type="expression" dxfId="1969" priority="97">
      <formula>$L38&gt;0.15</formula>
    </cfRule>
    <cfRule type="expression" dxfId="1968" priority="98">
      <formula>AND($L38&gt;0.08,$L38&lt;0.15)</formula>
    </cfRule>
  </conditionalFormatting>
  <conditionalFormatting sqref="G38">
    <cfRule type="expression" dxfId="1967" priority="95">
      <formula>$L38&gt;0.15</formula>
    </cfRule>
    <cfRule type="expression" dxfId="1966" priority="96">
      <formula>AND($L38&gt;0.08,$L38&lt;0.15)</formula>
    </cfRule>
  </conditionalFormatting>
  <conditionalFormatting sqref="D38">
    <cfRule type="expression" dxfId="1965" priority="93">
      <formula>$L38&gt;0.15</formula>
    </cfRule>
    <cfRule type="expression" dxfId="1964" priority="94">
      <formula>AND($L38&gt;0.08,$L38&lt;0.15)</formula>
    </cfRule>
  </conditionalFormatting>
  <conditionalFormatting sqref="E39:F39">
    <cfRule type="expression" dxfId="1963" priority="87">
      <formula>$L39&gt;0.15</formula>
    </cfRule>
    <cfRule type="expression" dxfId="1962" priority="88">
      <formula>AND($L39&gt;0.08,$L39&lt;0.15)</formula>
    </cfRule>
  </conditionalFormatting>
  <conditionalFormatting sqref="E39:F39">
    <cfRule type="expression" dxfId="1961" priority="85">
      <formula>$L39&gt;0.15</formula>
    </cfRule>
    <cfRule type="expression" dxfId="1960" priority="86">
      <formula>AND($L39&gt;0.08,$L39&lt;0.15)</formula>
    </cfRule>
  </conditionalFormatting>
  <conditionalFormatting sqref="E39:F39">
    <cfRule type="expression" dxfId="1959" priority="91">
      <formula>$L39&gt;0.15</formula>
    </cfRule>
    <cfRule type="expression" dxfId="1958" priority="92">
      <formula>AND($L39&gt;0.08,$L39&lt;0.15)</formula>
    </cfRule>
  </conditionalFormatting>
  <conditionalFormatting sqref="E39:F39">
    <cfRule type="expression" dxfId="1957" priority="89">
      <formula>$L39&gt;0.15</formula>
    </cfRule>
    <cfRule type="expression" dxfId="1956" priority="90">
      <formula>AND($L39&gt;0.08,$L39&lt;0.15)</formula>
    </cfRule>
  </conditionalFormatting>
  <conditionalFormatting sqref="D39">
    <cfRule type="expression" dxfId="1955" priority="83">
      <formula>$L39&gt;0.15</formula>
    </cfRule>
    <cfRule type="expression" dxfId="1954" priority="84">
      <formula>AND($L39&gt;0.08,$L39&lt;0.15)</formula>
    </cfRule>
  </conditionalFormatting>
  <conditionalFormatting sqref="H39">
    <cfRule type="expression" dxfId="1953" priority="81">
      <formula>$L39&gt;0.15</formula>
    </cfRule>
    <cfRule type="expression" dxfId="1952" priority="82">
      <formula>AND($L39&gt;0.08,$L39&lt;0.15)</formula>
    </cfRule>
  </conditionalFormatting>
  <conditionalFormatting sqref="G39">
    <cfRule type="expression" dxfId="1951" priority="79">
      <formula>$L39&gt;0.15</formula>
    </cfRule>
    <cfRule type="expression" dxfId="1950" priority="80">
      <formula>AND($L39&gt;0.08,$L39&lt;0.15)</formula>
    </cfRule>
  </conditionalFormatting>
  <conditionalFormatting sqref="G39">
    <cfRule type="expression" dxfId="1949" priority="77">
      <formula>$L39&gt;0.15</formula>
    </cfRule>
    <cfRule type="expression" dxfId="1948" priority="78">
      <formula>AND($L39&gt;0.08,$L39&lt;0.15)</formula>
    </cfRule>
  </conditionalFormatting>
  <conditionalFormatting sqref="E40:F40 H40">
    <cfRule type="expression" dxfId="1947" priority="75">
      <formula>$L40&gt;0.15</formula>
    </cfRule>
    <cfRule type="expression" dxfId="1946" priority="76">
      <formula>AND($L40&gt;0.08,$L40&lt;0.15)</formula>
    </cfRule>
  </conditionalFormatting>
  <conditionalFormatting sqref="D40">
    <cfRule type="expression" dxfId="1945" priority="73">
      <formula>$L40&gt;0.15</formula>
    </cfRule>
    <cfRule type="expression" dxfId="1944" priority="74">
      <formula>AND($L40&gt;0.08,$L40&lt;0.15)</formula>
    </cfRule>
  </conditionalFormatting>
  <conditionalFormatting sqref="G40">
    <cfRule type="expression" dxfId="1943" priority="71">
      <formula>$L40&gt;0.15</formula>
    </cfRule>
    <cfRule type="expression" dxfId="1942" priority="72">
      <formula>AND($L40&gt;0.08,$L40&lt;0.15)</formula>
    </cfRule>
  </conditionalFormatting>
  <conditionalFormatting sqref="G40">
    <cfRule type="expression" dxfId="1941" priority="69">
      <formula>$L40&gt;0.15</formula>
    </cfRule>
    <cfRule type="expression" dxfId="1940" priority="70">
      <formula>AND($L40&gt;0.08,$L40&lt;0.15)</formula>
    </cfRule>
  </conditionalFormatting>
  <conditionalFormatting sqref="E41:H41">
    <cfRule type="expression" dxfId="1939" priority="67">
      <formula>$L41&gt;0.15</formula>
    </cfRule>
    <cfRule type="expression" dxfId="1938" priority="68">
      <formula>AND($L41&gt;0.08,$L41&lt;0.15)</formula>
    </cfRule>
  </conditionalFormatting>
  <conditionalFormatting sqref="D41">
    <cfRule type="expression" dxfId="1937" priority="65">
      <formula>$L41&gt;0.15</formula>
    </cfRule>
    <cfRule type="expression" dxfId="1936" priority="66">
      <formula>AND($L41&gt;0.08,$L41&lt;0.15)</formula>
    </cfRule>
  </conditionalFormatting>
  <conditionalFormatting sqref="E42:F42">
    <cfRule type="expression" dxfId="1935" priority="59">
      <formula>$L42&gt;0.15</formula>
    </cfRule>
    <cfRule type="expression" dxfId="1934" priority="60">
      <formula>AND($L42&gt;0.08,$L42&lt;0.15)</formula>
    </cfRule>
  </conditionalFormatting>
  <conditionalFormatting sqref="E42:F42">
    <cfRule type="expression" dxfId="1933" priority="57">
      <formula>$L42&gt;0.15</formula>
    </cfRule>
    <cfRule type="expression" dxfId="1932" priority="58">
      <formula>AND($L42&gt;0.08,$L42&lt;0.15)</formula>
    </cfRule>
  </conditionalFormatting>
  <conditionalFormatting sqref="E42:F42">
    <cfRule type="expression" dxfId="1931" priority="63">
      <formula>$L42&gt;0.15</formula>
    </cfRule>
    <cfRule type="expression" dxfId="1930" priority="64">
      <formula>AND($L42&gt;0.08,$L42&lt;0.15)</formula>
    </cfRule>
  </conditionalFormatting>
  <conditionalFormatting sqref="E42:F42">
    <cfRule type="expression" dxfId="1929" priority="61">
      <formula>$L42&gt;0.15</formula>
    </cfRule>
    <cfRule type="expression" dxfId="1928" priority="62">
      <formula>AND($L42&gt;0.08,$L42&lt;0.15)</formula>
    </cfRule>
  </conditionalFormatting>
  <conditionalFormatting sqref="D42">
    <cfRule type="expression" dxfId="1927" priority="55">
      <formula>$L42&gt;0.15</formula>
    </cfRule>
    <cfRule type="expression" dxfId="1926" priority="56">
      <formula>AND($L42&gt;0.08,$L42&lt;0.15)</formula>
    </cfRule>
  </conditionalFormatting>
  <conditionalFormatting sqref="H42">
    <cfRule type="expression" dxfId="1925" priority="53">
      <formula>$L42&gt;0.15</formula>
    </cfRule>
    <cfRule type="expression" dxfId="1924" priority="54">
      <formula>AND($L42&gt;0.08,$L42&lt;0.15)</formula>
    </cfRule>
  </conditionalFormatting>
  <conditionalFormatting sqref="G42">
    <cfRule type="expression" dxfId="1923" priority="51">
      <formula>$L42&gt;0.15</formula>
    </cfRule>
    <cfRule type="expression" dxfId="1922" priority="52">
      <formula>AND($L42&gt;0.08,$L42&lt;0.15)</formula>
    </cfRule>
  </conditionalFormatting>
  <conditionalFormatting sqref="G42">
    <cfRule type="expression" dxfId="1921" priority="49">
      <formula>$L42&gt;0.15</formula>
    </cfRule>
    <cfRule type="expression" dxfId="1920" priority="50">
      <formula>AND($L42&gt;0.08,$L42&lt;0.15)</formula>
    </cfRule>
  </conditionalFormatting>
  <conditionalFormatting sqref="E60:F60">
    <cfRule type="expression" dxfId="1919" priority="41">
      <formula>$L60&gt;0.15</formula>
    </cfRule>
    <cfRule type="expression" dxfId="1918" priority="42">
      <formula>AND($L60&gt;0.08,$L60&lt;0.15)</formula>
    </cfRule>
  </conditionalFormatting>
  <conditionalFormatting sqref="E60:F60">
    <cfRule type="expression" dxfId="1917" priority="47">
      <formula>$L60&gt;0.15</formula>
    </cfRule>
    <cfRule type="expression" dxfId="1916" priority="48">
      <formula>AND($L60&gt;0.08,$L60&lt;0.15)</formula>
    </cfRule>
  </conditionalFormatting>
  <conditionalFormatting sqref="E60:F60">
    <cfRule type="expression" dxfId="1915" priority="45">
      <formula>$L60&gt;0.15</formula>
    </cfRule>
    <cfRule type="expression" dxfId="1914" priority="46">
      <formula>AND($L60&gt;0.08,$L60&lt;0.15)</formula>
    </cfRule>
  </conditionalFormatting>
  <conditionalFormatting sqref="E60:F60">
    <cfRule type="expression" dxfId="1913" priority="39">
      <formula>$L60&gt;0.15</formula>
    </cfRule>
    <cfRule type="expression" dxfId="1912" priority="40">
      <formula>AND($L60&gt;0.08,$L60&lt;0.15)</formula>
    </cfRule>
  </conditionalFormatting>
  <conditionalFormatting sqref="G60:H60">
    <cfRule type="expression" dxfId="1911" priority="37">
      <formula>$L60&gt;0.15</formula>
    </cfRule>
    <cfRule type="expression" dxfId="1910" priority="38">
      <formula>AND($L60&gt;0.08,$L60&lt;0.15)</formula>
    </cfRule>
  </conditionalFormatting>
  <conditionalFormatting sqref="G60:H60">
    <cfRule type="expression" dxfId="1909" priority="43">
      <formula>$L60&gt;0.15</formula>
    </cfRule>
    <cfRule type="expression" dxfId="1908" priority="44">
      <formula>AND($L60&gt;0.08,$L60&lt;0.15)</formula>
    </cfRule>
  </conditionalFormatting>
  <conditionalFormatting sqref="D60">
    <cfRule type="expression" dxfId="1907" priority="35">
      <formula>$L60&gt;0.15</formula>
    </cfRule>
    <cfRule type="expression" dxfId="1906" priority="36">
      <formula>AND($L60&gt;0.08,$L60&lt;0.15)</formula>
    </cfRule>
  </conditionalFormatting>
  <conditionalFormatting sqref="AA43:AA44">
    <cfRule type="expression" dxfId="1905" priority="33">
      <formula>$L43&gt;0.15</formula>
    </cfRule>
    <cfRule type="expression" dxfId="1904" priority="34">
      <formula>AND($L43&gt;0.08,$L43&lt;0.15)</formula>
    </cfRule>
  </conditionalFormatting>
  <conditionalFormatting sqref="AC43:AC44">
    <cfRule type="expression" dxfId="1903" priority="31">
      <formula>$L43&gt;0.15</formula>
    </cfRule>
    <cfRule type="expression" dxfId="1902" priority="32">
      <formula>AND($L43&gt;0.08,$L43&lt;0.15)</formula>
    </cfRule>
  </conditionalFormatting>
  <conditionalFormatting sqref="E43:F43 H43">
    <cfRule type="expression" dxfId="1901" priority="29">
      <formula>$L43&gt;0.15</formula>
    </cfRule>
    <cfRule type="expression" dxfId="1900" priority="30">
      <formula>AND($L43&gt;0.08,$L43&lt;0.15)</formula>
    </cfRule>
  </conditionalFormatting>
  <conditionalFormatting sqref="D43">
    <cfRule type="expression" dxfId="1899" priority="27">
      <formula>$L43&gt;0.15</formula>
    </cfRule>
    <cfRule type="expression" dxfId="1898" priority="28">
      <formula>AND($L43&gt;0.08,$L43&lt;0.15)</formula>
    </cfRule>
  </conditionalFormatting>
  <conditionalFormatting sqref="G43">
    <cfRule type="expression" dxfId="1897" priority="25">
      <formula>$L43&gt;0.15</formula>
    </cfRule>
    <cfRule type="expression" dxfId="1896" priority="26">
      <formula>AND($L43&gt;0.08,$L43&lt;0.15)</formula>
    </cfRule>
  </conditionalFormatting>
  <conditionalFormatting sqref="G43">
    <cfRule type="expression" dxfId="1895" priority="23">
      <formula>$L43&gt;0.15</formula>
    </cfRule>
    <cfRule type="expression" dxfId="1894" priority="24">
      <formula>AND($L43&gt;0.08,$L43&lt;0.15)</formula>
    </cfRule>
  </conditionalFormatting>
  <conditionalFormatting sqref="E44:F44">
    <cfRule type="expression" dxfId="1893" priority="19">
      <formula>$L44&gt;0.15</formula>
    </cfRule>
    <cfRule type="expression" dxfId="1892" priority="20">
      <formula>AND($L44&gt;0.08,$L44&lt;0.15)</formula>
    </cfRule>
  </conditionalFormatting>
  <conditionalFormatting sqref="E44:F44">
    <cfRule type="expression" dxfId="1891" priority="15">
      <formula>$L44&gt;0.15</formula>
    </cfRule>
    <cfRule type="expression" dxfId="1890" priority="16">
      <formula>AND($L44&gt;0.08,$L44&lt;0.15)</formula>
    </cfRule>
  </conditionalFormatting>
  <conditionalFormatting sqref="E44:F44">
    <cfRule type="expression" dxfId="1889" priority="13">
      <formula>$L44&gt;0.15</formula>
    </cfRule>
    <cfRule type="expression" dxfId="1888" priority="14">
      <formula>AND($L44&gt;0.08,$L44&lt;0.15)</formula>
    </cfRule>
  </conditionalFormatting>
  <conditionalFormatting sqref="G44:H44">
    <cfRule type="expression" dxfId="1887" priority="11">
      <formula>$L44&gt;0.15</formula>
    </cfRule>
    <cfRule type="expression" dxfId="1886" priority="12">
      <formula>AND($L44&gt;0.08,$L44&lt;0.15)</formula>
    </cfRule>
  </conditionalFormatting>
  <conditionalFormatting sqref="G44:H44">
    <cfRule type="expression" dxfId="1885" priority="17">
      <formula>$L44&gt;0.15</formula>
    </cfRule>
    <cfRule type="expression" dxfId="1884" priority="18">
      <formula>AND($L44&gt;0.08,$L44&lt;0.15)</formula>
    </cfRule>
  </conditionalFormatting>
  <conditionalFormatting sqref="E44:F44">
    <cfRule type="expression" dxfId="1883" priority="21">
      <formula>$L44&gt;0.15</formula>
    </cfRule>
    <cfRule type="expression" dxfId="1882" priority="22">
      <formula>AND($L44&gt;0.08,$L44&lt;0.15)</formula>
    </cfRule>
  </conditionalFormatting>
  <conditionalFormatting sqref="D44">
    <cfRule type="expression" dxfId="1881" priority="9">
      <formula>$L44&gt;0.15</formula>
    </cfRule>
    <cfRule type="expression" dxfId="1880" priority="10">
      <formula>AND($L44&gt;0.08,$L44&lt;0.15)</formula>
    </cfRule>
  </conditionalFormatting>
  <conditionalFormatting sqref="D44">
    <cfRule type="expression" dxfId="1879" priority="7">
      <formula>$L44&gt;0.15</formula>
    </cfRule>
    <cfRule type="expression" dxfId="1878" priority="8">
      <formula>AND($L44&gt;0.08,$L44&lt;0.15)</formula>
    </cfRule>
  </conditionalFormatting>
  <conditionalFormatting sqref="E61:F61">
    <cfRule type="expression" dxfId="1877" priority="5">
      <formula>$L61&gt;0.15</formula>
    </cfRule>
    <cfRule type="expression" dxfId="1876" priority="6">
      <formula>AND($L61&gt;0.08,$L61&lt;0.15)</formula>
    </cfRule>
  </conditionalFormatting>
  <conditionalFormatting sqref="G61:H61">
    <cfRule type="expression" dxfId="1875" priority="3">
      <formula>$L61&gt;0.15</formula>
    </cfRule>
    <cfRule type="expression" dxfId="1874" priority="4">
      <formula>AND($L61&gt;0.08,$L61&lt;0.15)</formula>
    </cfRule>
  </conditionalFormatting>
  <conditionalFormatting sqref="D61">
    <cfRule type="expression" dxfId="1873" priority="1">
      <formula>$L61&gt;0.15</formula>
    </cfRule>
    <cfRule type="expression" dxfId="1872" priority="2">
      <formula>AND($L61&gt;0.08,$L61&lt;0.15)</formula>
    </cfRule>
  </conditionalFormatting>
  <dataValidations count="3">
    <dataValidation type="list" allowBlank="1" showInputMessage="1" showErrorMessage="1" sqref="AC57:AC71 AC7:AC54">
      <formula1>"A, B"</formula1>
    </dataValidation>
    <dataValidation type="whole" allowBlank="1" showInputMessage="1" showErrorMessage="1" errorTitle="입력값이 올바르지 않습니다." error="숫자만 쓰세요!" sqref="J29:J30 J25:J27 M57:Z71 M7:Z54 J37:J38 J43:J44 J40:J41">
      <formula1>0</formula1>
      <formula2>20000</formula2>
    </dataValidation>
    <dataValidation allowBlank="1" showInputMessage="1" showErrorMessage="1" prompt="수식 계산_x000a_수치 입력 금지" sqref="K57:K71 K7:K54"/>
  </dataValidations>
  <pageMargins left="0.7" right="0.7" top="0.75" bottom="0.75" header="0.3" footer="0.3"/>
  <pageSetup paperSize="9" scale="46" orientation="landscape" r:id="rId1"/>
  <rowBreaks count="1" manualBreakCount="1">
    <brk id="45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D62:D66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D45:D54 AE71 D67:D71 AE45:AE54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zoomScale="85" zoomScaleNormal="85" workbookViewId="0">
      <pane ySplit="6" topLeftCell="A19" activePane="bottomLeft" state="frozen"/>
      <selection activeCell="A4" sqref="A4:AC4"/>
      <selection pane="bottomLeft" activeCell="R25" sqref="R2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7" width="8.375" style="16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7" t="s">
        <v>178</v>
      </c>
      <c r="B1" s="48"/>
      <c r="C1" s="48"/>
      <c r="D1" s="48"/>
      <c r="E1" s="53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s="1" customFormat="1" ht="13.5" customHeight="1" x14ac:dyDescent="0.3">
      <c r="A2" s="49"/>
      <c r="B2" s="50"/>
      <c r="C2" s="50"/>
      <c r="D2" s="5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3.5" customHeight="1" x14ac:dyDescent="0.3">
      <c r="A3" s="51"/>
      <c r="B3" s="52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 spans="1:32" s="1" customFormat="1" ht="9.9499999999999993" customHeight="1" thickBo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 spans="1:32" s="2" customFormat="1" ht="17.25" thickTop="1" x14ac:dyDescent="0.3">
      <c r="A5" s="41" t="s">
        <v>1</v>
      </c>
      <c r="B5" s="62" t="s">
        <v>44</v>
      </c>
      <c r="C5" s="62" t="str">
        <f>RIGHT($A$1,1)</f>
        <v>일</v>
      </c>
      <c r="D5" s="41" t="s">
        <v>2</v>
      </c>
      <c r="E5" s="41" t="s">
        <v>3</v>
      </c>
      <c r="F5" s="41" t="s">
        <v>4</v>
      </c>
      <c r="G5" s="41" t="s">
        <v>5</v>
      </c>
      <c r="H5" s="39" t="s">
        <v>6</v>
      </c>
      <c r="I5" s="41" t="s">
        <v>7</v>
      </c>
      <c r="J5" s="41" t="s">
        <v>8</v>
      </c>
      <c r="K5" s="41" t="s">
        <v>9</v>
      </c>
      <c r="L5" s="42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 t="s">
        <v>12</v>
      </c>
      <c r="AB5" s="44"/>
      <c r="AC5" s="44"/>
      <c r="AD5" s="44" t="s">
        <v>13</v>
      </c>
      <c r="AE5" s="44"/>
      <c r="AF5" s="65" t="s">
        <v>15</v>
      </c>
    </row>
    <row r="6" spans="1:32" s="2" customFormat="1" ht="37.5" customHeight="1" thickBot="1" x14ac:dyDescent="0.35">
      <c r="A6" s="40"/>
      <c r="B6" s="63"/>
      <c r="C6" s="63"/>
      <c r="D6" s="40"/>
      <c r="E6" s="40"/>
      <c r="F6" s="40"/>
      <c r="G6" s="40"/>
      <c r="H6" s="40"/>
      <c r="I6" s="40"/>
      <c r="J6" s="40"/>
      <c r="K6" s="40"/>
      <c r="L6" s="43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52</v>
      </c>
      <c r="R6" s="21" t="s">
        <v>53</v>
      </c>
      <c r="S6" s="21" t="s">
        <v>54</v>
      </c>
      <c r="T6" s="24" t="s">
        <v>55</v>
      </c>
      <c r="U6" s="21" t="s">
        <v>188</v>
      </c>
      <c r="V6" s="21" t="s">
        <v>57</v>
      </c>
      <c r="W6" s="3" t="s">
        <v>45</v>
      </c>
      <c r="X6" s="3" t="s">
        <v>41</v>
      </c>
      <c r="Y6" s="21" t="s">
        <v>58</v>
      </c>
      <c r="Z6" s="21" t="s">
        <v>59</v>
      </c>
      <c r="AA6" s="32" t="s">
        <v>20</v>
      </c>
      <c r="AB6" s="32" t="s">
        <v>21</v>
      </c>
      <c r="AC6" s="32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7</v>
      </c>
      <c r="D7" s="12" t="s">
        <v>108</v>
      </c>
      <c r="E7" s="6" t="s">
        <v>107</v>
      </c>
      <c r="F7" s="6" t="s">
        <v>105</v>
      </c>
      <c r="G7" s="4" t="s">
        <v>83</v>
      </c>
      <c r="H7" s="4" t="s">
        <v>66</v>
      </c>
      <c r="I7" s="7">
        <f t="shared" ref="I7:I54" si="0">J7+K7</f>
        <v>592</v>
      </c>
      <c r="J7" s="8">
        <v>520</v>
      </c>
      <c r="K7" s="7">
        <f t="shared" ref="K7:K29" si="1">SUM(M7:Z7)</f>
        <v>72</v>
      </c>
      <c r="L7" s="9">
        <f t="shared" ref="L7:L54" si="2">K7/I7</f>
        <v>0.12162162162162163</v>
      </c>
      <c r="M7" s="10"/>
      <c r="N7" s="10"/>
      <c r="O7" s="10"/>
      <c r="P7" s="10"/>
      <c r="Q7" s="10"/>
      <c r="R7" s="10"/>
      <c r="S7" s="10"/>
      <c r="T7" s="10">
        <v>15</v>
      </c>
      <c r="U7" s="10"/>
      <c r="V7" s="10">
        <v>57</v>
      </c>
      <c r="W7" s="10"/>
      <c r="X7" s="10"/>
      <c r="Y7" s="10"/>
      <c r="Z7" s="10"/>
      <c r="AA7" s="11">
        <v>20210107</v>
      </c>
      <c r="AB7" s="11">
        <v>12</v>
      </c>
      <c r="AC7" s="11" t="s">
        <v>48</v>
      </c>
      <c r="AD7" s="11" t="str">
        <f t="shared" ref="AD7:AD54" si="3">IF($AC7="A","하선동",IF($AC7="B","이형준",""))</f>
        <v>이형준</v>
      </c>
      <c r="AE7" s="30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7</v>
      </c>
      <c r="D8" s="12" t="s">
        <v>108</v>
      </c>
      <c r="E8" s="6" t="s">
        <v>49</v>
      </c>
      <c r="F8" s="6" t="s">
        <v>129</v>
      </c>
      <c r="G8" s="4" t="s">
        <v>131</v>
      </c>
      <c r="H8" s="4" t="s">
        <v>47</v>
      </c>
      <c r="I8" s="7">
        <f t="shared" si="0"/>
        <v>1503</v>
      </c>
      <c r="J8" s="8">
        <v>1500</v>
      </c>
      <c r="K8" s="7">
        <f t="shared" si="1"/>
        <v>3</v>
      </c>
      <c r="L8" s="9">
        <f t="shared" si="2"/>
        <v>1.996007984031936E-3</v>
      </c>
      <c r="M8" s="10"/>
      <c r="N8" s="10"/>
      <c r="O8" s="10"/>
      <c r="P8" s="10"/>
      <c r="Q8" s="10"/>
      <c r="R8" s="10"/>
      <c r="S8" s="10">
        <v>3</v>
      </c>
      <c r="T8" s="10"/>
      <c r="U8" s="10"/>
      <c r="V8" s="10"/>
      <c r="W8" s="10"/>
      <c r="X8" s="10"/>
      <c r="Y8" s="10"/>
      <c r="Z8" s="10"/>
      <c r="AA8" s="11">
        <v>20210107</v>
      </c>
      <c r="AB8" s="11">
        <v>13</v>
      </c>
      <c r="AC8" s="11" t="s">
        <v>48</v>
      </c>
      <c r="AD8" s="11" t="str">
        <f t="shared" si="3"/>
        <v>이형준</v>
      </c>
      <c r="AE8" s="30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7</v>
      </c>
      <c r="D9" s="12" t="s">
        <v>46</v>
      </c>
      <c r="E9" s="6" t="s">
        <v>180</v>
      </c>
      <c r="F9" s="6" t="s">
        <v>179</v>
      </c>
      <c r="G9" s="4">
        <v>7301</v>
      </c>
      <c r="H9" s="4" t="s">
        <v>47</v>
      </c>
      <c r="I9" s="7">
        <f t="shared" si="0"/>
        <v>600</v>
      </c>
      <c r="J9" s="8">
        <v>600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20210107</v>
      </c>
      <c r="AB9" s="5">
        <v>8</v>
      </c>
      <c r="AC9" s="5" t="s">
        <v>67</v>
      </c>
      <c r="AD9" s="11" t="str">
        <f t="shared" si="3"/>
        <v>하선동</v>
      </c>
      <c r="AE9" s="30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7</v>
      </c>
      <c r="D10" s="12" t="s">
        <v>46</v>
      </c>
      <c r="E10" s="6" t="s">
        <v>182</v>
      </c>
      <c r="F10" s="6" t="s">
        <v>181</v>
      </c>
      <c r="G10" s="4">
        <v>7301</v>
      </c>
      <c r="H10" s="4" t="s">
        <v>47</v>
      </c>
      <c r="I10" s="7">
        <f t="shared" si="0"/>
        <v>1001</v>
      </c>
      <c r="J10" s="8">
        <v>1000</v>
      </c>
      <c r="K10" s="7">
        <f t="shared" si="1"/>
        <v>1</v>
      </c>
      <c r="L10" s="9">
        <f t="shared" si="2"/>
        <v>9.99000999000999E-4</v>
      </c>
      <c r="M10" s="10"/>
      <c r="N10" s="10"/>
      <c r="O10" s="10"/>
      <c r="P10" s="10"/>
      <c r="Q10" s="10"/>
      <c r="R10" s="10"/>
      <c r="S10" s="10"/>
      <c r="T10" s="10"/>
      <c r="U10" s="10">
        <v>1</v>
      </c>
      <c r="V10" s="10"/>
      <c r="W10" s="10"/>
      <c r="X10" s="10"/>
      <c r="Y10" s="10"/>
      <c r="Z10" s="10"/>
      <c r="AA10" s="11">
        <v>20210107</v>
      </c>
      <c r="AB10" s="11">
        <v>8</v>
      </c>
      <c r="AC10" s="11" t="s">
        <v>48</v>
      </c>
      <c r="AD10" s="11" t="str">
        <f t="shared" si="3"/>
        <v>이형준</v>
      </c>
      <c r="AE10" s="30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7</v>
      </c>
      <c r="D11" s="12" t="s">
        <v>159</v>
      </c>
      <c r="E11" s="6"/>
      <c r="F11" s="6" t="s">
        <v>183</v>
      </c>
      <c r="G11" s="4" t="s">
        <v>184</v>
      </c>
      <c r="H11" s="4" t="s">
        <v>66</v>
      </c>
      <c r="I11" s="7">
        <f t="shared" si="0"/>
        <v>1302</v>
      </c>
      <c r="J11" s="8">
        <v>1280</v>
      </c>
      <c r="K11" s="7">
        <f t="shared" si="1"/>
        <v>22</v>
      </c>
      <c r="L11" s="9">
        <f t="shared" si="2"/>
        <v>1.6897081413210446E-2</v>
      </c>
      <c r="M11" s="10"/>
      <c r="N11" s="10"/>
      <c r="O11" s="10"/>
      <c r="P11" s="10">
        <v>22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20210107</v>
      </c>
      <c r="AB11" s="11">
        <v>5</v>
      </c>
      <c r="AC11" s="11" t="s">
        <v>67</v>
      </c>
      <c r="AD11" s="11" t="str">
        <f t="shared" si="3"/>
        <v>하선동</v>
      </c>
      <c r="AE11" s="30" t="s">
        <v>26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7</v>
      </c>
      <c r="D12" s="12" t="s">
        <v>159</v>
      </c>
      <c r="E12" s="6"/>
      <c r="F12" s="6" t="s">
        <v>183</v>
      </c>
      <c r="G12" s="4" t="s">
        <v>184</v>
      </c>
      <c r="H12" s="4" t="s">
        <v>66</v>
      </c>
      <c r="I12" s="7">
        <f t="shared" si="0"/>
        <v>3295</v>
      </c>
      <c r="J12" s="8">
        <v>3220</v>
      </c>
      <c r="K12" s="7">
        <f t="shared" si="1"/>
        <v>75</v>
      </c>
      <c r="L12" s="9">
        <f t="shared" si="2"/>
        <v>2.2761760242792108E-2</v>
      </c>
      <c r="M12" s="10">
        <v>6</v>
      </c>
      <c r="N12" s="10"/>
      <c r="O12" s="10"/>
      <c r="P12" s="10">
        <v>69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20210107</v>
      </c>
      <c r="AB12" s="11">
        <v>5</v>
      </c>
      <c r="AC12" s="11" t="s">
        <v>48</v>
      </c>
      <c r="AD12" s="11" t="str">
        <f t="shared" si="3"/>
        <v>이형준</v>
      </c>
      <c r="AE12" s="30" t="s">
        <v>26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7</v>
      </c>
      <c r="D13" s="6" t="s">
        <v>25</v>
      </c>
      <c r="E13" s="6" t="s">
        <v>70</v>
      </c>
      <c r="F13" s="6" t="s">
        <v>71</v>
      </c>
      <c r="G13" s="4" t="s">
        <v>72</v>
      </c>
      <c r="H13" s="4" t="s">
        <v>47</v>
      </c>
      <c r="I13" s="7">
        <f t="shared" si="0"/>
        <v>3003</v>
      </c>
      <c r="J13" s="14">
        <v>3000</v>
      </c>
      <c r="K13" s="7">
        <f t="shared" si="1"/>
        <v>3</v>
      </c>
      <c r="L13" s="9">
        <f t="shared" si="2"/>
        <v>9.99000999000999E-4</v>
      </c>
      <c r="M13" s="10"/>
      <c r="N13" s="10"/>
      <c r="O13" s="10"/>
      <c r="P13" s="10"/>
      <c r="Q13" s="10"/>
      <c r="R13" s="10">
        <v>3</v>
      </c>
      <c r="S13" s="10"/>
      <c r="T13" s="10"/>
      <c r="U13" s="10"/>
      <c r="V13" s="10"/>
      <c r="W13" s="10"/>
      <c r="X13" s="10"/>
      <c r="Y13" s="10"/>
      <c r="Z13" s="10"/>
      <c r="AA13" s="11">
        <v>20210107</v>
      </c>
      <c r="AB13" s="11">
        <v>6</v>
      </c>
      <c r="AC13" s="11" t="s">
        <v>48</v>
      </c>
      <c r="AD13" s="11" t="str">
        <f t="shared" si="3"/>
        <v>이형준</v>
      </c>
      <c r="AE13" s="30" t="s">
        <v>26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7</v>
      </c>
      <c r="D14" s="6" t="s">
        <v>159</v>
      </c>
      <c r="E14" s="6"/>
      <c r="F14" s="6" t="s">
        <v>158</v>
      </c>
      <c r="G14" s="4" t="s">
        <v>160</v>
      </c>
      <c r="H14" s="4" t="s">
        <v>66</v>
      </c>
      <c r="I14" s="7">
        <f t="shared" si="0"/>
        <v>916</v>
      </c>
      <c r="J14" s="8">
        <v>740</v>
      </c>
      <c r="K14" s="7">
        <f t="shared" si="1"/>
        <v>176</v>
      </c>
      <c r="L14" s="9">
        <f t="shared" si="2"/>
        <v>0.19213973799126638</v>
      </c>
      <c r="M14" s="10">
        <v>154</v>
      </c>
      <c r="N14" s="10"/>
      <c r="O14" s="10"/>
      <c r="P14" s="10">
        <v>8</v>
      </c>
      <c r="Q14" s="10"/>
      <c r="R14" s="10"/>
      <c r="S14" s="10"/>
      <c r="T14" s="10">
        <v>14</v>
      </c>
      <c r="U14" s="10"/>
      <c r="V14" s="10"/>
      <c r="W14" s="10"/>
      <c r="X14" s="10"/>
      <c r="Y14" s="10"/>
      <c r="Z14" s="10"/>
      <c r="AA14" s="11">
        <v>20210107</v>
      </c>
      <c r="AB14" s="11">
        <v>10</v>
      </c>
      <c r="AC14" s="11" t="s">
        <v>67</v>
      </c>
      <c r="AD14" s="11" t="str">
        <f t="shared" si="3"/>
        <v>하선동</v>
      </c>
      <c r="AE14" s="12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7</v>
      </c>
      <c r="D15" s="12" t="s">
        <v>46</v>
      </c>
      <c r="E15" s="6" t="s">
        <v>49</v>
      </c>
      <c r="F15" s="6" t="s">
        <v>64</v>
      </c>
      <c r="G15" s="4">
        <v>7301</v>
      </c>
      <c r="H15" s="4" t="s">
        <v>47</v>
      </c>
      <c r="I15" s="7">
        <f t="shared" si="0"/>
        <v>660</v>
      </c>
      <c r="J15" s="8">
        <v>641</v>
      </c>
      <c r="K15" s="7">
        <f t="shared" si="1"/>
        <v>19</v>
      </c>
      <c r="L15" s="9">
        <f t="shared" si="2"/>
        <v>2.8787878787878789E-2</v>
      </c>
      <c r="M15" s="10">
        <v>19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20210106</v>
      </c>
      <c r="AB15" s="11">
        <v>14</v>
      </c>
      <c r="AC15" s="11" t="s">
        <v>48</v>
      </c>
      <c r="AD15" s="11" t="str">
        <f t="shared" si="3"/>
        <v>이형준</v>
      </c>
      <c r="AE15" s="12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7</v>
      </c>
      <c r="D16" s="12" t="s">
        <v>46</v>
      </c>
      <c r="E16" s="6" t="s">
        <v>49</v>
      </c>
      <c r="F16" s="6" t="s">
        <v>64</v>
      </c>
      <c r="G16" s="4">
        <v>7301</v>
      </c>
      <c r="H16" s="4" t="s">
        <v>47</v>
      </c>
      <c r="I16" s="7">
        <f t="shared" si="0"/>
        <v>2203</v>
      </c>
      <c r="J16" s="8">
        <v>2133</v>
      </c>
      <c r="K16" s="7">
        <f t="shared" si="1"/>
        <v>70</v>
      </c>
      <c r="L16" s="9">
        <f t="shared" si="2"/>
        <v>3.1774852473899232E-2</v>
      </c>
      <c r="M16" s="10">
        <v>70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20210107</v>
      </c>
      <c r="AB16" s="11">
        <v>14</v>
      </c>
      <c r="AC16" s="11" t="s">
        <v>67</v>
      </c>
      <c r="AD16" s="11" t="str">
        <f t="shared" si="3"/>
        <v>하선동</v>
      </c>
      <c r="AE16" s="12" t="s">
        <v>28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7</v>
      </c>
      <c r="D17" s="12" t="s">
        <v>108</v>
      </c>
      <c r="E17" s="6" t="s">
        <v>107</v>
      </c>
      <c r="F17" s="6" t="s">
        <v>105</v>
      </c>
      <c r="G17" s="4" t="s">
        <v>83</v>
      </c>
      <c r="H17" s="4" t="s">
        <v>66</v>
      </c>
      <c r="I17" s="7">
        <f t="shared" si="0"/>
        <v>1592</v>
      </c>
      <c r="J17" s="8">
        <v>1531</v>
      </c>
      <c r="K17" s="7">
        <f t="shared" si="1"/>
        <v>61</v>
      </c>
      <c r="L17" s="9">
        <f t="shared" si="2"/>
        <v>3.8316582914572864E-2</v>
      </c>
      <c r="M17" s="10"/>
      <c r="N17" s="10"/>
      <c r="O17" s="10"/>
      <c r="P17" s="10"/>
      <c r="Q17" s="10"/>
      <c r="R17" s="10"/>
      <c r="S17" s="10"/>
      <c r="T17" s="10">
        <v>8</v>
      </c>
      <c r="U17" s="10"/>
      <c r="V17" s="10">
        <v>53</v>
      </c>
      <c r="W17" s="10"/>
      <c r="X17" s="10"/>
      <c r="Y17" s="10"/>
      <c r="Z17" s="10"/>
      <c r="AA17" s="11">
        <v>20210107</v>
      </c>
      <c r="AB17" s="11">
        <v>12</v>
      </c>
      <c r="AC17" s="11" t="s">
        <v>67</v>
      </c>
      <c r="AD17" s="11" t="str">
        <f t="shared" si="3"/>
        <v>하선동</v>
      </c>
      <c r="AE17" s="12" t="s">
        <v>28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7</v>
      </c>
      <c r="D18" s="12" t="s">
        <v>159</v>
      </c>
      <c r="E18" s="6"/>
      <c r="F18" s="6" t="s">
        <v>183</v>
      </c>
      <c r="G18" s="4" t="s">
        <v>184</v>
      </c>
      <c r="H18" s="4" t="s">
        <v>66</v>
      </c>
      <c r="I18" s="7">
        <f t="shared" si="0"/>
        <v>1908</v>
      </c>
      <c r="J18" s="8">
        <v>1840</v>
      </c>
      <c r="K18" s="7">
        <f t="shared" si="1"/>
        <v>68</v>
      </c>
      <c r="L18" s="9">
        <f t="shared" si="2"/>
        <v>3.5639412997903561E-2</v>
      </c>
      <c r="M18" s="10">
        <v>2</v>
      </c>
      <c r="N18" s="10"/>
      <c r="O18" s="10"/>
      <c r="P18" s="10">
        <v>66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20210107</v>
      </c>
      <c r="AB18" s="11">
        <v>5</v>
      </c>
      <c r="AC18" s="11" t="s">
        <v>67</v>
      </c>
      <c r="AD18" s="11" t="str">
        <f t="shared" si="3"/>
        <v>하선동</v>
      </c>
      <c r="AE18" s="12" t="s">
        <v>28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7</v>
      </c>
      <c r="D19" s="12" t="s">
        <v>46</v>
      </c>
      <c r="E19" s="6" t="s">
        <v>49</v>
      </c>
      <c r="F19" s="6" t="s">
        <v>64</v>
      </c>
      <c r="G19" s="4">
        <v>7301</v>
      </c>
      <c r="H19" s="4" t="s">
        <v>47</v>
      </c>
      <c r="I19" s="7">
        <f t="shared" si="0"/>
        <v>2691</v>
      </c>
      <c r="J19" s="8">
        <v>2595</v>
      </c>
      <c r="K19" s="7">
        <f t="shared" si="1"/>
        <v>96</v>
      </c>
      <c r="L19" s="9">
        <f t="shared" si="2"/>
        <v>3.5674470457079152E-2</v>
      </c>
      <c r="M19" s="10">
        <v>96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20210107</v>
      </c>
      <c r="AB19" s="11">
        <v>14</v>
      </c>
      <c r="AC19" s="5" t="s">
        <v>48</v>
      </c>
      <c r="AD19" s="11" t="str">
        <f t="shared" si="3"/>
        <v>이형준</v>
      </c>
      <c r="AE19" s="30" t="s">
        <v>32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7</v>
      </c>
      <c r="D20" s="12" t="s">
        <v>108</v>
      </c>
      <c r="E20" s="6" t="s">
        <v>171</v>
      </c>
      <c r="F20" s="6" t="s">
        <v>170</v>
      </c>
      <c r="G20" s="4" t="s">
        <v>131</v>
      </c>
      <c r="H20" s="4" t="s">
        <v>47</v>
      </c>
      <c r="I20" s="7">
        <f t="shared" si="0"/>
        <v>3574</v>
      </c>
      <c r="J20" s="8">
        <v>3569</v>
      </c>
      <c r="K20" s="7">
        <f t="shared" si="1"/>
        <v>5</v>
      </c>
      <c r="L20" s="9">
        <f t="shared" si="2"/>
        <v>1.3989927252378287E-3</v>
      </c>
      <c r="M20" s="10"/>
      <c r="N20" s="10"/>
      <c r="O20" s="10"/>
      <c r="P20" s="10"/>
      <c r="Q20" s="10"/>
      <c r="R20" s="10"/>
      <c r="S20" s="10"/>
      <c r="T20" s="10"/>
      <c r="U20" s="10"/>
      <c r="V20" s="10">
        <v>5</v>
      </c>
      <c r="W20" s="10"/>
      <c r="X20" s="10"/>
      <c r="Y20" s="10"/>
      <c r="Z20" s="10"/>
      <c r="AA20" s="11">
        <v>20210107</v>
      </c>
      <c r="AB20" s="11">
        <v>3</v>
      </c>
      <c r="AC20" s="5" t="s">
        <v>48</v>
      </c>
      <c r="AD20" s="11" t="str">
        <f t="shared" si="3"/>
        <v>이형준</v>
      </c>
      <c r="AE20" s="30" t="s">
        <v>32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7</v>
      </c>
      <c r="D21" s="6" t="s">
        <v>46</v>
      </c>
      <c r="E21" s="6" t="s">
        <v>70</v>
      </c>
      <c r="F21" s="6" t="s">
        <v>73</v>
      </c>
      <c r="G21" s="4" t="s">
        <v>74</v>
      </c>
      <c r="H21" s="4" t="s">
        <v>47</v>
      </c>
      <c r="I21" s="7">
        <f t="shared" si="0"/>
        <v>1146</v>
      </c>
      <c r="J21" s="8">
        <v>1125</v>
      </c>
      <c r="K21" s="7">
        <f t="shared" si="1"/>
        <v>21</v>
      </c>
      <c r="L21" s="9">
        <f t="shared" si="2"/>
        <v>1.832460732984293E-2</v>
      </c>
      <c r="M21" s="10"/>
      <c r="N21" s="10"/>
      <c r="O21" s="10"/>
      <c r="P21" s="10"/>
      <c r="Q21" s="10"/>
      <c r="R21" s="10">
        <v>21</v>
      </c>
      <c r="S21" s="10"/>
      <c r="T21" s="10"/>
      <c r="U21" s="10"/>
      <c r="V21" s="10"/>
      <c r="W21" s="10"/>
      <c r="X21" s="10"/>
      <c r="Y21" s="10"/>
      <c r="Z21" s="10"/>
      <c r="AA21" s="11">
        <v>20210106</v>
      </c>
      <c r="AB21" s="11">
        <v>4</v>
      </c>
      <c r="AC21" s="5" t="s">
        <v>48</v>
      </c>
      <c r="AD21" s="11" t="str">
        <f t="shared" si="3"/>
        <v>이형준</v>
      </c>
      <c r="AE21" s="12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7</v>
      </c>
      <c r="D22" s="6" t="s">
        <v>46</v>
      </c>
      <c r="E22" s="6" t="s">
        <v>70</v>
      </c>
      <c r="F22" s="6" t="s">
        <v>73</v>
      </c>
      <c r="G22" s="4" t="s">
        <v>74</v>
      </c>
      <c r="H22" s="4" t="s">
        <v>47</v>
      </c>
      <c r="I22" s="7">
        <f t="shared" si="0"/>
        <v>2209</v>
      </c>
      <c r="J22" s="8">
        <v>2179</v>
      </c>
      <c r="K22" s="7">
        <f t="shared" si="1"/>
        <v>30</v>
      </c>
      <c r="L22" s="9">
        <f t="shared" si="2"/>
        <v>1.3580805794477138E-2</v>
      </c>
      <c r="M22" s="10"/>
      <c r="N22" s="10"/>
      <c r="O22" s="10"/>
      <c r="P22" s="10"/>
      <c r="Q22" s="10"/>
      <c r="R22" s="10">
        <v>30</v>
      </c>
      <c r="S22" s="10"/>
      <c r="T22" s="10"/>
      <c r="U22" s="10"/>
      <c r="V22" s="10"/>
      <c r="W22" s="10"/>
      <c r="X22" s="10"/>
      <c r="Y22" s="10"/>
      <c r="Z22" s="10"/>
      <c r="AA22" s="11">
        <v>20210107</v>
      </c>
      <c r="AB22" s="11">
        <v>4</v>
      </c>
      <c r="AC22" s="5" t="s">
        <v>67</v>
      </c>
      <c r="AD22" s="11" t="str">
        <f t="shared" si="3"/>
        <v>하선동</v>
      </c>
      <c r="AE22" s="12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7</v>
      </c>
      <c r="D23" s="6" t="s">
        <v>25</v>
      </c>
      <c r="E23" s="6" t="s">
        <v>70</v>
      </c>
      <c r="F23" s="6" t="s">
        <v>71</v>
      </c>
      <c r="G23" s="4" t="s">
        <v>72</v>
      </c>
      <c r="H23" s="4" t="s">
        <v>47</v>
      </c>
      <c r="I23" s="7">
        <f t="shared" si="0"/>
        <v>1414</v>
      </c>
      <c r="J23" s="8">
        <v>1414</v>
      </c>
      <c r="K23" s="7">
        <f t="shared" si="1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20210106</v>
      </c>
      <c r="AB23" s="11">
        <v>6</v>
      </c>
      <c r="AC23" s="5" t="s">
        <v>48</v>
      </c>
      <c r="AD23" s="11" t="str">
        <f t="shared" si="3"/>
        <v>이형준</v>
      </c>
      <c r="AE23" s="12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7</v>
      </c>
      <c r="D24" s="6" t="s">
        <v>25</v>
      </c>
      <c r="E24" s="6" t="s">
        <v>70</v>
      </c>
      <c r="F24" s="6" t="s">
        <v>71</v>
      </c>
      <c r="G24" s="4" t="s">
        <v>72</v>
      </c>
      <c r="H24" s="4" t="s">
        <v>47</v>
      </c>
      <c r="I24" s="7">
        <f t="shared" si="0"/>
        <v>2635</v>
      </c>
      <c r="J24" s="8">
        <v>2633</v>
      </c>
      <c r="K24" s="7">
        <f t="shared" si="1"/>
        <v>2</v>
      </c>
      <c r="L24" s="9">
        <f t="shared" si="2"/>
        <v>7.5901328273244781E-4</v>
      </c>
      <c r="M24" s="10"/>
      <c r="N24" s="10"/>
      <c r="O24" s="10"/>
      <c r="P24" s="10"/>
      <c r="Q24" s="10"/>
      <c r="R24" s="10">
        <v>2</v>
      </c>
      <c r="S24" s="10"/>
      <c r="T24" s="10"/>
      <c r="U24" s="10"/>
      <c r="V24" s="10"/>
      <c r="W24" s="10"/>
      <c r="X24" s="10"/>
      <c r="Y24" s="10"/>
      <c r="Z24" s="10"/>
      <c r="AA24" s="11">
        <v>20210107</v>
      </c>
      <c r="AB24" s="11">
        <v>6</v>
      </c>
      <c r="AC24" s="5" t="s">
        <v>67</v>
      </c>
      <c r="AD24" s="11" t="str">
        <f t="shared" si="3"/>
        <v>하선동</v>
      </c>
      <c r="AE24" s="12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7</v>
      </c>
      <c r="D25" s="12" t="s">
        <v>46</v>
      </c>
      <c r="E25" s="6" t="s">
        <v>141</v>
      </c>
      <c r="F25" s="6" t="s">
        <v>140</v>
      </c>
      <c r="G25" s="4" t="s">
        <v>79</v>
      </c>
      <c r="H25" s="4" t="s">
        <v>47</v>
      </c>
      <c r="I25" s="7">
        <f t="shared" si="0"/>
        <v>3429</v>
      </c>
      <c r="J25" s="10">
        <v>3426</v>
      </c>
      <c r="K25" s="7">
        <f t="shared" si="1"/>
        <v>3</v>
      </c>
      <c r="L25" s="9">
        <f t="shared" si="2"/>
        <v>8.7489063867016625E-4</v>
      </c>
      <c r="M25" s="10"/>
      <c r="N25" s="10"/>
      <c r="O25" s="10"/>
      <c r="P25" s="10"/>
      <c r="Q25" s="10"/>
      <c r="R25" s="10"/>
      <c r="S25" s="10"/>
      <c r="T25" s="10"/>
      <c r="U25" s="10">
        <v>3</v>
      </c>
      <c r="V25" s="10"/>
      <c r="W25" s="10"/>
      <c r="X25" s="10"/>
      <c r="Y25" s="10"/>
      <c r="Z25" s="10"/>
      <c r="AA25" s="11">
        <v>20210106</v>
      </c>
      <c r="AB25" s="11">
        <v>11</v>
      </c>
      <c r="AC25" s="5" t="s">
        <v>48</v>
      </c>
      <c r="AD25" s="11" t="str">
        <f t="shared" si="3"/>
        <v>이형준</v>
      </c>
      <c r="AE25" s="12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7</v>
      </c>
      <c r="D26" s="12" t="s">
        <v>46</v>
      </c>
      <c r="E26" s="6" t="s">
        <v>141</v>
      </c>
      <c r="F26" s="6" t="s">
        <v>140</v>
      </c>
      <c r="G26" s="4" t="s">
        <v>79</v>
      </c>
      <c r="H26" s="4" t="s">
        <v>47</v>
      </c>
      <c r="I26" s="7">
        <f t="shared" si="0"/>
        <v>3078</v>
      </c>
      <c r="J26" s="10">
        <v>3074</v>
      </c>
      <c r="K26" s="7">
        <f t="shared" si="1"/>
        <v>4</v>
      </c>
      <c r="L26" s="9">
        <f t="shared" si="2"/>
        <v>1.2995451591942819E-3</v>
      </c>
      <c r="M26" s="10"/>
      <c r="N26" s="10"/>
      <c r="O26" s="10"/>
      <c r="P26" s="10"/>
      <c r="Q26" s="10"/>
      <c r="R26" s="10"/>
      <c r="S26" s="10"/>
      <c r="T26" s="10"/>
      <c r="U26" s="10">
        <v>4</v>
      </c>
      <c r="V26" s="10"/>
      <c r="W26" s="10"/>
      <c r="X26" s="10"/>
      <c r="Y26" s="10"/>
      <c r="Z26" s="10"/>
      <c r="AA26" s="11">
        <v>20210107</v>
      </c>
      <c r="AB26" s="11">
        <v>11</v>
      </c>
      <c r="AC26" s="5" t="s">
        <v>67</v>
      </c>
      <c r="AD26" s="11" t="str">
        <f t="shared" si="3"/>
        <v>하선동</v>
      </c>
      <c r="AE26" s="12" t="s">
        <v>34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7</v>
      </c>
      <c r="D27" s="12" t="s">
        <v>46</v>
      </c>
      <c r="E27" s="6" t="s">
        <v>49</v>
      </c>
      <c r="F27" s="6" t="s">
        <v>75</v>
      </c>
      <c r="G27" s="4" t="s">
        <v>51</v>
      </c>
      <c r="H27" s="4" t="s">
        <v>47</v>
      </c>
      <c r="I27" s="7">
        <f t="shared" si="0"/>
        <v>1219</v>
      </c>
      <c r="J27" s="10">
        <v>1148</v>
      </c>
      <c r="K27" s="7">
        <f t="shared" si="1"/>
        <v>71</v>
      </c>
      <c r="L27" s="9">
        <f t="shared" si="2"/>
        <v>5.8244462674323219E-2</v>
      </c>
      <c r="M27" s="10">
        <v>45</v>
      </c>
      <c r="N27" s="10"/>
      <c r="O27" s="10"/>
      <c r="P27" s="10">
        <v>20</v>
      </c>
      <c r="Q27" s="10"/>
      <c r="R27" s="10">
        <v>6</v>
      </c>
      <c r="S27" s="10"/>
      <c r="T27" s="10"/>
      <c r="U27" s="10"/>
      <c r="V27" s="10"/>
      <c r="W27" s="10"/>
      <c r="X27" s="10"/>
      <c r="Y27" s="10"/>
      <c r="Z27" s="10"/>
      <c r="AA27" s="11">
        <v>20210107</v>
      </c>
      <c r="AB27" s="11">
        <v>7</v>
      </c>
      <c r="AC27" s="5" t="s">
        <v>67</v>
      </c>
      <c r="AD27" s="11" t="str">
        <f t="shared" si="3"/>
        <v>하선동</v>
      </c>
      <c r="AE27" s="12" t="s">
        <v>34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7</v>
      </c>
      <c r="D28" s="12" t="s">
        <v>159</v>
      </c>
      <c r="E28" s="6"/>
      <c r="F28" s="6" t="s">
        <v>183</v>
      </c>
      <c r="G28" s="4" t="s">
        <v>184</v>
      </c>
      <c r="H28" s="4" t="s">
        <v>66</v>
      </c>
      <c r="I28" s="7">
        <f t="shared" si="0"/>
        <v>1180</v>
      </c>
      <c r="J28" s="25">
        <v>1180</v>
      </c>
      <c r="K28" s="7">
        <f t="shared" si="1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20210107</v>
      </c>
      <c r="AB28" s="11">
        <v>5</v>
      </c>
      <c r="AC28" s="5" t="s">
        <v>67</v>
      </c>
      <c r="AD28" s="11" t="str">
        <f t="shared" si="3"/>
        <v>하선동</v>
      </c>
      <c r="AE28" s="12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7</v>
      </c>
      <c r="D29" s="6" t="s">
        <v>25</v>
      </c>
      <c r="E29" s="6" t="s">
        <v>77</v>
      </c>
      <c r="F29" s="6" t="s">
        <v>102</v>
      </c>
      <c r="G29" s="4" t="s">
        <v>79</v>
      </c>
      <c r="H29" s="4" t="s">
        <v>47</v>
      </c>
      <c r="I29" s="7">
        <f t="shared" si="0"/>
        <v>300</v>
      </c>
      <c r="J29" s="10">
        <v>300</v>
      </c>
      <c r="K29" s="7">
        <f t="shared" si="1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20210107</v>
      </c>
      <c r="AB29" s="11">
        <v>8</v>
      </c>
      <c r="AC29" s="5" t="s">
        <v>67</v>
      </c>
      <c r="AD29" s="11" t="str">
        <f t="shared" si="3"/>
        <v>하선동</v>
      </c>
      <c r="AE29" s="12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7</v>
      </c>
      <c r="D30" s="12" t="s">
        <v>190</v>
      </c>
      <c r="E30" s="6" t="s">
        <v>49</v>
      </c>
      <c r="F30" s="6" t="s">
        <v>189</v>
      </c>
      <c r="G30" s="4" t="s">
        <v>117</v>
      </c>
      <c r="H30" s="4" t="s">
        <v>118</v>
      </c>
      <c r="I30" s="7">
        <f t="shared" si="0"/>
        <v>268</v>
      </c>
      <c r="J30" s="10">
        <v>250</v>
      </c>
      <c r="K30" s="7">
        <f t="shared" ref="K30:K51" si="6">SUM(M30:Z30)</f>
        <v>18</v>
      </c>
      <c r="L30" s="9">
        <f t="shared" si="2"/>
        <v>6.7164179104477612E-2</v>
      </c>
      <c r="M30" s="10">
        <v>3</v>
      </c>
      <c r="N30" s="10"/>
      <c r="O30" s="10"/>
      <c r="P30" s="10">
        <v>1</v>
      </c>
      <c r="Q30" s="10"/>
      <c r="R30" s="10"/>
      <c r="S30" s="10"/>
      <c r="T30" s="10"/>
      <c r="U30" s="10">
        <v>2</v>
      </c>
      <c r="V30" s="10"/>
      <c r="W30" s="10"/>
      <c r="X30" s="10"/>
      <c r="Y30" s="10"/>
      <c r="Z30" s="10">
        <v>12</v>
      </c>
      <c r="AA30" s="11">
        <v>20210107</v>
      </c>
      <c r="AB30" s="11">
        <v>9</v>
      </c>
      <c r="AC30" s="5" t="s">
        <v>67</v>
      </c>
      <c r="AD30" s="11" t="str">
        <f t="shared" si="3"/>
        <v>하선동</v>
      </c>
      <c r="AE30" s="12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7</v>
      </c>
      <c r="D31" s="12" t="s">
        <v>108</v>
      </c>
      <c r="E31" s="6" t="s">
        <v>171</v>
      </c>
      <c r="F31" s="6" t="s">
        <v>170</v>
      </c>
      <c r="G31" s="4" t="s">
        <v>184</v>
      </c>
      <c r="H31" s="4" t="s">
        <v>47</v>
      </c>
      <c r="I31" s="7">
        <f t="shared" si="0"/>
        <v>2266</v>
      </c>
      <c r="J31" s="8">
        <v>2260</v>
      </c>
      <c r="K31" s="7">
        <f t="shared" si="6"/>
        <v>6</v>
      </c>
      <c r="L31" s="9">
        <f t="shared" si="2"/>
        <v>2.6478375992939102E-3</v>
      </c>
      <c r="M31" s="10"/>
      <c r="N31" s="10"/>
      <c r="O31" s="10"/>
      <c r="P31" s="10"/>
      <c r="Q31" s="10"/>
      <c r="R31" s="10">
        <v>6</v>
      </c>
      <c r="S31" s="10"/>
      <c r="T31" s="10"/>
      <c r="U31" s="10"/>
      <c r="V31" s="10"/>
      <c r="W31" s="10"/>
      <c r="X31" s="10"/>
      <c r="Y31" s="10"/>
      <c r="Z31" s="10"/>
      <c r="AA31" s="11">
        <v>20210107</v>
      </c>
      <c r="AB31" s="11">
        <v>12</v>
      </c>
      <c r="AC31" s="5" t="s">
        <v>67</v>
      </c>
      <c r="AD31" s="11" t="str">
        <f t="shared" si="3"/>
        <v>하선동</v>
      </c>
      <c r="AE31" s="12" t="s">
        <v>36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7</v>
      </c>
      <c r="D32" s="12" t="s">
        <v>108</v>
      </c>
      <c r="E32" s="6" t="s">
        <v>49</v>
      </c>
      <c r="F32" s="6" t="s">
        <v>129</v>
      </c>
      <c r="G32" s="4" t="s">
        <v>131</v>
      </c>
      <c r="H32" s="4" t="s">
        <v>47</v>
      </c>
      <c r="I32" s="7">
        <f t="shared" si="0"/>
        <v>2576</v>
      </c>
      <c r="J32" s="8">
        <v>2575</v>
      </c>
      <c r="K32" s="7">
        <f t="shared" si="6"/>
        <v>1</v>
      </c>
      <c r="L32" s="9">
        <f t="shared" si="2"/>
        <v>3.8819875776397513E-4</v>
      </c>
      <c r="M32" s="10"/>
      <c r="N32" s="10"/>
      <c r="O32" s="10"/>
      <c r="P32" s="10"/>
      <c r="Q32" s="10"/>
      <c r="R32" s="10">
        <v>1</v>
      </c>
      <c r="S32" s="10"/>
      <c r="T32" s="10"/>
      <c r="U32" s="10"/>
      <c r="V32" s="10"/>
      <c r="W32" s="10"/>
      <c r="X32" s="10"/>
      <c r="Y32" s="10"/>
      <c r="Z32" s="10"/>
      <c r="AA32" s="11">
        <v>20210107</v>
      </c>
      <c r="AB32" s="11">
        <v>3</v>
      </c>
      <c r="AC32" s="5" t="s">
        <v>67</v>
      </c>
      <c r="AD32" s="11" t="str">
        <f t="shared" si="3"/>
        <v>하선동</v>
      </c>
      <c r="AE32" s="12" t="s">
        <v>36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7</v>
      </c>
      <c r="D33" s="6" t="s">
        <v>25</v>
      </c>
      <c r="E33" s="6" t="s">
        <v>77</v>
      </c>
      <c r="F33" s="6" t="s">
        <v>102</v>
      </c>
      <c r="G33" s="4" t="s">
        <v>79</v>
      </c>
      <c r="H33" s="4" t="s">
        <v>47</v>
      </c>
      <c r="I33" s="7">
        <f t="shared" si="0"/>
        <v>2140</v>
      </c>
      <c r="J33" s="8">
        <v>2140</v>
      </c>
      <c r="K33" s="7">
        <f t="shared" si="6"/>
        <v>0</v>
      </c>
      <c r="L33" s="9">
        <f t="shared" si="2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>
        <v>20210107</v>
      </c>
      <c r="AB33" s="11">
        <v>8</v>
      </c>
      <c r="AC33" s="5" t="s">
        <v>67</v>
      </c>
      <c r="AD33" s="11" t="str">
        <f t="shared" si="3"/>
        <v>하선동</v>
      </c>
      <c r="AE33" s="12" t="s">
        <v>36</v>
      </c>
      <c r="AF33" s="12"/>
    </row>
    <row r="34" spans="1:32" s="13" customFormat="1" ht="20.100000000000001" customHeight="1" x14ac:dyDescent="0.3">
      <c r="A34" s="4">
        <v>17</v>
      </c>
      <c r="B34" s="5">
        <f t="shared" si="5"/>
        <v>1</v>
      </c>
      <c r="C34" s="5">
        <f t="shared" si="5"/>
        <v>7</v>
      </c>
      <c r="D34" s="12" t="s">
        <v>25</v>
      </c>
      <c r="E34" s="6" t="s">
        <v>49</v>
      </c>
      <c r="F34" s="6" t="s">
        <v>50</v>
      </c>
      <c r="G34" s="4" t="s">
        <v>51</v>
      </c>
      <c r="H34" s="4" t="s">
        <v>47</v>
      </c>
      <c r="I34" s="7">
        <f t="shared" si="0"/>
        <v>1157</v>
      </c>
      <c r="J34" s="8">
        <v>1060</v>
      </c>
      <c r="K34" s="7">
        <f t="shared" ref="K34:K44" si="7">SUM(M34:Z34)</f>
        <v>97</v>
      </c>
      <c r="L34" s="9">
        <f t="shared" si="2"/>
        <v>8.3837510803802945E-2</v>
      </c>
      <c r="M34" s="10"/>
      <c r="N34" s="10"/>
      <c r="O34" s="10"/>
      <c r="P34" s="10">
        <v>92</v>
      </c>
      <c r="Q34" s="10"/>
      <c r="R34" s="10">
        <v>2</v>
      </c>
      <c r="S34" s="10"/>
      <c r="T34" s="10"/>
      <c r="U34" s="10"/>
      <c r="V34" s="10"/>
      <c r="W34" s="10"/>
      <c r="X34" s="10"/>
      <c r="Y34" s="10"/>
      <c r="Z34" s="10">
        <v>3</v>
      </c>
      <c r="AA34" s="11">
        <v>20210106</v>
      </c>
      <c r="AB34" s="11">
        <v>15</v>
      </c>
      <c r="AC34" s="5" t="s">
        <v>48</v>
      </c>
      <c r="AD34" s="11" t="str">
        <f t="shared" si="3"/>
        <v>이형준</v>
      </c>
      <c r="AE34" s="12" t="s">
        <v>80</v>
      </c>
      <c r="AF34" s="12"/>
    </row>
    <row r="35" spans="1:32" s="13" customFormat="1" ht="20.100000000000001" customHeight="1" x14ac:dyDescent="0.3">
      <c r="A35" s="4">
        <v>18</v>
      </c>
      <c r="B35" s="5">
        <f t="shared" si="5"/>
        <v>1</v>
      </c>
      <c r="C35" s="5">
        <f t="shared" si="5"/>
        <v>7</v>
      </c>
      <c r="D35" s="12" t="s">
        <v>25</v>
      </c>
      <c r="E35" s="6" t="s">
        <v>49</v>
      </c>
      <c r="F35" s="6" t="s">
        <v>50</v>
      </c>
      <c r="G35" s="4" t="s">
        <v>51</v>
      </c>
      <c r="H35" s="4" t="s">
        <v>47</v>
      </c>
      <c r="I35" s="7">
        <f t="shared" si="0"/>
        <v>1821</v>
      </c>
      <c r="J35" s="8">
        <v>1560</v>
      </c>
      <c r="K35" s="7">
        <f t="shared" si="7"/>
        <v>261</v>
      </c>
      <c r="L35" s="9">
        <f t="shared" si="2"/>
        <v>0.14332784184514002</v>
      </c>
      <c r="M35" s="10"/>
      <c r="N35" s="10"/>
      <c r="O35" s="10"/>
      <c r="P35" s="10">
        <v>90</v>
      </c>
      <c r="Q35" s="10"/>
      <c r="R35" s="10"/>
      <c r="S35" s="10"/>
      <c r="T35" s="10"/>
      <c r="U35" s="10"/>
      <c r="V35" s="10"/>
      <c r="W35" s="10"/>
      <c r="X35" s="10"/>
      <c r="Y35" s="10">
        <v>171</v>
      </c>
      <c r="Z35" s="10"/>
      <c r="AA35" s="11">
        <v>20210107</v>
      </c>
      <c r="AB35" s="11">
        <v>15</v>
      </c>
      <c r="AC35" s="5" t="s">
        <v>67</v>
      </c>
      <c r="AD35" s="11" t="str">
        <f t="shared" si="3"/>
        <v>하선동</v>
      </c>
      <c r="AE35" s="12" t="s">
        <v>80</v>
      </c>
      <c r="AF35" s="12"/>
    </row>
    <row r="36" spans="1:32" s="13" customFormat="1" ht="20.100000000000001" customHeight="1" x14ac:dyDescent="0.3">
      <c r="A36" s="4">
        <v>19</v>
      </c>
      <c r="B36" s="5">
        <f t="shared" si="5"/>
        <v>1</v>
      </c>
      <c r="C36" s="5">
        <f t="shared" si="5"/>
        <v>7</v>
      </c>
      <c r="D36" s="12" t="s">
        <v>25</v>
      </c>
      <c r="E36" s="6" t="s">
        <v>49</v>
      </c>
      <c r="F36" s="6" t="s">
        <v>50</v>
      </c>
      <c r="G36" s="4" t="s">
        <v>51</v>
      </c>
      <c r="H36" s="4" t="s">
        <v>47</v>
      </c>
      <c r="I36" s="7">
        <f t="shared" si="0"/>
        <v>490</v>
      </c>
      <c r="J36" s="8">
        <v>460</v>
      </c>
      <c r="K36" s="7">
        <f t="shared" si="7"/>
        <v>30</v>
      </c>
      <c r="L36" s="9">
        <f t="shared" si="2"/>
        <v>6.1224489795918366E-2</v>
      </c>
      <c r="M36" s="10">
        <v>2</v>
      </c>
      <c r="N36" s="10"/>
      <c r="O36" s="10"/>
      <c r="P36" s="10">
        <v>28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>
        <v>20210106</v>
      </c>
      <c r="AB36" s="11">
        <v>15</v>
      </c>
      <c r="AC36" s="5" t="s">
        <v>67</v>
      </c>
      <c r="AD36" s="11" t="str">
        <f t="shared" si="3"/>
        <v>하선동</v>
      </c>
      <c r="AE36" s="12" t="s">
        <v>80</v>
      </c>
      <c r="AF36" s="12"/>
    </row>
    <row r="37" spans="1:32" s="13" customFormat="1" ht="20.100000000000001" customHeight="1" x14ac:dyDescent="0.3">
      <c r="A37" s="4">
        <v>20</v>
      </c>
      <c r="B37" s="5">
        <f t="shared" si="5"/>
        <v>1</v>
      </c>
      <c r="C37" s="5">
        <f t="shared" si="5"/>
        <v>7</v>
      </c>
      <c r="D37" s="12" t="s">
        <v>159</v>
      </c>
      <c r="E37" s="6"/>
      <c r="F37" s="6" t="s">
        <v>183</v>
      </c>
      <c r="G37" s="4" t="s">
        <v>184</v>
      </c>
      <c r="H37" s="4" t="s">
        <v>66</v>
      </c>
      <c r="I37" s="7">
        <f t="shared" si="0"/>
        <v>1238</v>
      </c>
      <c r="J37" s="10">
        <v>1170</v>
      </c>
      <c r="K37" s="7">
        <f t="shared" si="7"/>
        <v>68</v>
      </c>
      <c r="L37" s="9">
        <f t="shared" si="2"/>
        <v>5.492730210016155E-2</v>
      </c>
      <c r="M37" s="10">
        <v>23</v>
      </c>
      <c r="N37" s="10"/>
      <c r="O37" s="10"/>
      <c r="P37" s="10">
        <v>45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20210107</v>
      </c>
      <c r="AB37" s="11">
        <v>5</v>
      </c>
      <c r="AC37" s="5" t="s">
        <v>67</v>
      </c>
      <c r="AD37" s="11" t="str">
        <f t="shared" si="3"/>
        <v>하선동</v>
      </c>
      <c r="AE37" s="12" t="s">
        <v>80</v>
      </c>
      <c r="AF37" s="12"/>
    </row>
    <row r="38" spans="1:32" s="13" customFormat="1" ht="20.100000000000001" customHeight="1" x14ac:dyDescent="0.3">
      <c r="A38" s="4">
        <v>21</v>
      </c>
      <c r="B38" s="5">
        <f t="shared" si="5"/>
        <v>1</v>
      </c>
      <c r="C38" s="5">
        <f t="shared" si="5"/>
        <v>7</v>
      </c>
      <c r="D38" s="12"/>
      <c r="E38" s="6"/>
      <c r="F38" s="6"/>
      <c r="G38" s="4"/>
      <c r="H38" s="4"/>
      <c r="I38" s="7">
        <f t="shared" si="0"/>
        <v>0</v>
      </c>
      <c r="J38" s="10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22</v>
      </c>
      <c r="B39" s="5">
        <f t="shared" si="5"/>
        <v>1</v>
      </c>
      <c r="C39" s="5">
        <f t="shared" si="5"/>
        <v>7</v>
      </c>
      <c r="D39" s="12"/>
      <c r="E39" s="6"/>
      <c r="F39" s="6"/>
      <c r="G39" s="4"/>
      <c r="H39" s="4"/>
      <c r="I39" s="7">
        <f t="shared" si="0"/>
        <v>0</v>
      </c>
      <c r="J39" s="25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23</v>
      </c>
      <c r="B40" s="5">
        <f t="shared" si="5"/>
        <v>1</v>
      </c>
      <c r="C40" s="5">
        <f t="shared" si="5"/>
        <v>7</v>
      </c>
      <c r="D40" s="12"/>
      <c r="E40" s="6"/>
      <c r="F40" s="6"/>
      <c r="G40" s="4"/>
      <c r="H40" s="4"/>
      <c r="I40" s="7">
        <f t="shared" si="0"/>
        <v>0</v>
      </c>
      <c r="J40" s="10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24</v>
      </c>
      <c r="B41" s="5">
        <f t="shared" ref="B41:C53" si="8">B40</f>
        <v>1</v>
      </c>
      <c r="C41" s="5">
        <f t="shared" si="8"/>
        <v>7</v>
      </c>
      <c r="D41" s="12"/>
      <c r="E41" s="6"/>
      <c r="F41" s="6"/>
      <c r="G41" s="4"/>
      <c r="H41" s="4"/>
      <c r="I41" s="7">
        <f t="shared" si="0"/>
        <v>0</v>
      </c>
      <c r="J41" s="10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25</v>
      </c>
      <c r="B42" s="5">
        <f t="shared" si="8"/>
        <v>1</v>
      </c>
      <c r="C42" s="5">
        <f t="shared" si="8"/>
        <v>7</v>
      </c>
      <c r="D42" s="12"/>
      <c r="E42" s="6"/>
      <c r="F42" s="6"/>
      <c r="G42" s="4"/>
      <c r="H42" s="4"/>
      <c r="I42" s="7">
        <f t="shared" si="0"/>
        <v>0</v>
      </c>
      <c r="J42" s="25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26"/>
    </row>
    <row r="43" spans="1:32" s="13" customFormat="1" ht="20.100000000000001" customHeight="1" x14ac:dyDescent="0.3">
      <c r="A43" s="4">
        <v>26</v>
      </c>
      <c r="B43" s="5">
        <f t="shared" si="8"/>
        <v>1</v>
      </c>
      <c r="C43" s="5">
        <f t="shared" si="8"/>
        <v>7</v>
      </c>
      <c r="D43" s="12"/>
      <c r="E43" s="6"/>
      <c r="F43" s="6"/>
      <c r="G43" s="4"/>
      <c r="H43" s="4"/>
      <c r="I43" s="7">
        <f t="shared" si="0"/>
        <v>0</v>
      </c>
      <c r="J43" s="10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27</v>
      </c>
      <c r="B44" s="5">
        <f t="shared" si="8"/>
        <v>1</v>
      </c>
      <c r="C44" s="5">
        <f t="shared" si="8"/>
        <v>7</v>
      </c>
      <c r="D44" s="12"/>
      <c r="E44" s="6"/>
      <c r="F44" s="6"/>
      <c r="G44" s="4"/>
      <c r="H44" s="4"/>
      <c r="I44" s="7">
        <f t="shared" si="0"/>
        <v>0</v>
      </c>
      <c r="J44" s="10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hidden="1" customHeight="1" x14ac:dyDescent="0.3">
      <c r="A45" s="4">
        <v>31</v>
      </c>
      <c r="B45" s="5">
        <f t="shared" si="8"/>
        <v>1</v>
      </c>
      <c r="C45" s="5">
        <f t="shared" si="8"/>
        <v>7</v>
      </c>
      <c r="D45" s="6"/>
      <c r="E45" s="6"/>
      <c r="F45" s="4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hidden="1" customHeight="1" x14ac:dyDescent="0.3">
      <c r="A46" s="4">
        <v>32</v>
      </c>
      <c r="B46" s="5">
        <f t="shared" si="8"/>
        <v>1</v>
      </c>
      <c r="C46" s="5">
        <f t="shared" si="8"/>
        <v>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3" customFormat="1" ht="20.100000000000001" hidden="1" customHeight="1" x14ac:dyDescent="0.3">
      <c r="A47" s="4">
        <v>33</v>
      </c>
      <c r="B47" s="5">
        <f t="shared" si="8"/>
        <v>1</v>
      </c>
      <c r="C47" s="5">
        <f t="shared" si="8"/>
        <v>7</v>
      </c>
      <c r="D47" s="6"/>
      <c r="E47" s="4"/>
      <c r="F47" s="4"/>
      <c r="G47" s="4"/>
      <c r="H47" s="4"/>
      <c r="I47" s="7">
        <f t="shared" si="0"/>
        <v>0</v>
      </c>
      <c r="J47" s="8"/>
      <c r="K47" s="7">
        <f t="shared" si="6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4"/>
      <c r="AF47" s="12"/>
    </row>
    <row r="48" spans="1:32" s="13" customFormat="1" ht="20.100000000000001" hidden="1" customHeight="1" x14ac:dyDescent="0.3">
      <c r="A48" s="4">
        <v>34</v>
      </c>
      <c r="B48" s="5">
        <f t="shared" si="8"/>
        <v>1</v>
      </c>
      <c r="C48" s="5">
        <f t="shared" si="8"/>
        <v>7</v>
      </c>
      <c r="D48" s="6"/>
      <c r="E48" s="4"/>
      <c r="F48" s="4"/>
      <c r="G48" s="4"/>
      <c r="H48" s="4"/>
      <c r="I48" s="7">
        <f t="shared" si="0"/>
        <v>0</v>
      </c>
      <c r="J48" s="8"/>
      <c r="K48" s="7">
        <f t="shared" si="6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4"/>
      <c r="AF48" s="12"/>
    </row>
    <row r="49" spans="1:32" s="13" customFormat="1" ht="20.100000000000001" hidden="1" customHeight="1" x14ac:dyDescent="0.3">
      <c r="A49" s="4">
        <v>35</v>
      </c>
      <c r="B49" s="5">
        <f t="shared" si="8"/>
        <v>1</v>
      </c>
      <c r="C49" s="5">
        <f t="shared" si="8"/>
        <v>7</v>
      </c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6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4"/>
      <c r="AF49" s="12"/>
    </row>
    <row r="50" spans="1:32" s="13" customFormat="1" ht="20.100000000000001" hidden="1" customHeight="1" x14ac:dyDescent="0.3">
      <c r="A50" s="4">
        <v>36</v>
      </c>
      <c r="B50" s="5">
        <f t="shared" si="8"/>
        <v>1</v>
      </c>
      <c r="C50" s="5">
        <f t="shared" si="8"/>
        <v>7</v>
      </c>
      <c r="D50" s="6"/>
      <c r="E50" s="6"/>
      <c r="F50" s="6"/>
      <c r="G50" s="4"/>
      <c r="H50" s="4"/>
      <c r="I50" s="7">
        <f t="shared" si="0"/>
        <v>0</v>
      </c>
      <c r="J50" s="8"/>
      <c r="K50" s="7">
        <f t="shared" si="6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4"/>
      <c r="AF50" s="12"/>
    </row>
    <row r="51" spans="1:32" s="13" customFormat="1" ht="20.100000000000001" hidden="1" customHeight="1" x14ac:dyDescent="0.3">
      <c r="A51" s="4">
        <v>37</v>
      </c>
      <c r="B51" s="5">
        <f t="shared" si="8"/>
        <v>1</v>
      </c>
      <c r="C51" s="5">
        <f t="shared" si="8"/>
        <v>7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6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4"/>
      <c r="AF51" s="12"/>
    </row>
    <row r="52" spans="1:32" s="13" customFormat="1" ht="20.100000000000001" hidden="1" customHeight="1" x14ac:dyDescent="0.3">
      <c r="A52" s="4">
        <v>38</v>
      </c>
      <c r="B52" s="5">
        <f t="shared" si="8"/>
        <v>1</v>
      </c>
      <c r="C52" s="5">
        <f t="shared" si="8"/>
        <v>7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ref="K52:K54" si="9">SUM(M52:Z52)</f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4"/>
      <c r="AF52" s="12"/>
    </row>
    <row r="53" spans="1:32" s="13" customFormat="1" ht="20.100000000000001" hidden="1" customHeight="1" x14ac:dyDescent="0.3">
      <c r="A53" s="4">
        <v>39</v>
      </c>
      <c r="B53" s="5">
        <f t="shared" si="8"/>
        <v>1</v>
      </c>
      <c r="C53" s="5">
        <f t="shared" si="8"/>
        <v>7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9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4"/>
      <c r="AF53" s="12"/>
    </row>
    <row r="54" spans="1:32" s="13" customFormat="1" ht="20.100000000000001" hidden="1" customHeight="1" x14ac:dyDescent="0.3">
      <c r="A54" s="4">
        <v>40</v>
      </c>
      <c r="B54" s="5" t="str">
        <f t="shared" ref="B54" si="10">LEFT($A$1,1)</f>
        <v>1</v>
      </c>
      <c r="C54" s="5" t="str">
        <f t="shared" ref="C54" si="11">MID($A$1,4,2)</f>
        <v>7일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9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5" customFormat="1" x14ac:dyDescent="0.3">
      <c r="A55" s="45"/>
      <c r="B55" s="46"/>
      <c r="C55" s="46"/>
      <c r="D55" s="46"/>
      <c r="E55" s="46"/>
      <c r="F55" s="46"/>
      <c r="G55" s="46"/>
      <c r="H55" s="46"/>
      <c r="I55" s="36">
        <f t="shared" ref="I55:Z55" si="12">SUM(I7:I54)</f>
        <v>53406</v>
      </c>
      <c r="J55" s="36">
        <f t="shared" si="12"/>
        <v>52123</v>
      </c>
      <c r="K55" s="36">
        <f t="shared" si="12"/>
        <v>1283</v>
      </c>
      <c r="L55" s="36" t="e">
        <f t="shared" si="12"/>
        <v>#DIV/0!</v>
      </c>
      <c r="M55" s="36">
        <f t="shared" si="12"/>
        <v>420</v>
      </c>
      <c r="N55" s="36">
        <f t="shared" si="12"/>
        <v>0</v>
      </c>
      <c r="O55" s="36">
        <f t="shared" si="12"/>
        <v>0</v>
      </c>
      <c r="P55" s="36">
        <f t="shared" si="12"/>
        <v>441</v>
      </c>
      <c r="Q55" s="36">
        <f t="shared" si="12"/>
        <v>0</v>
      </c>
      <c r="R55" s="36">
        <f t="shared" si="12"/>
        <v>71</v>
      </c>
      <c r="S55" s="36">
        <f t="shared" si="12"/>
        <v>3</v>
      </c>
      <c r="T55" s="36">
        <f t="shared" si="12"/>
        <v>37</v>
      </c>
      <c r="U55" s="36">
        <f t="shared" si="12"/>
        <v>10</v>
      </c>
      <c r="V55" s="31"/>
      <c r="W55" s="31"/>
      <c r="X55" s="31"/>
      <c r="Y55" s="36">
        <f t="shared" si="12"/>
        <v>171</v>
      </c>
      <c r="Z55" s="36">
        <f t="shared" si="12"/>
        <v>15</v>
      </c>
      <c r="AA55" s="37"/>
      <c r="AB55" s="38"/>
      <c r="AC55" s="38"/>
      <c r="AD55" s="38"/>
      <c r="AE55" s="38"/>
      <c r="AF55" s="38"/>
    </row>
    <row r="56" spans="1:32" s="15" customFormat="1" x14ac:dyDescent="0.3">
      <c r="A56" s="45"/>
      <c r="B56" s="46"/>
      <c r="C56" s="46"/>
      <c r="D56" s="46"/>
      <c r="E56" s="46"/>
      <c r="F56" s="46"/>
      <c r="G56" s="46"/>
      <c r="H56" s="4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1"/>
      <c r="W56" s="31"/>
      <c r="X56" s="31"/>
      <c r="Y56" s="36"/>
      <c r="Z56" s="36"/>
      <c r="AA56" s="38"/>
      <c r="AB56" s="38"/>
      <c r="AC56" s="38"/>
      <c r="AD56" s="38"/>
      <c r="AE56" s="38"/>
      <c r="AF56" s="38"/>
    </row>
    <row r="57" spans="1:32" ht="20.100000000000001" customHeight="1" x14ac:dyDescent="0.3">
      <c r="A57" s="4">
        <v>1</v>
      </c>
      <c r="B57" s="5">
        <v>1</v>
      </c>
      <c r="C57" s="5">
        <v>7</v>
      </c>
      <c r="D57" s="12" t="s">
        <v>46</v>
      </c>
      <c r="E57" s="6" t="s">
        <v>182</v>
      </c>
      <c r="F57" s="6" t="s">
        <v>181</v>
      </c>
      <c r="G57" s="4">
        <v>7301</v>
      </c>
      <c r="H57" s="4" t="s">
        <v>47</v>
      </c>
      <c r="I57" s="7">
        <f t="shared" ref="I57:I73" si="13">J57+K57</f>
        <v>50</v>
      </c>
      <c r="J57" s="8">
        <v>50</v>
      </c>
      <c r="K57" s="7">
        <f t="shared" ref="K57:K73" si="14">SUM(M57:Z57)</f>
        <v>0</v>
      </c>
      <c r="L57" s="9">
        <f t="shared" ref="L57:L73" si="15">K57/I57</f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>
        <v>20210107</v>
      </c>
      <c r="AB57" s="11">
        <v>8</v>
      </c>
      <c r="AC57" s="11" t="s">
        <v>48</v>
      </c>
      <c r="AD57" s="11" t="str">
        <f t="shared" ref="AD57:AD61" si="16">IF($AC57="A","하선동",IF($AC57="B","이형준",""))</f>
        <v>이형준</v>
      </c>
      <c r="AE57" s="12" t="s">
        <v>26</v>
      </c>
      <c r="AF57" s="12" t="s">
        <v>94</v>
      </c>
    </row>
    <row r="58" spans="1:32" ht="20.100000000000001" customHeight="1" x14ac:dyDescent="0.3">
      <c r="A58" s="4">
        <v>2</v>
      </c>
      <c r="B58" s="5">
        <f t="shared" ref="B58:C73" si="17">B57</f>
        <v>1</v>
      </c>
      <c r="C58" s="5">
        <f t="shared" si="17"/>
        <v>7</v>
      </c>
      <c r="D58" s="6" t="s">
        <v>46</v>
      </c>
      <c r="E58" s="6" t="s">
        <v>141</v>
      </c>
      <c r="F58" s="6" t="s">
        <v>185</v>
      </c>
      <c r="G58" s="4" t="s">
        <v>83</v>
      </c>
      <c r="H58" s="4"/>
      <c r="I58" s="7">
        <f t="shared" si="13"/>
        <v>50</v>
      </c>
      <c r="J58" s="8">
        <v>50</v>
      </c>
      <c r="K58" s="7">
        <f t="shared" si="14"/>
        <v>0</v>
      </c>
      <c r="L58" s="9">
        <f t="shared" si="15"/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>
        <v>20210106</v>
      </c>
      <c r="AB58" s="11">
        <v>8</v>
      </c>
      <c r="AC58" s="11" t="s">
        <v>67</v>
      </c>
      <c r="AD58" s="11" t="str">
        <f t="shared" si="16"/>
        <v>하선동</v>
      </c>
      <c r="AE58" s="12" t="s">
        <v>26</v>
      </c>
      <c r="AF58" s="12" t="s">
        <v>94</v>
      </c>
    </row>
    <row r="59" spans="1:32" ht="20.100000000000001" customHeight="1" x14ac:dyDescent="0.3">
      <c r="A59" s="4">
        <v>3</v>
      </c>
      <c r="B59" s="5">
        <f t="shared" si="17"/>
        <v>1</v>
      </c>
      <c r="C59" s="5">
        <f t="shared" si="17"/>
        <v>7</v>
      </c>
      <c r="D59" s="6" t="s">
        <v>46</v>
      </c>
      <c r="E59" s="6" t="s">
        <v>70</v>
      </c>
      <c r="F59" s="6" t="s">
        <v>186</v>
      </c>
      <c r="G59" s="4" t="s">
        <v>83</v>
      </c>
      <c r="H59" s="4"/>
      <c r="I59" s="7">
        <f t="shared" si="13"/>
        <v>50</v>
      </c>
      <c r="J59" s="8">
        <v>50</v>
      </c>
      <c r="K59" s="7">
        <f t="shared" si="14"/>
        <v>0</v>
      </c>
      <c r="L59" s="9">
        <f t="shared" si="15"/>
        <v>0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>
        <v>20210106</v>
      </c>
      <c r="AB59" s="11">
        <v>8</v>
      </c>
      <c r="AC59" s="11" t="s">
        <v>67</v>
      </c>
      <c r="AD59" s="11" t="str">
        <f t="shared" si="16"/>
        <v>하선동</v>
      </c>
      <c r="AE59" s="12" t="s">
        <v>26</v>
      </c>
      <c r="AF59" s="12" t="s">
        <v>94</v>
      </c>
    </row>
    <row r="60" spans="1:32" ht="20.100000000000001" customHeight="1" x14ac:dyDescent="0.3">
      <c r="A60" s="4">
        <v>4</v>
      </c>
      <c r="B60" s="5">
        <f t="shared" si="17"/>
        <v>1</v>
      </c>
      <c r="C60" s="5">
        <f t="shared" si="17"/>
        <v>7</v>
      </c>
      <c r="D60" s="12" t="s">
        <v>46</v>
      </c>
      <c r="E60" s="6" t="s">
        <v>180</v>
      </c>
      <c r="F60" s="6" t="s">
        <v>179</v>
      </c>
      <c r="G60" s="4">
        <v>7301</v>
      </c>
      <c r="H60" s="4" t="s">
        <v>47</v>
      </c>
      <c r="I60" s="7">
        <f t="shared" si="13"/>
        <v>50</v>
      </c>
      <c r="J60" s="8">
        <v>50</v>
      </c>
      <c r="K60" s="7">
        <f t="shared" si="14"/>
        <v>0</v>
      </c>
      <c r="L60" s="9">
        <f t="shared" si="15"/>
        <v>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>
        <v>20210107</v>
      </c>
      <c r="AB60" s="11">
        <v>8</v>
      </c>
      <c r="AC60" s="11" t="s">
        <v>67</v>
      </c>
      <c r="AD60" s="11" t="str">
        <f t="shared" si="16"/>
        <v>하선동</v>
      </c>
      <c r="AE60" s="12" t="s">
        <v>26</v>
      </c>
      <c r="AF60" s="12" t="s">
        <v>94</v>
      </c>
    </row>
    <row r="61" spans="1:32" ht="20.100000000000001" customHeight="1" x14ac:dyDescent="0.3">
      <c r="A61" s="4">
        <v>5</v>
      </c>
      <c r="B61" s="5">
        <f t="shared" si="17"/>
        <v>1</v>
      </c>
      <c r="C61" s="5">
        <f t="shared" si="17"/>
        <v>7</v>
      </c>
      <c r="D61" s="6" t="s">
        <v>46</v>
      </c>
      <c r="E61" s="6" t="s">
        <v>77</v>
      </c>
      <c r="F61" s="6" t="s">
        <v>187</v>
      </c>
      <c r="G61" s="4" t="s">
        <v>79</v>
      </c>
      <c r="H61" s="4"/>
      <c r="I61" s="7">
        <f t="shared" si="13"/>
        <v>50</v>
      </c>
      <c r="J61" s="8">
        <v>50</v>
      </c>
      <c r="K61" s="7">
        <f t="shared" si="14"/>
        <v>0</v>
      </c>
      <c r="L61" s="9">
        <f t="shared" si="15"/>
        <v>0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>
        <v>20210107</v>
      </c>
      <c r="AB61" s="11">
        <v>8</v>
      </c>
      <c r="AC61" s="11" t="s">
        <v>67</v>
      </c>
      <c r="AD61" s="11" t="str">
        <f t="shared" si="16"/>
        <v>하선동</v>
      </c>
      <c r="AE61" s="12" t="s">
        <v>26</v>
      </c>
      <c r="AF61" s="12" t="s">
        <v>94</v>
      </c>
    </row>
    <row r="62" spans="1:32" ht="20.100000000000001" customHeight="1" x14ac:dyDescent="0.3">
      <c r="A62" s="4">
        <v>6</v>
      </c>
      <c r="B62" s="5">
        <f t="shared" ref="B62:C64" si="18">B59</f>
        <v>1</v>
      </c>
      <c r="C62" s="5">
        <f t="shared" si="18"/>
        <v>7</v>
      </c>
      <c r="D62" s="6" t="s">
        <v>25</v>
      </c>
      <c r="E62" s="6" t="s">
        <v>77</v>
      </c>
      <c r="F62" s="6" t="s">
        <v>191</v>
      </c>
      <c r="G62" s="4" t="s">
        <v>79</v>
      </c>
      <c r="H62" s="4" t="s">
        <v>47</v>
      </c>
      <c r="I62" s="7">
        <f t="shared" ref="I62:I63" si="19">J62+K62</f>
        <v>100</v>
      </c>
      <c r="J62" s="8">
        <v>100</v>
      </c>
      <c r="K62" s="7">
        <f t="shared" ref="K62:K63" si="20">SUM(M62:Z62)</f>
        <v>0</v>
      </c>
      <c r="L62" s="9">
        <f t="shared" ref="L62:L63" si="21">K62/I62</f>
        <v>0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>
        <v>20210107</v>
      </c>
      <c r="AB62" s="11">
        <v>8</v>
      </c>
      <c r="AC62" s="5" t="s">
        <v>67</v>
      </c>
      <c r="AD62" s="11" t="str">
        <f t="shared" ref="AD62:AD73" si="22">IF($AC62="A","하선동",IF($AC62="B","이형준",""))</f>
        <v>하선동</v>
      </c>
      <c r="AE62" s="12" t="s">
        <v>36</v>
      </c>
      <c r="AF62" s="12" t="s">
        <v>192</v>
      </c>
    </row>
    <row r="63" spans="1:32" ht="20.100000000000001" customHeight="1" x14ac:dyDescent="0.3">
      <c r="A63" s="4">
        <v>7</v>
      </c>
      <c r="B63" s="5">
        <f t="shared" si="18"/>
        <v>1</v>
      </c>
      <c r="C63" s="5">
        <f t="shared" si="18"/>
        <v>7</v>
      </c>
      <c r="D63" s="6" t="s">
        <v>25</v>
      </c>
      <c r="E63" s="6" t="s">
        <v>77</v>
      </c>
      <c r="F63" s="6" t="s">
        <v>102</v>
      </c>
      <c r="G63" s="4" t="s">
        <v>79</v>
      </c>
      <c r="H63" s="4" t="s">
        <v>47</v>
      </c>
      <c r="I63" s="7">
        <f t="shared" si="19"/>
        <v>100</v>
      </c>
      <c r="J63" s="8">
        <v>100</v>
      </c>
      <c r="K63" s="7">
        <f t="shared" si="20"/>
        <v>0</v>
      </c>
      <c r="L63" s="9">
        <f t="shared" si="21"/>
        <v>0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>
        <v>20210107</v>
      </c>
      <c r="AB63" s="11">
        <v>8</v>
      </c>
      <c r="AC63" s="5" t="s">
        <v>67</v>
      </c>
      <c r="AD63" s="11" t="str">
        <f t="shared" si="22"/>
        <v>하선동</v>
      </c>
      <c r="AE63" s="12" t="s">
        <v>36</v>
      </c>
      <c r="AF63" s="12" t="s">
        <v>192</v>
      </c>
    </row>
    <row r="64" spans="1:32" ht="20.100000000000001" customHeight="1" x14ac:dyDescent="0.3">
      <c r="A64" s="4">
        <v>8</v>
      </c>
      <c r="B64" s="5">
        <f t="shared" si="18"/>
        <v>1</v>
      </c>
      <c r="C64" s="5">
        <f t="shared" si="18"/>
        <v>7</v>
      </c>
      <c r="D64" s="6"/>
      <c r="E64" s="6"/>
      <c r="F64" s="6"/>
      <c r="G64" s="4"/>
      <c r="H64" s="4"/>
      <c r="I64" s="7">
        <f t="shared" si="13"/>
        <v>0</v>
      </c>
      <c r="J64" s="8"/>
      <c r="K64" s="7">
        <f t="shared" si="14"/>
        <v>0</v>
      </c>
      <c r="L64" s="9" t="e">
        <f t="shared" si="15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22"/>
        <v/>
      </c>
      <c r="AE64" s="12"/>
      <c r="AF64" s="12"/>
    </row>
    <row r="65" spans="1:32" ht="20.100000000000001" hidden="1" customHeight="1" x14ac:dyDescent="0.3">
      <c r="A65" s="4">
        <v>7</v>
      </c>
      <c r="B65" s="5">
        <f t="shared" si="17"/>
        <v>1</v>
      </c>
      <c r="C65" s="5">
        <f t="shared" si="17"/>
        <v>7</v>
      </c>
      <c r="D65" s="6" t="s">
        <v>27</v>
      </c>
      <c r="E65" s="6"/>
      <c r="F65" s="6"/>
      <c r="G65" s="4"/>
      <c r="H65" s="4"/>
      <c r="I65" s="7">
        <f t="shared" si="13"/>
        <v>0</v>
      </c>
      <c r="J65" s="14"/>
      <c r="K65" s="7">
        <f t="shared" si="14"/>
        <v>0</v>
      </c>
      <c r="L65" s="9" t="e">
        <f t="shared" si="15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22"/>
        <v/>
      </c>
      <c r="AE65" s="12"/>
      <c r="AF65" s="12"/>
    </row>
    <row r="66" spans="1:32" ht="20.100000000000001" hidden="1" customHeight="1" x14ac:dyDescent="0.3">
      <c r="A66" s="4">
        <v>8</v>
      </c>
      <c r="B66" s="5">
        <f t="shared" si="17"/>
        <v>1</v>
      </c>
      <c r="C66" s="5">
        <f t="shared" si="17"/>
        <v>7</v>
      </c>
      <c r="D66" s="6" t="s">
        <v>46</v>
      </c>
      <c r="E66" s="6"/>
      <c r="F66" s="6"/>
      <c r="G66" s="4"/>
      <c r="H66" s="4"/>
      <c r="I66" s="7">
        <f t="shared" si="13"/>
        <v>0</v>
      </c>
      <c r="J66" s="8"/>
      <c r="K66" s="7">
        <f t="shared" si="14"/>
        <v>0</v>
      </c>
      <c r="L66" s="9" t="e">
        <f t="shared" si="15"/>
        <v>#DIV/0!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1"/>
      <c r="AB66" s="11"/>
      <c r="AC66" s="5"/>
      <c r="AD66" s="11" t="str">
        <f t="shared" si="22"/>
        <v/>
      </c>
      <c r="AE66" s="12"/>
      <c r="AF66" s="12"/>
    </row>
    <row r="67" spans="1:32" ht="20.100000000000001" hidden="1" customHeight="1" x14ac:dyDescent="0.3">
      <c r="A67" s="4">
        <v>9</v>
      </c>
      <c r="B67" s="5">
        <f t="shared" si="17"/>
        <v>1</v>
      </c>
      <c r="C67" s="5">
        <f t="shared" si="17"/>
        <v>7</v>
      </c>
      <c r="D67" s="6" t="s">
        <v>27</v>
      </c>
      <c r="E67" s="6"/>
      <c r="F67" s="6"/>
      <c r="G67" s="4"/>
      <c r="H67" s="4"/>
      <c r="I67" s="7">
        <f t="shared" si="13"/>
        <v>0</v>
      </c>
      <c r="J67" s="8"/>
      <c r="K67" s="7">
        <f t="shared" si="14"/>
        <v>0</v>
      </c>
      <c r="L67" s="9" t="e">
        <f t="shared" si="15"/>
        <v>#DIV/0!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1"/>
      <c r="AB67" s="11"/>
      <c r="AC67" s="5"/>
      <c r="AD67" s="11" t="str">
        <f t="shared" si="22"/>
        <v/>
      </c>
      <c r="AE67" s="12"/>
      <c r="AF67" s="12"/>
    </row>
    <row r="68" spans="1:32" ht="20.100000000000001" hidden="1" customHeight="1" x14ac:dyDescent="0.3">
      <c r="A68" s="4">
        <v>10</v>
      </c>
      <c r="B68" s="5">
        <f t="shared" si="17"/>
        <v>1</v>
      </c>
      <c r="C68" s="5">
        <f t="shared" si="17"/>
        <v>7</v>
      </c>
      <c r="D68" s="6" t="s">
        <v>46</v>
      </c>
      <c r="E68" s="6"/>
      <c r="F68" s="6"/>
      <c r="G68" s="4"/>
      <c r="H68" s="4"/>
      <c r="I68" s="7">
        <f t="shared" si="13"/>
        <v>0</v>
      </c>
      <c r="J68" s="8"/>
      <c r="K68" s="7">
        <f t="shared" si="14"/>
        <v>0</v>
      </c>
      <c r="L68" s="9" t="e">
        <f t="shared" si="15"/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 t="shared" si="22"/>
        <v/>
      </c>
      <c r="AE68" s="12"/>
      <c r="AF68" s="12"/>
    </row>
    <row r="69" spans="1:32" ht="20.100000000000001" hidden="1" customHeight="1" x14ac:dyDescent="0.3">
      <c r="A69" s="4">
        <v>11</v>
      </c>
      <c r="B69" s="5">
        <f t="shared" si="17"/>
        <v>1</v>
      </c>
      <c r="C69" s="5">
        <f t="shared" si="17"/>
        <v>7</v>
      </c>
      <c r="D69" s="6"/>
      <c r="E69" s="6"/>
      <c r="F69" s="6"/>
      <c r="G69" s="4"/>
      <c r="H69" s="4"/>
      <c r="I69" s="7">
        <f t="shared" si="13"/>
        <v>0</v>
      </c>
      <c r="J69" s="8"/>
      <c r="K69" s="7">
        <f t="shared" si="14"/>
        <v>0</v>
      </c>
      <c r="L69" s="9" t="e">
        <f t="shared" si="1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si="22"/>
        <v/>
      </c>
      <c r="AE69" s="12"/>
      <c r="AF69" s="12"/>
    </row>
    <row r="70" spans="1:32" ht="20.100000000000001" hidden="1" customHeight="1" x14ac:dyDescent="0.3">
      <c r="A70" s="4">
        <v>12</v>
      </c>
      <c r="B70" s="5">
        <f t="shared" si="17"/>
        <v>1</v>
      </c>
      <c r="C70" s="5">
        <f t="shared" si="17"/>
        <v>7</v>
      </c>
      <c r="D70" s="6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5"/>
      <c r="AD70" s="11" t="str">
        <f t="shared" si="22"/>
        <v/>
      </c>
      <c r="AE70" s="12"/>
      <c r="AF70" s="12"/>
    </row>
    <row r="71" spans="1:32" ht="20.100000000000001" hidden="1" customHeight="1" x14ac:dyDescent="0.3">
      <c r="A71" s="4">
        <v>13</v>
      </c>
      <c r="B71" s="5">
        <f t="shared" si="17"/>
        <v>1</v>
      </c>
      <c r="C71" s="5">
        <f t="shared" si="17"/>
        <v>7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22"/>
        <v/>
      </c>
      <c r="AE71" s="12"/>
      <c r="AF71" s="12"/>
    </row>
    <row r="72" spans="1:32" ht="20.100000000000001" hidden="1" customHeight="1" x14ac:dyDescent="0.3">
      <c r="A72" s="4">
        <v>14</v>
      </c>
      <c r="B72" s="5">
        <f t="shared" si="17"/>
        <v>1</v>
      </c>
      <c r="C72" s="5">
        <f t="shared" si="17"/>
        <v>7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22"/>
        <v/>
      </c>
      <c r="AE72" s="12"/>
      <c r="AF72" s="12"/>
    </row>
    <row r="73" spans="1:32" ht="20.100000000000001" hidden="1" customHeight="1" x14ac:dyDescent="0.3">
      <c r="A73" s="4">
        <v>15</v>
      </c>
      <c r="B73" s="5">
        <f t="shared" si="17"/>
        <v>1</v>
      </c>
      <c r="C73" s="5">
        <f t="shared" si="17"/>
        <v>7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22"/>
        <v/>
      </c>
      <c r="AE73" s="4"/>
      <c r="AF73" s="12"/>
    </row>
    <row r="74" spans="1:32" ht="20.100000000000001" customHeight="1" x14ac:dyDescent="0.3"/>
    <row r="75" spans="1:32" ht="20.100000000000001" customHeight="1" x14ac:dyDescent="0.3"/>
    <row r="76" spans="1:32" ht="20.100000000000001" customHeight="1" x14ac:dyDescent="0.3"/>
    <row r="77" spans="1:32" ht="20.100000000000001" customHeight="1" x14ac:dyDescent="0.3"/>
    <row r="78" spans="1:32" ht="20.100000000000001" customHeight="1" x14ac:dyDescent="0.3"/>
    <row r="79" spans="1:32" ht="20.100000000000001" customHeight="1" x14ac:dyDescent="0.3"/>
    <row r="80" spans="1:32" ht="20.100000000000001" customHeight="1" x14ac:dyDescent="0.3"/>
    <row r="81" ht="20.100000000000001" customHeight="1" x14ac:dyDescent="0.3"/>
    <row r="8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5:M56"/>
    <mergeCell ref="H5:H6"/>
    <mergeCell ref="I5:I6"/>
    <mergeCell ref="J5:J6"/>
    <mergeCell ref="K5:K6"/>
    <mergeCell ref="L5:L6"/>
    <mergeCell ref="M5:Z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Z55:Z56"/>
    <mergeCell ref="AA55:AF56"/>
    <mergeCell ref="Q55:Q56"/>
    <mergeCell ref="R55:R56"/>
    <mergeCell ref="T55:T56"/>
    <mergeCell ref="U55:U56"/>
    <mergeCell ref="Y55:Y56"/>
  </mergeCells>
  <phoneticPr fontId="4" type="noConversion"/>
  <conditionalFormatting sqref="A54:AF54 A7:A33 D45:AF53 I22:AD22 I16:Z21 AB19:AD21 A45:A53 I28:AD28 I23:Z27 AB23:AD27 AB29:AD33 I29:Z33 AB16:AB18 I7:AB15 AD7:AD18 AF7:AF33">
    <cfRule type="expression" dxfId="1871" priority="905">
      <formula>$L7&gt;0.15</formula>
    </cfRule>
    <cfRule type="expression" dxfId="1870" priority="906">
      <formula>AND($L7&gt;0.08,$L7&lt;0.15)</formula>
    </cfRule>
  </conditionalFormatting>
  <conditionalFormatting sqref="I57:AA58 D73:AF73 E64:AD68 D69:AD72 E58:F59 K59:Z59 I59:J61 K60:AA61 A57:A73 AF57:AF72">
    <cfRule type="expression" dxfId="1869" priority="903">
      <formula>$L57&gt;0.15</formula>
    </cfRule>
    <cfRule type="expression" dxfId="1868" priority="904">
      <formula>AND($L57&gt;0.08,$L57&lt;0.15)</formula>
    </cfRule>
  </conditionalFormatting>
  <conditionalFormatting sqref="AA16:AA18">
    <cfRule type="expression" dxfId="1867" priority="857">
      <formula>$L16&gt;0.15</formula>
    </cfRule>
    <cfRule type="expression" dxfId="1866" priority="858">
      <formula>AND($L16&gt;0.08,$L16&lt;0.15)</formula>
    </cfRule>
  </conditionalFormatting>
  <conditionalFormatting sqref="G58:H59">
    <cfRule type="expression" dxfId="1865" priority="901">
      <formula>$L58&gt;0.15</formula>
    </cfRule>
    <cfRule type="expression" dxfId="1864" priority="902">
      <formula>AND($L58&gt;0.08,$L58&lt;0.15)</formula>
    </cfRule>
  </conditionalFormatting>
  <conditionalFormatting sqref="B7:C33 B45:C53">
    <cfRule type="expression" dxfId="1863" priority="899">
      <formula>$L7&gt;0.15</formula>
    </cfRule>
    <cfRule type="expression" dxfId="1862" priority="900">
      <formula>AND($L7&gt;0.08,$L7&lt;0.15)</formula>
    </cfRule>
  </conditionalFormatting>
  <conditionalFormatting sqref="B57:C57">
    <cfRule type="expression" dxfId="1861" priority="897">
      <formula>$L57&gt;0.15</formula>
    </cfRule>
    <cfRule type="expression" dxfId="1860" priority="898">
      <formula>AND($L57&gt;0.08,$L57&lt;0.15)</formula>
    </cfRule>
  </conditionalFormatting>
  <conditionalFormatting sqref="B58:C61 B64:C72">
    <cfRule type="expression" dxfId="1859" priority="895">
      <formula>$L58&gt;0.15</formula>
    </cfRule>
    <cfRule type="expression" dxfId="1858" priority="896">
      <formula>AND($L58&gt;0.08,$L58&lt;0.15)</formula>
    </cfRule>
  </conditionalFormatting>
  <conditionalFormatting sqref="B73:C73">
    <cfRule type="expression" dxfId="1857" priority="893">
      <formula>$L73&gt;0.15</formula>
    </cfRule>
    <cfRule type="expression" dxfId="1856" priority="894">
      <formula>AND($L73&gt;0.08,$L73&lt;0.15)</formula>
    </cfRule>
  </conditionalFormatting>
  <conditionalFormatting sqref="AA35">
    <cfRule type="expression" dxfId="1855" priority="599">
      <formula>$L35&gt;0.15</formula>
    </cfRule>
    <cfRule type="expression" dxfId="1854" priority="600">
      <formula>AND($L35&gt;0.08,$L35&lt;0.15)</formula>
    </cfRule>
  </conditionalFormatting>
  <conditionalFormatting sqref="AA34">
    <cfRule type="expression" dxfId="1853" priority="601">
      <formula>$L34&gt;0.15</formula>
    </cfRule>
    <cfRule type="expression" dxfId="1852" priority="602">
      <formula>AND($L34&gt;0.08,$L34&lt;0.15)</formula>
    </cfRule>
  </conditionalFormatting>
  <conditionalFormatting sqref="D64">
    <cfRule type="expression" dxfId="1851" priority="871">
      <formula>$L64&gt;0.15</formula>
    </cfRule>
    <cfRule type="expression" dxfId="1850" priority="872">
      <formula>AND($L64&gt;0.08,$L64&lt;0.15)</formula>
    </cfRule>
  </conditionalFormatting>
  <conditionalFormatting sqref="D65">
    <cfRule type="expression" dxfId="1849" priority="869">
      <formula>$L65&gt;0.15</formula>
    </cfRule>
    <cfRule type="expression" dxfId="1848" priority="870">
      <formula>AND($L65&gt;0.08,$L65&lt;0.15)</formula>
    </cfRule>
  </conditionalFormatting>
  <conditionalFormatting sqref="D66">
    <cfRule type="expression" dxfId="1847" priority="867">
      <formula>$L66&gt;0.15</formula>
    </cfRule>
    <cfRule type="expression" dxfId="1846" priority="868">
      <formula>AND($L66&gt;0.08,$L66&lt;0.15)</formula>
    </cfRule>
  </conditionalFormatting>
  <conditionalFormatting sqref="D67">
    <cfRule type="expression" dxfId="1845" priority="865">
      <formula>$L67&gt;0.15</formula>
    </cfRule>
    <cfRule type="expression" dxfId="1844" priority="866">
      <formula>AND($L67&gt;0.08,$L67&lt;0.15)</formula>
    </cfRule>
  </conditionalFormatting>
  <conditionalFormatting sqref="D68">
    <cfRule type="expression" dxfId="1843" priority="863">
      <formula>$L68&gt;0.15</formula>
    </cfRule>
    <cfRule type="expression" dxfId="1842" priority="864">
      <formula>AND($L68&gt;0.08,$L68&lt;0.15)</formula>
    </cfRule>
  </conditionalFormatting>
  <conditionalFormatting sqref="AE7:AE27">
    <cfRule type="expression" dxfId="1841" priority="861">
      <formula>$L7&gt;0.15</formula>
    </cfRule>
    <cfRule type="expression" dxfId="1840" priority="862">
      <formula>AND($L7&gt;0.08,$L7&lt;0.15)</formula>
    </cfRule>
  </conditionalFormatting>
  <conditionalFormatting sqref="AE57:AE61 AE64:AE72">
    <cfRule type="expression" dxfId="1839" priority="859">
      <formula>$L57&gt;0.15</formula>
    </cfRule>
    <cfRule type="expression" dxfId="1838" priority="860">
      <formula>AND($L57&gt;0.08,$L57&lt;0.15)</formula>
    </cfRule>
  </conditionalFormatting>
  <conditionalFormatting sqref="AE28:AE37">
    <cfRule type="expression" dxfId="1837" priority="843">
      <formula>$L28&gt;0.15</formula>
    </cfRule>
    <cfRule type="expression" dxfId="1836" priority="844">
      <formula>AND($L28&gt;0.08,$L28&lt;0.15)</formula>
    </cfRule>
  </conditionalFormatting>
  <conditionalFormatting sqref="AE28:AE37">
    <cfRule type="expression" dxfId="1835" priority="841">
      <formula>$L28&gt;0.15</formula>
    </cfRule>
    <cfRule type="expression" dxfId="1834" priority="842">
      <formula>AND($L28&gt;0.08,$L28&lt;0.15)</formula>
    </cfRule>
  </conditionalFormatting>
  <conditionalFormatting sqref="G14:H14">
    <cfRule type="expression" dxfId="1833" priority="755">
      <formula>$L14&gt;0.15</formula>
    </cfRule>
    <cfRule type="expression" dxfId="1832" priority="756">
      <formula>AND($L14&gt;0.08,$L14&lt;0.15)</formula>
    </cfRule>
  </conditionalFormatting>
  <conditionalFormatting sqref="E9:F9">
    <cfRule type="expression" dxfId="1831" priority="829">
      <formula>$L9&gt;0.15</formula>
    </cfRule>
    <cfRule type="expression" dxfId="1830" priority="830">
      <formula>AND($L9&gt;0.08,$L9&lt;0.15)</formula>
    </cfRule>
  </conditionalFormatting>
  <conditionalFormatting sqref="G9:H9">
    <cfRule type="expression" dxfId="1829" priority="821">
      <formula>$L9&gt;0.15</formula>
    </cfRule>
    <cfRule type="expression" dxfId="1828" priority="822">
      <formula>AND($L9&gt;0.08,$L9&lt;0.15)</formula>
    </cfRule>
  </conditionalFormatting>
  <conditionalFormatting sqref="E9:F9">
    <cfRule type="expression" dxfId="1827" priority="827">
      <formula>$L9&gt;0.15</formula>
    </cfRule>
    <cfRule type="expression" dxfId="1826" priority="828">
      <formula>AND($L9&gt;0.08,$L9&lt;0.15)</formula>
    </cfRule>
  </conditionalFormatting>
  <conditionalFormatting sqref="E9:F9">
    <cfRule type="expression" dxfId="1825" priority="825">
      <formula>$L9&gt;0.15</formula>
    </cfRule>
    <cfRule type="expression" dxfId="1824" priority="826">
      <formula>AND($L9&gt;0.08,$L9&lt;0.15)</formula>
    </cfRule>
  </conditionalFormatting>
  <conditionalFormatting sqref="G9:H9">
    <cfRule type="expression" dxfId="1823" priority="823">
      <formula>$L9&gt;0.15</formula>
    </cfRule>
    <cfRule type="expression" dxfId="1822" priority="824">
      <formula>AND($L9&gt;0.08,$L9&lt;0.15)</formula>
    </cfRule>
  </conditionalFormatting>
  <conditionalFormatting sqref="D9">
    <cfRule type="expression" dxfId="1821" priority="819">
      <formula>$L9&gt;0.15</formula>
    </cfRule>
    <cfRule type="expression" dxfId="1820" priority="820">
      <formula>AND($L9&gt;0.08,$L9&lt;0.15)</formula>
    </cfRule>
  </conditionalFormatting>
  <conditionalFormatting sqref="E10:F10">
    <cfRule type="expression" dxfId="1819" priority="817">
      <formula>$L10&gt;0.15</formula>
    </cfRule>
    <cfRule type="expression" dxfId="1818" priority="818">
      <formula>AND($L10&gt;0.08,$L10&lt;0.15)</formula>
    </cfRule>
  </conditionalFormatting>
  <conditionalFormatting sqref="E10:F10">
    <cfRule type="expression" dxfId="1817" priority="815">
      <formula>$L10&gt;0.15</formula>
    </cfRule>
    <cfRule type="expression" dxfId="1816" priority="816">
      <formula>AND($L10&gt;0.08,$L10&lt;0.15)</formula>
    </cfRule>
  </conditionalFormatting>
  <conditionalFormatting sqref="E10:F10">
    <cfRule type="expression" dxfId="1815" priority="813">
      <formula>$L10&gt;0.15</formula>
    </cfRule>
    <cfRule type="expression" dxfId="1814" priority="814">
      <formula>AND($L10&gt;0.08,$L10&lt;0.15)</formula>
    </cfRule>
  </conditionalFormatting>
  <conditionalFormatting sqref="D10">
    <cfRule type="expression" dxfId="1813" priority="807">
      <formula>$L10&gt;0.15</formula>
    </cfRule>
    <cfRule type="expression" dxfId="1812" priority="808">
      <formula>AND($L10&gt;0.08,$L10&lt;0.15)</formula>
    </cfRule>
  </conditionalFormatting>
  <conditionalFormatting sqref="E11:F11">
    <cfRule type="expression" dxfId="1811" priority="805">
      <formula>$L11&gt;0.15</formula>
    </cfRule>
    <cfRule type="expression" dxfId="1810" priority="806">
      <formula>AND($L11&gt;0.08,$L11&lt;0.15)</formula>
    </cfRule>
  </conditionalFormatting>
  <conditionalFormatting sqref="H11">
    <cfRule type="expression" dxfId="1809" priority="803">
      <formula>$L11&gt;0.15</formula>
    </cfRule>
    <cfRule type="expression" dxfId="1808" priority="804">
      <formula>AND($L11&gt;0.08,$L11&lt;0.15)</formula>
    </cfRule>
  </conditionalFormatting>
  <conditionalFormatting sqref="G11">
    <cfRule type="expression" dxfId="1807" priority="801">
      <formula>$L11&gt;0.15</formula>
    </cfRule>
    <cfRule type="expression" dxfId="1806" priority="802">
      <formula>AND($L11&gt;0.08,$L11&lt;0.15)</formula>
    </cfRule>
  </conditionalFormatting>
  <conditionalFormatting sqref="G11">
    <cfRule type="expression" dxfId="1805" priority="799">
      <formula>$L11&gt;0.15</formula>
    </cfRule>
    <cfRule type="expression" dxfId="1804" priority="800">
      <formula>AND($L11&gt;0.08,$L11&lt;0.15)</formula>
    </cfRule>
  </conditionalFormatting>
  <conditionalFormatting sqref="D11">
    <cfRule type="expression" dxfId="1803" priority="797">
      <formula>$L11&gt;0.15</formula>
    </cfRule>
    <cfRule type="expression" dxfId="1802" priority="798">
      <formula>AND($L11&gt;0.08,$L11&lt;0.15)</formula>
    </cfRule>
  </conditionalFormatting>
  <conditionalFormatting sqref="D14">
    <cfRule type="expression" dxfId="1801" priority="765">
      <formula>$L14&gt;0.15</formula>
    </cfRule>
    <cfRule type="expression" dxfId="1800" priority="766">
      <formula>AND($L14&gt;0.08,$L14&lt;0.15)</formula>
    </cfRule>
  </conditionalFormatting>
  <conditionalFormatting sqref="E14:F14">
    <cfRule type="expression" dxfId="1799" priority="763">
      <formula>$L14&gt;0.15</formula>
    </cfRule>
    <cfRule type="expression" dxfId="1798" priority="764">
      <formula>AND($L14&gt;0.08,$L14&lt;0.15)</formula>
    </cfRule>
  </conditionalFormatting>
  <conditionalFormatting sqref="E14:F14">
    <cfRule type="expression" dxfId="1797" priority="761">
      <formula>$L14&gt;0.15</formula>
    </cfRule>
    <cfRule type="expression" dxfId="1796" priority="762">
      <formula>AND($L14&gt;0.08,$L14&lt;0.15)</formula>
    </cfRule>
  </conditionalFormatting>
  <conditionalFormatting sqref="E14:F14">
    <cfRule type="expression" dxfId="1795" priority="759">
      <formula>$L14&gt;0.15</formula>
    </cfRule>
    <cfRule type="expression" dxfId="1794" priority="760">
      <formula>AND($L14&gt;0.08,$L14&lt;0.15)</formula>
    </cfRule>
  </conditionalFormatting>
  <conditionalFormatting sqref="G14:H14">
    <cfRule type="expression" dxfId="1793" priority="757">
      <formula>$L14&gt;0.15</formula>
    </cfRule>
    <cfRule type="expression" dxfId="1792" priority="758">
      <formula>AND($L14&gt;0.08,$L14&lt;0.15)</formula>
    </cfRule>
  </conditionalFormatting>
  <conditionalFormatting sqref="J36">
    <cfRule type="expression" dxfId="1791" priority="501">
      <formula>$L36&gt;0.15</formula>
    </cfRule>
    <cfRule type="expression" dxfId="1790" priority="502">
      <formula>AND($L36&gt;0.08,$L36&lt;0.15)</formula>
    </cfRule>
  </conditionalFormatting>
  <conditionalFormatting sqref="AA38:AA40">
    <cfRule type="expression" dxfId="1789" priority="497">
      <formula>$L38&gt;0.15</formula>
    </cfRule>
    <cfRule type="expression" dxfId="1788" priority="498">
      <formula>AND($L38&gt;0.08,$L38&lt;0.15)</formula>
    </cfRule>
  </conditionalFormatting>
  <conditionalFormatting sqref="AA37">
    <cfRule type="expression" dxfId="1787" priority="499">
      <formula>$L37&gt;0.15</formula>
    </cfRule>
    <cfRule type="expression" dxfId="1786" priority="500">
      <formula>AND($L37&gt;0.08,$L37&lt;0.15)</formula>
    </cfRule>
  </conditionalFormatting>
  <conditionalFormatting sqref="E38:F38">
    <cfRule type="expression" dxfId="1785" priority="483">
      <formula>$L38&gt;0.15</formula>
    </cfRule>
    <cfRule type="expression" dxfId="1784" priority="484">
      <formula>AND($L38&gt;0.08,$L38&lt;0.15)</formula>
    </cfRule>
  </conditionalFormatting>
  <conditionalFormatting sqref="AA19:AA21">
    <cfRule type="expression" dxfId="1783" priority="697">
      <formula>$L19&gt;0.15</formula>
    </cfRule>
    <cfRule type="expression" dxfId="1782" priority="698">
      <formula>AND($L19&gt;0.08,$L19&lt;0.15)</formula>
    </cfRule>
  </conditionalFormatting>
  <conditionalFormatting sqref="D58:D59">
    <cfRule type="expression" dxfId="1781" priority="695">
      <formula>$L58&gt;0.15</formula>
    </cfRule>
    <cfRule type="expression" dxfId="1780" priority="696">
      <formula>AND($L58&gt;0.08,$L58&lt;0.15)</formula>
    </cfRule>
  </conditionalFormatting>
  <conditionalFormatting sqref="D38">
    <cfRule type="expression" dxfId="1779" priority="475">
      <formula>$L38&gt;0.15</formula>
    </cfRule>
    <cfRule type="expression" dxfId="1778" priority="476">
      <formula>AND($L38&gt;0.08,$L38&lt;0.15)</formula>
    </cfRule>
  </conditionalFormatting>
  <conditionalFormatting sqref="AA59">
    <cfRule type="expression" dxfId="1777" priority="693">
      <formula>$L59&gt;0.15</formula>
    </cfRule>
    <cfRule type="expression" dxfId="1776" priority="694">
      <formula>AND($L59&gt;0.08,$L59&lt;0.15)</formula>
    </cfRule>
  </conditionalFormatting>
  <conditionalFormatting sqref="A34:A44 I37:Z40 I41:AD42 I34:Z35 AB34:AD35 I36 K36:AD36 AB37:AD40 AE38:AE42 AB43:AB44 AD43:AD44 I43:Z44 AF34:AF44">
    <cfRule type="expression" dxfId="1775" priority="689">
      <formula>$L34&gt;0.15</formula>
    </cfRule>
    <cfRule type="expression" dxfId="1774" priority="690">
      <formula>AND($L34&gt;0.08,$L34&lt;0.15)</formula>
    </cfRule>
  </conditionalFormatting>
  <conditionalFormatting sqref="B34:C44">
    <cfRule type="expression" dxfId="1773" priority="687">
      <formula>$L34&gt;0.15</formula>
    </cfRule>
    <cfRule type="expression" dxfId="1772" priority="688">
      <formula>AND($L34&gt;0.08,$L34&lt;0.15)</formula>
    </cfRule>
  </conditionalFormatting>
  <conditionalFormatting sqref="AE43:AE44">
    <cfRule type="expression" dxfId="1771" priority="685">
      <formula>$L43&gt;0.15</formula>
    </cfRule>
    <cfRule type="expression" dxfId="1770" priority="686">
      <formula>AND($L43&gt;0.08,$L43&lt;0.15)</formula>
    </cfRule>
  </conditionalFormatting>
  <conditionalFormatting sqref="AE43:AE44">
    <cfRule type="expression" dxfId="1769" priority="683">
      <formula>$L43&gt;0.15</formula>
    </cfRule>
    <cfRule type="expression" dxfId="1768" priority="684">
      <formula>AND($L43&gt;0.08,$L43&lt;0.15)</formula>
    </cfRule>
  </conditionalFormatting>
  <conditionalFormatting sqref="D29">
    <cfRule type="expression" dxfId="1767" priority="585">
      <formula>$L29&gt;0.15</formula>
    </cfRule>
    <cfRule type="expression" dxfId="1766" priority="586">
      <formula>AND($L29&gt;0.08,$L29&lt;0.15)</formula>
    </cfRule>
  </conditionalFormatting>
  <conditionalFormatting sqref="F29">
    <cfRule type="expression" dxfId="1765" priority="583">
      <formula>$L29&gt;0.15</formula>
    </cfRule>
    <cfRule type="expression" dxfId="1764" priority="584">
      <formula>AND($L29&gt;0.08,$L29&lt;0.15)</formula>
    </cfRule>
  </conditionalFormatting>
  <conditionalFormatting sqref="F29">
    <cfRule type="expression" dxfId="1763" priority="581">
      <formula>$L29&gt;0.15</formula>
    </cfRule>
    <cfRule type="expression" dxfId="1762" priority="582">
      <formula>AND($L29&gt;0.08,$L29&lt;0.15)</formula>
    </cfRule>
  </conditionalFormatting>
  <conditionalFormatting sqref="F29">
    <cfRule type="expression" dxfId="1761" priority="579">
      <formula>$L29&gt;0.15</formula>
    </cfRule>
    <cfRule type="expression" dxfId="1760" priority="580">
      <formula>AND($L29&gt;0.08,$L29&lt;0.15)</formula>
    </cfRule>
  </conditionalFormatting>
  <conditionalFormatting sqref="E30:F30">
    <cfRule type="expression" dxfId="1759" priority="573">
      <formula>$L30&gt;0.15</formula>
    </cfRule>
    <cfRule type="expression" dxfId="1758" priority="574">
      <formula>AND($L30&gt;0.08,$L30&lt;0.15)</formula>
    </cfRule>
  </conditionalFormatting>
  <conditionalFormatting sqref="D30">
    <cfRule type="expression" dxfId="1757" priority="571">
      <formula>$L30&gt;0.15</formula>
    </cfRule>
    <cfRule type="expression" dxfId="1756" priority="572">
      <formula>AND($L30&gt;0.08,$L30&lt;0.15)</formula>
    </cfRule>
  </conditionalFormatting>
  <conditionalFormatting sqref="G30:H30">
    <cfRule type="expression" dxfId="1755" priority="569">
      <formula>$L30&gt;0.15</formula>
    </cfRule>
    <cfRule type="expression" dxfId="1754" priority="570">
      <formula>AND($L30&gt;0.08,$L30&lt;0.15)</formula>
    </cfRule>
  </conditionalFormatting>
  <conditionalFormatting sqref="G30:H30">
    <cfRule type="expression" dxfId="1753" priority="567">
      <formula>$L30&gt;0.15</formula>
    </cfRule>
    <cfRule type="expression" dxfId="1752" priority="568">
      <formula>AND($L30&gt;0.08,$L30&lt;0.15)</formula>
    </cfRule>
  </conditionalFormatting>
  <conditionalFormatting sqref="E31:F31">
    <cfRule type="expression" dxfId="1751" priority="565">
      <formula>$L31&gt;0.15</formula>
    </cfRule>
    <cfRule type="expression" dxfId="1750" priority="566">
      <formula>AND($L31&gt;0.08,$L31&lt;0.15)</formula>
    </cfRule>
  </conditionalFormatting>
  <conditionalFormatting sqref="D31">
    <cfRule type="expression" dxfId="1749" priority="563">
      <formula>$L31&gt;0.15</formula>
    </cfRule>
    <cfRule type="expression" dxfId="1748" priority="564">
      <formula>AND($L31&gt;0.08,$L31&lt;0.15)</formula>
    </cfRule>
  </conditionalFormatting>
  <conditionalFormatting sqref="G31:H31">
    <cfRule type="expression" dxfId="1747" priority="561">
      <formula>$L31&gt;0.15</formula>
    </cfRule>
    <cfRule type="expression" dxfId="1746" priority="562">
      <formula>AND($L31&gt;0.08,$L31&lt;0.15)</formula>
    </cfRule>
  </conditionalFormatting>
  <conditionalFormatting sqref="G31:H31">
    <cfRule type="expression" dxfId="1745" priority="559">
      <formula>$L31&gt;0.15</formula>
    </cfRule>
    <cfRule type="expression" dxfId="1744" priority="560">
      <formula>AND($L31&gt;0.08,$L31&lt;0.15)</formula>
    </cfRule>
  </conditionalFormatting>
  <conditionalFormatting sqref="H38">
    <cfRule type="expression" dxfId="1743" priority="481">
      <formula>$L38&gt;0.15</formula>
    </cfRule>
    <cfRule type="expression" dxfId="1742" priority="482">
      <formula>AND($L38&gt;0.08,$L38&lt;0.15)</formula>
    </cfRule>
  </conditionalFormatting>
  <conditionalFormatting sqref="G38">
    <cfRule type="expression" dxfId="1741" priority="479">
      <formula>$L38&gt;0.15</formula>
    </cfRule>
    <cfRule type="expression" dxfId="1740" priority="480">
      <formula>AND($L38&gt;0.08,$L38&lt;0.15)</formula>
    </cfRule>
  </conditionalFormatting>
  <conditionalFormatting sqref="G38">
    <cfRule type="expression" dxfId="1739" priority="477">
      <formula>$L38&gt;0.15</formula>
    </cfRule>
    <cfRule type="expression" dxfId="1738" priority="478">
      <formula>AND($L38&gt;0.08,$L38&lt;0.15)</formula>
    </cfRule>
  </conditionalFormatting>
  <conditionalFormatting sqref="E39:F39">
    <cfRule type="expression" dxfId="1737" priority="469">
      <formula>$L39&gt;0.15</formula>
    </cfRule>
    <cfRule type="expression" dxfId="1736" priority="470">
      <formula>AND($L39&gt;0.08,$L39&lt;0.15)</formula>
    </cfRule>
  </conditionalFormatting>
  <conditionalFormatting sqref="E39:F39">
    <cfRule type="expression" dxfId="1735" priority="467">
      <formula>$L39&gt;0.15</formula>
    </cfRule>
    <cfRule type="expression" dxfId="1734" priority="468">
      <formula>AND($L39&gt;0.08,$L39&lt;0.15)</formula>
    </cfRule>
  </conditionalFormatting>
  <conditionalFormatting sqref="E39:F39">
    <cfRule type="expression" dxfId="1733" priority="473">
      <formula>$L39&gt;0.15</formula>
    </cfRule>
    <cfRule type="expression" dxfId="1732" priority="474">
      <formula>AND($L39&gt;0.08,$L39&lt;0.15)</formula>
    </cfRule>
  </conditionalFormatting>
  <conditionalFormatting sqref="E39:F39">
    <cfRule type="expression" dxfId="1731" priority="471">
      <formula>$L39&gt;0.15</formula>
    </cfRule>
    <cfRule type="expression" dxfId="1730" priority="472">
      <formula>AND($L39&gt;0.08,$L39&lt;0.15)</formula>
    </cfRule>
  </conditionalFormatting>
  <conditionalFormatting sqref="D39">
    <cfRule type="expression" dxfId="1729" priority="465">
      <formula>$L39&gt;0.15</formula>
    </cfRule>
    <cfRule type="expression" dxfId="1728" priority="466">
      <formula>AND($L39&gt;0.08,$L39&lt;0.15)</formula>
    </cfRule>
  </conditionalFormatting>
  <conditionalFormatting sqref="H39">
    <cfRule type="expression" dxfId="1727" priority="463">
      <formula>$L39&gt;0.15</formula>
    </cfRule>
    <cfRule type="expression" dxfId="1726" priority="464">
      <formula>AND($L39&gt;0.08,$L39&lt;0.15)</formula>
    </cfRule>
  </conditionalFormatting>
  <conditionalFormatting sqref="G39">
    <cfRule type="expression" dxfId="1725" priority="461">
      <formula>$L39&gt;0.15</formula>
    </cfRule>
    <cfRule type="expression" dxfId="1724" priority="462">
      <formula>AND($L39&gt;0.08,$L39&lt;0.15)</formula>
    </cfRule>
  </conditionalFormatting>
  <conditionalFormatting sqref="G39">
    <cfRule type="expression" dxfId="1723" priority="459">
      <formula>$L39&gt;0.15</formula>
    </cfRule>
    <cfRule type="expression" dxfId="1722" priority="460">
      <formula>AND($L39&gt;0.08,$L39&lt;0.15)</formula>
    </cfRule>
  </conditionalFormatting>
  <conditionalFormatting sqref="E40:F40 H40">
    <cfRule type="expression" dxfId="1721" priority="457">
      <formula>$L40&gt;0.15</formula>
    </cfRule>
    <cfRule type="expression" dxfId="1720" priority="458">
      <formula>AND($L40&gt;0.08,$L40&lt;0.15)</formula>
    </cfRule>
  </conditionalFormatting>
  <conditionalFormatting sqref="D40">
    <cfRule type="expression" dxfId="1719" priority="455">
      <formula>$L40&gt;0.15</formula>
    </cfRule>
    <cfRule type="expression" dxfId="1718" priority="456">
      <formula>AND($L40&gt;0.08,$L40&lt;0.15)</formula>
    </cfRule>
  </conditionalFormatting>
  <conditionalFormatting sqref="G40">
    <cfRule type="expression" dxfId="1717" priority="453">
      <formula>$L40&gt;0.15</formula>
    </cfRule>
    <cfRule type="expression" dxfId="1716" priority="454">
      <formula>AND($L40&gt;0.08,$L40&lt;0.15)</formula>
    </cfRule>
  </conditionalFormatting>
  <conditionalFormatting sqref="G40">
    <cfRule type="expression" dxfId="1715" priority="451">
      <formula>$L40&gt;0.15</formula>
    </cfRule>
    <cfRule type="expression" dxfId="1714" priority="452">
      <formula>AND($L40&gt;0.08,$L40&lt;0.15)</formula>
    </cfRule>
  </conditionalFormatting>
  <conditionalFormatting sqref="E41:H41">
    <cfRule type="expression" dxfId="1713" priority="449">
      <formula>$L41&gt;0.15</formula>
    </cfRule>
    <cfRule type="expression" dxfId="1712" priority="450">
      <formula>AND($L41&gt;0.08,$L41&lt;0.15)</formula>
    </cfRule>
  </conditionalFormatting>
  <conditionalFormatting sqref="D41">
    <cfRule type="expression" dxfId="1711" priority="447">
      <formula>$L41&gt;0.15</formula>
    </cfRule>
    <cfRule type="expression" dxfId="1710" priority="448">
      <formula>AND($L41&gt;0.08,$L41&lt;0.15)</formula>
    </cfRule>
  </conditionalFormatting>
  <conditionalFormatting sqref="E42:F42">
    <cfRule type="expression" dxfId="1709" priority="441">
      <formula>$L42&gt;0.15</formula>
    </cfRule>
    <cfRule type="expression" dxfId="1708" priority="442">
      <formula>AND($L42&gt;0.08,$L42&lt;0.15)</formula>
    </cfRule>
  </conditionalFormatting>
  <conditionalFormatting sqref="E42:F42">
    <cfRule type="expression" dxfId="1707" priority="439">
      <formula>$L42&gt;0.15</formula>
    </cfRule>
    <cfRule type="expression" dxfId="1706" priority="440">
      <formula>AND($L42&gt;0.08,$L42&lt;0.15)</formula>
    </cfRule>
  </conditionalFormatting>
  <conditionalFormatting sqref="E42:F42">
    <cfRule type="expression" dxfId="1705" priority="445">
      <formula>$L42&gt;0.15</formula>
    </cfRule>
    <cfRule type="expression" dxfId="1704" priority="446">
      <formula>AND($L42&gt;0.08,$L42&lt;0.15)</formula>
    </cfRule>
  </conditionalFormatting>
  <conditionalFormatting sqref="E42:F42">
    <cfRule type="expression" dxfId="1703" priority="443">
      <formula>$L42&gt;0.15</formula>
    </cfRule>
    <cfRule type="expression" dxfId="1702" priority="444">
      <formula>AND($L42&gt;0.08,$L42&lt;0.15)</formula>
    </cfRule>
  </conditionalFormatting>
  <conditionalFormatting sqref="D42">
    <cfRule type="expression" dxfId="1701" priority="437">
      <formula>$L42&gt;0.15</formula>
    </cfRule>
    <cfRule type="expression" dxfId="1700" priority="438">
      <formula>AND($L42&gt;0.08,$L42&lt;0.15)</formula>
    </cfRule>
  </conditionalFormatting>
  <conditionalFormatting sqref="H42">
    <cfRule type="expression" dxfId="1699" priority="435">
      <formula>$L42&gt;0.15</formula>
    </cfRule>
    <cfRule type="expression" dxfId="1698" priority="436">
      <formula>AND($L42&gt;0.08,$L42&lt;0.15)</formula>
    </cfRule>
  </conditionalFormatting>
  <conditionalFormatting sqref="G42">
    <cfRule type="expression" dxfId="1697" priority="433">
      <formula>$L42&gt;0.15</formula>
    </cfRule>
    <cfRule type="expression" dxfId="1696" priority="434">
      <formula>AND($L42&gt;0.08,$L42&lt;0.15)</formula>
    </cfRule>
  </conditionalFormatting>
  <conditionalFormatting sqref="G42">
    <cfRule type="expression" dxfId="1695" priority="431">
      <formula>$L42&gt;0.15</formula>
    </cfRule>
    <cfRule type="expression" dxfId="1694" priority="432">
      <formula>AND($L42&gt;0.08,$L42&lt;0.15)</formula>
    </cfRule>
  </conditionalFormatting>
  <conditionalFormatting sqref="D24">
    <cfRule type="expression" dxfId="1693" priority="195">
      <formula>$L24&gt;0.15</formula>
    </cfRule>
    <cfRule type="expression" dxfId="1692" priority="196">
      <formula>AND($L24&gt;0.08,$L24&lt;0.15)</formula>
    </cfRule>
  </conditionalFormatting>
  <conditionalFormatting sqref="G23:H23">
    <cfRule type="expression" dxfId="1691" priority="201">
      <formula>$L23&gt;0.15</formula>
    </cfRule>
    <cfRule type="expression" dxfId="1690" priority="202">
      <formula>AND($L23&gt;0.08,$L23&lt;0.15)</formula>
    </cfRule>
  </conditionalFormatting>
  <conditionalFormatting sqref="D24">
    <cfRule type="expression" dxfId="1689" priority="199">
      <formula>$L24&gt;0.15</formula>
    </cfRule>
    <cfRule type="expression" dxfId="1688" priority="200">
      <formula>AND($L24&gt;0.08,$L24&lt;0.15)</formula>
    </cfRule>
  </conditionalFormatting>
  <conditionalFormatting sqref="E24:F24">
    <cfRule type="expression" dxfId="1687" priority="193">
      <formula>$L24&gt;0.15</formula>
    </cfRule>
    <cfRule type="expression" dxfId="1686" priority="194">
      <formula>AND($L24&gt;0.08,$L24&lt;0.15)</formula>
    </cfRule>
  </conditionalFormatting>
  <conditionalFormatting sqref="E24:F24">
    <cfRule type="expression" dxfId="1685" priority="191">
      <formula>$L24&gt;0.15</formula>
    </cfRule>
    <cfRule type="expression" dxfId="1684" priority="192">
      <formula>AND($L24&gt;0.08,$L24&lt;0.15)</formula>
    </cfRule>
  </conditionalFormatting>
  <conditionalFormatting sqref="D24">
    <cfRule type="expression" dxfId="1683" priority="197">
      <formula>$L24&gt;0.15</formula>
    </cfRule>
    <cfRule type="expression" dxfId="1682" priority="198">
      <formula>AND($L24&gt;0.08,$L24&lt;0.15)</formula>
    </cfRule>
  </conditionalFormatting>
  <conditionalFormatting sqref="E24:F24">
    <cfRule type="expression" dxfId="1681" priority="189">
      <formula>$L24&gt;0.15</formula>
    </cfRule>
    <cfRule type="expression" dxfId="1680" priority="190">
      <formula>AND($L24&gt;0.08,$L24&lt;0.15)</formula>
    </cfRule>
  </conditionalFormatting>
  <conditionalFormatting sqref="AA43:AA44">
    <cfRule type="expression" dxfId="1679" priority="415">
      <formula>$L43&gt;0.15</formula>
    </cfRule>
    <cfRule type="expression" dxfId="1678" priority="416">
      <formula>AND($L43&gt;0.08,$L43&lt;0.15)</formula>
    </cfRule>
  </conditionalFormatting>
  <conditionalFormatting sqref="AC43:AC44">
    <cfRule type="expression" dxfId="1677" priority="413">
      <formula>$L43&gt;0.15</formula>
    </cfRule>
    <cfRule type="expression" dxfId="1676" priority="414">
      <formula>AND($L43&gt;0.08,$L43&lt;0.15)</formula>
    </cfRule>
  </conditionalFormatting>
  <conditionalFormatting sqref="E43:F43 H43">
    <cfRule type="expression" dxfId="1675" priority="411">
      <formula>$L43&gt;0.15</formula>
    </cfRule>
    <cfRule type="expression" dxfId="1674" priority="412">
      <formula>AND($L43&gt;0.08,$L43&lt;0.15)</formula>
    </cfRule>
  </conditionalFormatting>
  <conditionalFormatting sqref="D43">
    <cfRule type="expression" dxfId="1673" priority="409">
      <formula>$L43&gt;0.15</formula>
    </cfRule>
    <cfRule type="expression" dxfId="1672" priority="410">
      <formula>AND($L43&gt;0.08,$L43&lt;0.15)</formula>
    </cfRule>
  </conditionalFormatting>
  <conditionalFormatting sqref="G43">
    <cfRule type="expression" dxfId="1671" priority="407">
      <formula>$L43&gt;0.15</formula>
    </cfRule>
    <cfRule type="expression" dxfId="1670" priority="408">
      <formula>AND($L43&gt;0.08,$L43&lt;0.15)</formula>
    </cfRule>
  </conditionalFormatting>
  <conditionalFormatting sqref="G43">
    <cfRule type="expression" dxfId="1669" priority="405">
      <formula>$L43&gt;0.15</formula>
    </cfRule>
    <cfRule type="expression" dxfId="1668" priority="406">
      <formula>AND($L43&gt;0.08,$L43&lt;0.15)</formula>
    </cfRule>
  </conditionalFormatting>
  <conditionalFormatting sqref="E44:F44">
    <cfRule type="expression" dxfId="1667" priority="401">
      <formula>$L44&gt;0.15</formula>
    </cfRule>
    <cfRule type="expression" dxfId="1666" priority="402">
      <formula>AND($L44&gt;0.08,$L44&lt;0.15)</formula>
    </cfRule>
  </conditionalFormatting>
  <conditionalFormatting sqref="E44:F44">
    <cfRule type="expression" dxfId="1665" priority="397">
      <formula>$L44&gt;0.15</formula>
    </cfRule>
    <cfRule type="expression" dxfId="1664" priority="398">
      <formula>AND($L44&gt;0.08,$L44&lt;0.15)</formula>
    </cfRule>
  </conditionalFormatting>
  <conditionalFormatting sqref="E44:F44">
    <cfRule type="expression" dxfId="1663" priority="395">
      <formula>$L44&gt;0.15</formula>
    </cfRule>
    <cfRule type="expression" dxfId="1662" priority="396">
      <formula>AND($L44&gt;0.08,$L44&lt;0.15)</formula>
    </cfRule>
  </conditionalFormatting>
  <conditionalFormatting sqref="G44:H44">
    <cfRule type="expression" dxfId="1661" priority="393">
      <formula>$L44&gt;0.15</formula>
    </cfRule>
    <cfRule type="expression" dxfId="1660" priority="394">
      <formula>AND($L44&gt;0.08,$L44&lt;0.15)</formula>
    </cfRule>
  </conditionalFormatting>
  <conditionalFormatting sqref="G44:H44">
    <cfRule type="expression" dxfId="1659" priority="399">
      <formula>$L44&gt;0.15</formula>
    </cfRule>
    <cfRule type="expression" dxfId="1658" priority="400">
      <formula>AND($L44&gt;0.08,$L44&lt;0.15)</formula>
    </cfRule>
  </conditionalFormatting>
  <conditionalFormatting sqref="E44:F44">
    <cfRule type="expression" dxfId="1657" priority="403">
      <formula>$L44&gt;0.15</formula>
    </cfRule>
    <cfRule type="expression" dxfId="1656" priority="404">
      <formula>AND($L44&gt;0.08,$L44&lt;0.15)</formula>
    </cfRule>
  </conditionalFormatting>
  <conditionalFormatting sqref="D44">
    <cfRule type="expression" dxfId="1655" priority="391">
      <formula>$L44&gt;0.15</formula>
    </cfRule>
    <cfRule type="expression" dxfId="1654" priority="392">
      <formula>AND($L44&gt;0.08,$L44&lt;0.15)</formula>
    </cfRule>
  </conditionalFormatting>
  <conditionalFormatting sqref="D44">
    <cfRule type="expression" dxfId="1653" priority="389">
      <formula>$L44&gt;0.15</formula>
    </cfRule>
    <cfRule type="expression" dxfId="1652" priority="390">
      <formula>AND($L44&gt;0.08,$L44&lt;0.15)</formula>
    </cfRule>
  </conditionalFormatting>
  <conditionalFormatting sqref="E61:F61">
    <cfRule type="expression" dxfId="1651" priority="387">
      <formula>$L61&gt;0.15</formula>
    </cfRule>
    <cfRule type="expression" dxfId="1650" priority="388">
      <formula>AND($L61&gt;0.08,$L61&lt;0.15)</formula>
    </cfRule>
  </conditionalFormatting>
  <conditionalFormatting sqref="G61:H61">
    <cfRule type="expression" dxfId="1649" priority="385">
      <formula>$L61&gt;0.15</formula>
    </cfRule>
    <cfRule type="expression" dxfId="1648" priority="386">
      <formula>AND($L61&gt;0.08,$L61&lt;0.15)</formula>
    </cfRule>
  </conditionalFormatting>
  <conditionalFormatting sqref="D61">
    <cfRule type="expression" dxfId="1647" priority="383">
      <formula>$L61&gt;0.15</formula>
    </cfRule>
    <cfRule type="expression" dxfId="1646" priority="384">
      <formula>AND($L61&gt;0.08,$L61&lt;0.15)</formula>
    </cfRule>
  </conditionalFormatting>
  <conditionalFormatting sqref="AC7:AC18">
    <cfRule type="expression" dxfId="1645" priority="381">
      <formula>$L7&gt;0.15</formula>
    </cfRule>
    <cfRule type="expression" dxfId="1644" priority="382">
      <formula>AND($L7&gt;0.08,$L7&lt;0.15)</formula>
    </cfRule>
  </conditionalFormatting>
  <conditionalFormatting sqref="E33">
    <cfRule type="expression" dxfId="1643" priority="85">
      <formula>$L33&gt;0.15</formula>
    </cfRule>
    <cfRule type="expression" dxfId="1642" priority="86">
      <formula>AND($L33&gt;0.08,$L33&lt;0.15)</formula>
    </cfRule>
  </conditionalFormatting>
  <conditionalFormatting sqref="AB57:AB61 AD57:AD61">
    <cfRule type="expression" dxfId="1641" priority="379">
      <formula>$L57&gt;0.15</formula>
    </cfRule>
    <cfRule type="expression" dxfId="1640" priority="380">
      <formula>AND($L57&gt;0.08,$L57&lt;0.15)</formula>
    </cfRule>
  </conditionalFormatting>
  <conditionalFormatting sqref="AC57:AC61">
    <cfRule type="expression" dxfId="1639" priority="377">
      <formula>$L57&gt;0.15</formula>
    </cfRule>
    <cfRule type="expression" dxfId="1638" priority="378">
      <formula>AND($L57&gt;0.08,$L57&lt;0.15)</formula>
    </cfRule>
  </conditionalFormatting>
  <conditionalFormatting sqref="G7:H7">
    <cfRule type="expression" dxfId="1637" priority="367">
      <formula>$L7&gt;0.15</formula>
    </cfRule>
    <cfRule type="expression" dxfId="1636" priority="368">
      <formula>AND($L7&gt;0.08,$L7&lt;0.15)</formula>
    </cfRule>
  </conditionalFormatting>
  <conditionalFormatting sqref="E7:F7">
    <cfRule type="expression" dxfId="1635" priority="375">
      <formula>$L7&gt;0.15</formula>
    </cfRule>
    <cfRule type="expression" dxfId="1634" priority="376">
      <formula>AND($L7&gt;0.08,$L7&lt;0.15)</formula>
    </cfRule>
  </conditionalFormatting>
  <conditionalFormatting sqref="E7:F7">
    <cfRule type="expression" dxfId="1633" priority="373">
      <formula>$L7&gt;0.15</formula>
    </cfRule>
    <cfRule type="expression" dxfId="1632" priority="374">
      <formula>AND($L7&gt;0.08,$L7&lt;0.15)</formula>
    </cfRule>
  </conditionalFormatting>
  <conditionalFormatting sqref="E7:F7">
    <cfRule type="expression" dxfId="1631" priority="371">
      <formula>$L7&gt;0.15</formula>
    </cfRule>
    <cfRule type="expression" dxfId="1630" priority="372">
      <formula>AND($L7&gt;0.08,$L7&lt;0.15)</formula>
    </cfRule>
  </conditionalFormatting>
  <conditionalFormatting sqref="G7:H7">
    <cfRule type="expression" dxfId="1629" priority="369">
      <formula>$L7&gt;0.15</formula>
    </cfRule>
    <cfRule type="expression" dxfId="1628" priority="370">
      <formula>AND($L7&gt;0.08,$L7&lt;0.15)</formula>
    </cfRule>
  </conditionalFormatting>
  <conditionalFormatting sqref="D7">
    <cfRule type="expression" dxfId="1627" priority="365">
      <formula>$L7&gt;0.15</formula>
    </cfRule>
    <cfRule type="expression" dxfId="1626" priority="366">
      <formula>AND($L7&gt;0.08,$L7&lt;0.15)</formula>
    </cfRule>
  </conditionalFormatting>
  <conditionalFormatting sqref="E8:F8">
    <cfRule type="expression" dxfId="1625" priority="363">
      <formula>$L8&gt;0.15</formula>
    </cfRule>
    <cfRule type="expression" dxfId="1624" priority="364">
      <formula>AND($L8&gt;0.08,$L8&lt;0.15)</formula>
    </cfRule>
  </conditionalFormatting>
  <conditionalFormatting sqref="H8">
    <cfRule type="expression" dxfId="1623" priority="361">
      <formula>$L8&gt;0.15</formula>
    </cfRule>
    <cfRule type="expression" dxfId="1622" priority="362">
      <formula>AND($L8&gt;0.08,$L8&lt;0.15)</formula>
    </cfRule>
  </conditionalFormatting>
  <conditionalFormatting sqref="G8">
    <cfRule type="expression" dxfId="1621" priority="359">
      <formula>$L8&gt;0.15</formula>
    </cfRule>
    <cfRule type="expression" dxfId="1620" priority="360">
      <formula>AND($L8&gt;0.08,$L8&lt;0.15)</formula>
    </cfRule>
  </conditionalFormatting>
  <conditionalFormatting sqref="G8">
    <cfRule type="expression" dxfId="1619" priority="357">
      <formula>$L8&gt;0.15</formula>
    </cfRule>
    <cfRule type="expression" dxfId="1618" priority="358">
      <formula>AND($L8&gt;0.08,$L8&lt;0.15)</formula>
    </cfRule>
  </conditionalFormatting>
  <conditionalFormatting sqref="D8">
    <cfRule type="expression" dxfId="1617" priority="355">
      <formula>$L8&gt;0.15</formula>
    </cfRule>
    <cfRule type="expression" dxfId="1616" priority="356">
      <formula>AND($L8&gt;0.08,$L8&lt;0.15)</formula>
    </cfRule>
  </conditionalFormatting>
  <conditionalFormatting sqref="G10:H10">
    <cfRule type="expression" dxfId="1615" priority="351">
      <formula>$L10&gt;0.15</formula>
    </cfRule>
    <cfRule type="expression" dxfId="1614" priority="352">
      <formula>AND($L10&gt;0.08,$L10&lt;0.15)</formula>
    </cfRule>
  </conditionalFormatting>
  <conditionalFormatting sqref="G10:H10">
    <cfRule type="expression" dxfId="1613" priority="353">
      <formula>$L10&gt;0.15</formula>
    </cfRule>
    <cfRule type="expression" dxfId="1612" priority="354">
      <formula>AND($L10&gt;0.08,$L10&lt;0.15)</formula>
    </cfRule>
  </conditionalFormatting>
  <conditionalFormatting sqref="E12:F12">
    <cfRule type="expression" dxfId="1611" priority="349">
      <formula>$L12&gt;0.15</formula>
    </cfRule>
    <cfRule type="expression" dxfId="1610" priority="350">
      <formula>AND($L12&gt;0.08,$L12&lt;0.15)</formula>
    </cfRule>
  </conditionalFormatting>
  <conditionalFormatting sqref="H12">
    <cfRule type="expression" dxfId="1609" priority="347">
      <formula>$L12&gt;0.15</formula>
    </cfRule>
    <cfRule type="expression" dxfId="1608" priority="348">
      <formula>AND($L12&gt;0.08,$L12&lt;0.15)</formula>
    </cfRule>
  </conditionalFormatting>
  <conditionalFormatting sqref="G12">
    <cfRule type="expression" dxfId="1607" priority="345">
      <formula>$L12&gt;0.15</formula>
    </cfRule>
    <cfRule type="expression" dxfId="1606" priority="346">
      <formula>AND($L12&gt;0.08,$L12&lt;0.15)</formula>
    </cfRule>
  </conditionalFormatting>
  <conditionalFormatting sqref="G12">
    <cfRule type="expression" dxfId="1605" priority="343">
      <formula>$L12&gt;0.15</formula>
    </cfRule>
    <cfRule type="expression" dxfId="1604" priority="344">
      <formula>AND($L12&gt;0.08,$L12&lt;0.15)</formula>
    </cfRule>
  </conditionalFormatting>
  <conditionalFormatting sqref="D12">
    <cfRule type="expression" dxfId="1603" priority="341">
      <formula>$L12&gt;0.15</formula>
    </cfRule>
    <cfRule type="expression" dxfId="1602" priority="342">
      <formula>AND($L12&gt;0.08,$L12&lt;0.15)</formula>
    </cfRule>
  </conditionalFormatting>
  <conditionalFormatting sqref="G13:H13">
    <cfRule type="expression" dxfId="1601" priority="327">
      <formula>$L13&gt;0.15</formula>
    </cfRule>
    <cfRule type="expression" dxfId="1600" priority="328">
      <formula>AND($L13&gt;0.08,$L13&lt;0.15)</formula>
    </cfRule>
  </conditionalFormatting>
  <conditionalFormatting sqref="G13:H13">
    <cfRule type="expression" dxfId="1599" priority="325">
      <formula>$L13&gt;0.15</formula>
    </cfRule>
    <cfRule type="expression" dxfId="1598" priority="326">
      <formula>AND($L13&gt;0.08,$L13&lt;0.15)</formula>
    </cfRule>
  </conditionalFormatting>
  <conditionalFormatting sqref="D13">
    <cfRule type="expression" dxfId="1597" priority="339">
      <formula>$L13&gt;0.15</formula>
    </cfRule>
    <cfRule type="expression" dxfId="1596" priority="340">
      <formula>AND($L13&gt;0.08,$L13&lt;0.15)</formula>
    </cfRule>
  </conditionalFormatting>
  <conditionalFormatting sqref="D13">
    <cfRule type="expression" dxfId="1595" priority="337">
      <formula>$L13&gt;0.15</formula>
    </cfRule>
    <cfRule type="expression" dxfId="1594" priority="338">
      <formula>AND($L13&gt;0.08,$L13&lt;0.15)</formula>
    </cfRule>
  </conditionalFormatting>
  <conditionalFormatting sqref="D13">
    <cfRule type="expression" dxfId="1593" priority="335">
      <formula>$L13&gt;0.15</formula>
    </cfRule>
    <cfRule type="expression" dxfId="1592" priority="336">
      <formula>AND($L13&gt;0.08,$L13&lt;0.15)</formula>
    </cfRule>
  </conditionalFormatting>
  <conditionalFormatting sqref="E13:F13">
    <cfRule type="expression" dxfId="1591" priority="333">
      <formula>$L13&gt;0.15</formula>
    </cfRule>
    <cfRule type="expression" dxfId="1590" priority="334">
      <formula>AND($L13&gt;0.08,$L13&lt;0.15)</formula>
    </cfRule>
  </conditionalFormatting>
  <conditionalFormatting sqref="E13:F13">
    <cfRule type="expression" dxfId="1589" priority="331">
      <formula>$L13&gt;0.15</formula>
    </cfRule>
    <cfRule type="expression" dxfId="1588" priority="332">
      <formula>AND($L13&gt;0.08,$L13&lt;0.15)</formula>
    </cfRule>
  </conditionalFormatting>
  <conditionalFormatting sqref="E13:F13">
    <cfRule type="expression" dxfId="1587" priority="329">
      <formula>$L13&gt;0.15</formula>
    </cfRule>
    <cfRule type="expression" dxfId="1586" priority="330">
      <formula>AND($L13&gt;0.08,$L13&lt;0.15)</formula>
    </cfRule>
  </conditionalFormatting>
  <conditionalFormatting sqref="E57:F57">
    <cfRule type="expression" dxfId="1585" priority="323">
      <formula>$L57&gt;0.15</formula>
    </cfRule>
    <cfRule type="expression" dxfId="1584" priority="324">
      <formula>AND($L57&gt;0.08,$L57&lt;0.15)</formula>
    </cfRule>
  </conditionalFormatting>
  <conditionalFormatting sqref="E57:F57">
    <cfRule type="expression" dxfId="1583" priority="321">
      <formula>$L57&gt;0.15</formula>
    </cfRule>
    <cfRule type="expression" dxfId="1582" priority="322">
      <formula>AND($L57&gt;0.08,$L57&lt;0.15)</formula>
    </cfRule>
  </conditionalFormatting>
  <conditionalFormatting sqref="E57:F57">
    <cfRule type="expression" dxfId="1581" priority="319">
      <formula>$L57&gt;0.15</formula>
    </cfRule>
    <cfRule type="expression" dxfId="1580" priority="320">
      <formula>AND($L57&gt;0.08,$L57&lt;0.15)</formula>
    </cfRule>
  </conditionalFormatting>
  <conditionalFormatting sqref="D57">
    <cfRule type="expression" dxfId="1579" priority="317">
      <formula>$L57&gt;0.15</formula>
    </cfRule>
    <cfRule type="expression" dxfId="1578" priority="318">
      <formula>AND($L57&gt;0.08,$L57&lt;0.15)</formula>
    </cfRule>
  </conditionalFormatting>
  <conditionalFormatting sqref="G57:H57">
    <cfRule type="expression" dxfId="1577" priority="313">
      <formula>$L57&gt;0.15</formula>
    </cfRule>
    <cfRule type="expression" dxfId="1576" priority="314">
      <formula>AND($L57&gt;0.08,$L57&lt;0.15)</formula>
    </cfRule>
  </conditionalFormatting>
  <conditionalFormatting sqref="G57:H57">
    <cfRule type="expression" dxfId="1575" priority="315">
      <formula>$L57&gt;0.15</formula>
    </cfRule>
    <cfRule type="expression" dxfId="1574" priority="316">
      <formula>AND($L57&gt;0.08,$L57&lt;0.15)</formula>
    </cfRule>
  </conditionalFormatting>
  <conditionalFormatting sqref="E60:F60">
    <cfRule type="expression" dxfId="1573" priority="311">
      <formula>$L60&gt;0.15</formula>
    </cfRule>
    <cfRule type="expression" dxfId="1572" priority="312">
      <formula>AND($L60&gt;0.08,$L60&lt;0.15)</formula>
    </cfRule>
  </conditionalFormatting>
  <conditionalFormatting sqref="G60:H60">
    <cfRule type="expression" dxfId="1571" priority="303">
      <formula>$L60&gt;0.15</formula>
    </cfRule>
    <cfRule type="expression" dxfId="1570" priority="304">
      <formula>AND($L60&gt;0.08,$L60&lt;0.15)</formula>
    </cfRule>
  </conditionalFormatting>
  <conditionalFormatting sqref="E60:F60">
    <cfRule type="expression" dxfId="1569" priority="309">
      <formula>$L60&gt;0.15</formula>
    </cfRule>
    <cfRule type="expression" dxfId="1568" priority="310">
      <formula>AND($L60&gt;0.08,$L60&lt;0.15)</formula>
    </cfRule>
  </conditionalFormatting>
  <conditionalFormatting sqref="E60:F60">
    <cfRule type="expression" dxfId="1567" priority="307">
      <formula>$L60&gt;0.15</formula>
    </cfRule>
    <cfRule type="expression" dxfId="1566" priority="308">
      <formula>AND($L60&gt;0.08,$L60&lt;0.15)</formula>
    </cfRule>
  </conditionalFormatting>
  <conditionalFormatting sqref="G60:H60">
    <cfRule type="expression" dxfId="1565" priority="305">
      <formula>$L60&gt;0.15</formula>
    </cfRule>
    <cfRule type="expression" dxfId="1564" priority="306">
      <formula>AND($L60&gt;0.08,$L60&lt;0.15)</formula>
    </cfRule>
  </conditionalFormatting>
  <conditionalFormatting sqref="D60">
    <cfRule type="expression" dxfId="1563" priority="301">
      <formula>$L60&gt;0.15</formula>
    </cfRule>
    <cfRule type="expression" dxfId="1562" priority="302">
      <formula>AND($L60&gt;0.08,$L60&lt;0.15)</formula>
    </cfRule>
  </conditionalFormatting>
  <conditionalFormatting sqref="E15:H15">
    <cfRule type="expression" dxfId="1561" priority="299">
      <formula>$L15&gt;0.15</formula>
    </cfRule>
    <cfRule type="expression" dxfId="1560" priority="300">
      <formula>AND($L15&gt;0.08,$L15&lt;0.15)</formula>
    </cfRule>
  </conditionalFormatting>
  <conditionalFormatting sqref="D15">
    <cfRule type="expression" dxfId="1559" priority="297">
      <formula>$L15&gt;0.15</formula>
    </cfRule>
    <cfRule type="expression" dxfId="1558" priority="298">
      <formula>AND($L15&gt;0.08,$L15&lt;0.15)</formula>
    </cfRule>
  </conditionalFormatting>
  <conditionalFormatting sqref="E16:H16">
    <cfRule type="expression" dxfId="1557" priority="295">
      <formula>$L16&gt;0.15</formula>
    </cfRule>
    <cfRule type="expression" dxfId="1556" priority="296">
      <formula>AND($L16&gt;0.08,$L16&lt;0.15)</formula>
    </cfRule>
  </conditionalFormatting>
  <conditionalFormatting sqref="D16">
    <cfRule type="expression" dxfId="1555" priority="293">
      <formula>$L16&gt;0.15</formula>
    </cfRule>
    <cfRule type="expression" dxfId="1554" priority="294">
      <formula>AND($L16&gt;0.08,$L16&lt;0.15)</formula>
    </cfRule>
  </conditionalFormatting>
  <conditionalFormatting sqref="G17:H17">
    <cfRule type="expression" dxfId="1553" priority="283">
      <formula>$L17&gt;0.15</formula>
    </cfRule>
    <cfRule type="expression" dxfId="1552" priority="284">
      <formula>AND($L17&gt;0.08,$L17&lt;0.15)</formula>
    </cfRule>
  </conditionalFormatting>
  <conditionalFormatting sqref="E17:F17">
    <cfRule type="expression" dxfId="1551" priority="291">
      <formula>$L17&gt;0.15</formula>
    </cfRule>
    <cfRule type="expression" dxfId="1550" priority="292">
      <formula>AND($L17&gt;0.08,$L17&lt;0.15)</formula>
    </cfRule>
  </conditionalFormatting>
  <conditionalFormatting sqref="E17:F17">
    <cfRule type="expression" dxfId="1549" priority="289">
      <formula>$L17&gt;0.15</formula>
    </cfRule>
    <cfRule type="expression" dxfId="1548" priority="290">
      <formula>AND($L17&gt;0.08,$L17&lt;0.15)</formula>
    </cfRule>
  </conditionalFormatting>
  <conditionalFormatting sqref="E17:F17">
    <cfRule type="expression" dxfId="1547" priority="287">
      <formula>$L17&gt;0.15</formula>
    </cfRule>
    <cfRule type="expression" dxfId="1546" priority="288">
      <formula>AND($L17&gt;0.08,$L17&lt;0.15)</formula>
    </cfRule>
  </conditionalFormatting>
  <conditionalFormatting sqref="G17:H17">
    <cfRule type="expression" dxfId="1545" priority="285">
      <formula>$L17&gt;0.15</formula>
    </cfRule>
    <cfRule type="expression" dxfId="1544" priority="286">
      <formula>AND($L17&gt;0.08,$L17&lt;0.15)</formula>
    </cfRule>
  </conditionalFormatting>
  <conditionalFormatting sqref="D17">
    <cfRule type="expression" dxfId="1543" priority="281">
      <formula>$L17&gt;0.15</formula>
    </cfRule>
    <cfRule type="expression" dxfId="1542" priority="282">
      <formula>AND($L17&gt;0.08,$L17&lt;0.15)</formula>
    </cfRule>
  </conditionalFormatting>
  <conditionalFormatting sqref="E18:F18">
    <cfRule type="expression" dxfId="1541" priority="279">
      <formula>$L18&gt;0.15</formula>
    </cfRule>
    <cfRule type="expression" dxfId="1540" priority="280">
      <formula>AND($L18&gt;0.08,$L18&lt;0.15)</formula>
    </cfRule>
  </conditionalFormatting>
  <conditionalFormatting sqref="H18">
    <cfRule type="expression" dxfId="1539" priority="277">
      <formula>$L18&gt;0.15</formula>
    </cfRule>
    <cfRule type="expression" dxfId="1538" priority="278">
      <formula>AND($L18&gt;0.08,$L18&lt;0.15)</formula>
    </cfRule>
  </conditionalFormatting>
  <conditionalFormatting sqref="G18">
    <cfRule type="expression" dxfId="1537" priority="275">
      <formula>$L18&gt;0.15</formula>
    </cfRule>
    <cfRule type="expression" dxfId="1536" priority="276">
      <formula>AND($L18&gt;0.08,$L18&lt;0.15)</formula>
    </cfRule>
  </conditionalFormatting>
  <conditionalFormatting sqref="G18">
    <cfRule type="expression" dxfId="1535" priority="273">
      <formula>$L18&gt;0.15</formula>
    </cfRule>
    <cfRule type="expression" dxfId="1534" priority="274">
      <formula>AND($L18&gt;0.08,$L18&lt;0.15)</formula>
    </cfRule>
  </conditionalFormatting>
  <conditionalFormatting sqref="D18">
    <cfRule type="expression" dxfId="1533" priority="271">
      <formula>$L18&gt;0.15</formula>
    </cfRule>
    <cfRule type="expression" dxfId="1532" priority="272">
      <formula>AND($L18&gt;0.08,$L18&lt;0.15)</formula>
    </cfRule>
  </conditionalFormatting>
  <conditionalFormatting sqref="E19:H19">
    <cfRule type="expression" dxfId="1531" priority="269">
      <formula>$L19&gt;0.15</formula>
    </cfRule>
    <cfRule type="expression" dxfId="1530" priority="270">
      <formula>AND($L19&gt;0.08,$L19&lt;0.15)</formula>
    </cfRule>
  </conditionalFormatting>
  <conditionalFormatting sqref="D19">
    <cfRule type="expression" dxfId="1529" priority="267">
      <formula>$L19&gt;0.15</formula>
    </cfRule>
    <cfRule type="expression" dxfId="1528" priority="268">
      <formula>AND($L19&gt;0.08,$L19&lt;0.15)</formula>
    </cfRule>
  </conditionalFormatting>
  <conditionalFormatting sqref="E20:F20">
    <cfRule type="expression" dxfId="1527" priority="261">
      <formula>$L20&gt;0.15</formula>
    </cfRule>
    <cfRule type="expression" dxfId="1526" priority="262">
      <formula>AND($L20&gt;0.08,$L20&lt;0.15)</formula>
    </cfRule>
  </conditionalFormatting>
  <conditionalFormatting sqref="E20:F20">
    <cfRule type="expression" dxfId="1525" priority="259">
      <formula>$L20&gt;0.15</formula>
    </cfRule>
    <cfRule type="expression" dxfId="1524" priority="260">
      <formula>AND($L20&gt;0.08,$L20&lt;0.15)</formula>
    </cfRule>
  </conditionalFormatting>
  <conditionalFormatting sqref="E20:F20">
    <cfRule type="expression" dxfId="1523" priority="265">
      <formula>$L20&gt;0.15</formula>
    </cfRule>
    <cfRule type="expression" dxfId="1522" priority="266">
      <formula>AND($L20&gt;0.08,$L20&lt;0.15)</formula>
    </cfRule>
  </conditionalFormatting>
  <conditionalFormatting sqref="E20:F20">
    <cfRule type="expression" dxfId="1521" priority="263">
      <formula>$L20&gt;0.15</formula>
    </cfRule>
    <cfRule type="expression" dxfId="1520" priority="264">
      <formula>AND($L20&gt;0.08,$L20&lt;0.15)</formula>
    </cfRule>
  </conditionalFormatting>
  <conditionalFormatting sqref="D20">
    <cfRule type="expression" dxfId="1519" priority="257">
      <formula>$L20&gt;0.15</formula>
    </cfRule>
    <cfRule type="expression" dxfId="1518" priority="258">
      <formula>AND($L20&gt;0.08,$L20&lt;0.15)</formula>
    </cfRule>
  </conditionalFormatting>
  <conditionalFormatting sqref="H20">
    <cfRule type="expression" dxfId="1517" priority="255">
      <formula>$L20&gt;0.15</formula>
    </cfRule>
    <cfRule type="expression" dxfId="1516" priority="256">
      <formula>AND($L20&gt;0.08,$L20&lt;0.15)</formula>
    </cfRule>
  </conditionalFormatting>
  <conditionalFormatting sqref="G20">
    <cfRule type="expression" dxfId="1515" priority="253">
      <formula>$L20&gt;0.15</formula>
    </cfRule>
    <cfRule type="expression" dxfId="1514" priority="254">
      <formula>AND($L20&gt;0.08,$L20&lt;0.15)</formula>
    </cfRule>
  </conditionalFormatting>
  <conditionalFormatting sqref="G20">
    <cfRule type="expression" dxfId="1513" priority="251">
      <formula>$L20&gt;0.15</formula>
    </cfRule>
    <cfRule type="expression" dxfId="1512" priority="252">
      <formula>AND($L20&gt;0.08,$L20&lt;0.15)</formula>
    </cfRule>
  </conditionalFormatting>
  <conditionalFormatting sqref="AA24">
    <cfRule type="expression" dxfId="1511" priority="249">
      <formula>$L24&gt;0.15</formula>
    </cfRule>
    <cfRule type="expression" dxfId="1510" priority="250">
      <formula>AND($L24&gt;0.08,$L24&lt;0.15)</formula>
    </cfRule>
  </conditionalFormatting>
  <conditionalFormatting sqref="AA23">
    <cfRule type="expression" dxfId="1509" priority="247">
      <formula>$L23&gt;0.15</formula>
    </cfRule>
    <cfRule type="expression" dxfId="1508" priority="248">
      <formula>AND($L23&gt;0.08,$L23&lt;0.15)</formula>
    </cfRule>
  </conditionalFormatting>
  <conditionalFormatting sqref="AA26">
    <cfRule type="expression" dxfId="1507" priority="245">
      <formula>$L26&gt;0.15</formula>
    </cfRule>
    <cfRule type="expression" dxfId="1506" priority="246">
      <formula>AND($L26&gt;0.08,$L26&lt;0.15)</formula>
    </cfRule>
  </conditionalFormatting>
  <conditionalFormatting sqref="AA25">
    <cfRule type="expression" dxfId="1505" priority="243">
      <formula>$L25&gt;0.15</formula>
    </cfRule>
    <cfRule type="expression" dxfId="1504" priority="244">
      <formula>AND($L25&gt;0.08,$L25&lt;0.15)</formula>
    </cfRule>
  </conditionalFormatting>
  <conditionalFormatting sqref="AA27">
    <cfRule type="expression" dxfId="1503" priority="241">
      <formula>$L27&gt;0.15</formula>
    </cfRule>
    <cfRule type="expression" dxfId="1502" priority="242">
      <formula>AND($L27&gt;0.08,$L27&lt;0.15)</formula>
    </cfRule>
  </conditionalFormatting>
  <conditionalFormatting sqref="D21">
    <cfRule type="expression" dxfId="1501" priority="239">
      <formula>$L21&gt;0.15</formula>
    </cfRule>
    <cfRule type="expression" dxfId="1500" priority="240">
      <formula>AND($L21&gt;0.08,$L21&lt;0.15)</formula>
    </cfRule>
  </conditionalFormatting>
  <conditionalFormatting sqref="E21:F21">
    <cfRule type="expression" dxfId="1499" priority="237">
      <formula>$L21&gt;0.15</formula>
    </cfRule>
    <cfRule type="expression" dxfId="1498" priority="238">
      <formula>AND($L21&gt;0.08,$L21&lt;0.15)</formula>
    </cfRule>
  </conditionalFormatting>
  <conditionalFormatting sqref="E21:F21">
    <cfRule type="expression" dxfId="1497" priority="235">
      <formula>$L21&gt;0.15</formula>
    </cfRule>
    <cfRule type="expression" dxfId="1496" priority="236">
      <formula>AND($L21&gt;0.08,$L21&lt;0.15)</formula>
    </cfRule>
  </conditionalFormatting>
  <conditionalFormatting sqref="E21:F21">
    <cfRule type="expression" dxfId="1495" priority="233">
      <formula>$L21&gt;0.15</formula>
    </cfRule>
    <cfRule type="expression" dxfId="1494" priority="234">
      <formula>AND($L21&gt;0.08,$L21&lt;0.15)</formula>
    </cfRule>
  </conditionalFormatting>
  <conditionalFormatting sqref="G21:H21">
    <cfRule type="expression" dxfId="1493" priority="231">
      <formula>$L21&gt;0.15</formula>
    </cfRule>
    <cfRule type="expression" dxfId="1492" priority="232">
      <formula>AND($L21&gt;0.08,$L21&lt;0.15)</formula>
    </cfRule>
  </conditionalFormatting>
  <conditionalFormatting sqref="G21:H21">
    <cfRule type="expression" dxfId="1491" priority="229">
      <formula>$L21&gt;0.15</formula>
    </cfRule>
    <cfRule type="expression" dxfId="1490" priority="230">
      <formula>AND($L21&gt;0.08,$L21&lt;0.15)</formula>
    </cfRule>
  </conditionalFormatting>
  <conditionalFormatting sqref="D22">
    <cfRule type="expression" dxfId="1489" priority="227">
      <formula>$L22&gt;0.15</formula>
    </cfRule>
    <cfRule type="expression" dxfId="1488" priority="228">
      <formula>AND($L22&gt;0.08,$L22&lt;0.15)</formula>
    </cfRule>
  </conditionalFormatting>
  <conditionalFormatting sqref="E22:F22">
    <cfRule type="expression" dxfId="1487" priority="225">
      <formula>$L22&gt;0.15</formula>
    </cfRule>
    <cfRule type="expression" dxfId="1486" priority="226">
      <formula>AND($L22&gt;0.08,$L22&lt;0.15)</formula>
    </cfRule>
  </conditionalFormatting>
  <conditionalFormatting sqref="E22:F22">
    <cfRule type="expression" dxfId="1485" priority="223">
      <formula>$L22&gt;0.15</formula>
    </cfRule>
    <cfRule type="expression" dxfId="1484" priority="224">
      <formula>AND($L22&gt;0.08,$L22&lt;0.15)</formula>
    </cfRule>
  </conditionalFormatting>
  <conditionalFormatting sqref="E22:F22">
    <cfRule type="expression" dxfId="1483" priority="221">
      <formula>$L22&gt;0.15</formula>
    </cfRule>
    <cfRule type="expression" dxfId="1482" priority="222">
      <formula>AND($L22&gt;0.08,$L22&lt;0.15)</formula>
    </cfRule>
  </conditionalFormatting>
  <conditionalFormatting sqref="G22:H22">
    <cfRule type="expression" dxfId="1481" priority="219">
      <formula>$L22&gt;0.15</formula>
    </cfRule>
    <cfRule type="expression" dxfId="1480" priority="220">
      <formula>AND($L22&gt;0.08,$L22&lt;0.15)</formula>
    </cfRule>
  </conditionalFormatting>
  <conditionalFormatting sqref="G22:H22">
    <cfRule type="expression" dxfId="1479" priority="217">
      <formula>$L22&gt;0.15</formula>
    </cfRule>
    <cfRule type="expression" dxfId="1478" priority="218">
      <formula>AND($L22&gt;0.08,$L22&lt;0.15)</formula>
    </cfRule>
  </conditionalFormatting>
  <conditionalFormatting sqref="G23:H23">
    <cfRule type="expression" dxfId="1477" priority="203">
      <formula>$L23&gt;0.15</formula>
    </cfRule>
    <cfRule type="expression" dxfId="1476" priority="204">
      <formula>AND($L23&gt;0.08,$L23&lt;0.15)</formula>
    </cfRule>
  </conditionalFormatting>
  <conditionalFormatting sqref="D23">
    <cfRule type="expression" dxfId="1475" priority="215">
      <formula>$L23&gt;0.15</formula>
    </cfRule>
    <cfRule type="expression" dxfId="1474" priority="216">
      <formula>AND($L23&gt;0.08,$L23&lt;0.15)</formula>
    </cfRule>
  </conditionalFormatting>
  <conditionalFormatting sqref="D23">
    <cfRule type="expression" dxfId="1473" priority="213">
      <formula>$L23&gt;0.15</formula>
    </cfRule>
    <cfRule type="expression" dxfId="1472" priority="214">
      <formula>AND($L23&gt;0.08,$L23&lt;0.15)</formula>
    </cfRule>
  </conditionalFormatting>
  <conditionalFormatting sqref="D23">
    <cfRule type="expression" dxfId="1471" priority="211">
      <formula>$L23&gt;0.15</formula>
    </cfRule>
    <cfRule type="expression" dxfId="1470" priority="212">
      <formula>AND($L23&gt;0.08,$L23&lt;0.15)</formula>
    </cfRule>
  </conditionalFormatting>
  <conditionalFormatting sqref="E23:F23">
    <cfRule type="expression" dxfId="1469" priority="209">
      <formula>$L23&gt;0.15</formula>
    </cfRule>
    <cfRule type="expression" dxfId="1468" priority="210">
      <formula>AND($L23&gt;0.08,$L23&lt;0.15)</formula>
    </cfRule>
  </conditionalFormatting>
  <conditionalFormatting sqref="E23:F23">
    <cfRule type="expression" dxfId="1467" priority="207">
      <formula>$L23&gt;0.15</formula>
    </cfRule>
    <cfRule type="expression" dxfId="1466" priority="208">
      <formula>AND($L23&gt;0.08,$L23&lt;0.15)</formula>
    </cfRule>
  </conditionalFormatting>
  <conditionalFormatting sqref="E23:F23">
    <cfRule type="expression" dxfId="1465" priority="205">
      <formula>$L23&gt;0.15</formula>
    </cfRule>
    <cfRule type="expression" dxfId="1464" priority="206">
      <formula>AND($L23&gt;0.08,$L23&lt;0.15)</formula>
    </cfRule>
  </conditionalFormatting>
  <conditionalFormatting sqref="G24:H24">
    <cfRule type="expression" dxfId="1463" priority="187">
      <formula>$L24&gt;0.15</formula>
    </cfRule>
    <cfRule type="expression" dxfId="1462" priority="188">
      <formula>AND($L24&gt;0.08,$L24&lt;0.15)</formula>
    </cfRule>
  </conditionalFormatting>
  <conditionalFormatting sqref="G24:H24">
    <cfRule type="expression" dxfId="1461" priority="185">
      <formula>$L24&gt;0.15</formula>
    </cfRule>
    <cfRule type="expression" dxfId="1460" priority="186">
      <formula>AND($L24&gt;0.08,$L24&lt;0.15)</formula>
    </cfRule>
  </conditionalFormatting>
  <conditionalFormatting sqref="E25:F25">
    <cfRule type="expression" dxfId="1459" priority="183">
      <formula>$L25&gt;0.15</formula>
    </cfRule>
    <cfRule type="expression" dxfId="1458" priority="184">
      <formula>AND($L25&gt;0.08,$L25&lt;0.15)</formula>
    </cfRule>
  </conditionalFormatting>
  <conditionalFormatting sqref="D25">
    <cfRule type="expression" dxfId="1457" priority="181">
      <formula>$L25&gt;0.15</formula>
    </cfRule>
    <cfRule type="expression" dxfId="1456" priority="182">
      <formula>AND($L25&gt;0.08,$L25&lt;0.15)</formula>
    </cfRule>
  </conditionalFormatting>
  <conditionalFormatting sqref="G25:H25">
    <cfRule type="expression" dxfId="1455" priority="179">
      <formula>$L25&gt;0.15</formula>
    </cfRule>
    <cfRule type="expression" dxfId="1454" priority="180">
      <formula>AND($L25&gt;0.08,$L25&lt;0.15)</formula>
    </cfRule>
  </conditionalFormatting>
  <conditionalFormatting sqref="G25:H25">
    <cfRule type="expression" dxfId="1453" priority="177">
      <formula>$L25&gt;0.15</formula>
    </cfRule>
    <cfRule type="expression" dxfId="1452" priority="178">
      <formula>AND($L25&gt;0.08,$L25&lt;0.15)</formula>
    </cfRule>
  </conditionalFormatting>
  <conditionalFormatting sqref="E26:F26">
    <cfRule type="expression" dxfId="1451" priority="175">
      <formula>$L26&gt;0.15</formula>
    </cfRule>
    <cfRule type="expression" dxfId="1450" priority="176">
      <formula>AND($L26&gt;0.08,$L26&lt;0.15)</formula>
    </cfRule>
  </conditionalFormatting>
  <conditionalFormatting sqref="D26">
    <cfRule type="expression" dxfId="1449" priority="173">
      <formula>$L26&gt;0.15</formula>
    </cfRule>
    <cfRule type="expression" dxfId="1448" priority="174">
      <formula>AND($L26&gt;0.08,$L26&lt;0.15)</formula>
    </cfRule>
  </conditionalFormatting>
  <conditionalFormatting sqref="G26:H26">
    <cfRule type="expression" dxfId="1447" priority="171">
      <formula>$L26&gt;0.15</formula>
    </cfRule>
    <cfRule type="expression" dxfId="1446" priority="172">
      <formula>AND($L26&gt;0.08,$L26&lt;0.15)</formula>
    </cfRule>
  </conditionalFormatting>
  <conditionalFormatting sqref="G26:H26">
    <cfRule type="expression" dxfId="1445" priority="169">
      <formula>$L26&gt;0.15</formula>
    </cfRule>
    <cfRule type="expression" dxfId="1444" priority="170">
      <formula>AND($L26&gt;0.08,$L26&lt;0.15)</formula>
    </cfRule>
  </conditionalFormatting>
  <conditionalFormatting sqref="E27:F27">
    <cfRule type="expression" dxfId="1443" priority="163">
      <formula>$L27&gt;0.15</formula>
    </cfRule>
    <cfRule type="expression" dxfId="1442" priority="164">
      <formula>AND($L27&gt;0.08,$L27&lt;0.15)</formula>
    </cfRule>
  </conditionalFormatting>
  <conditionalFormatting sqref="E27:F27">
    <cfRule type="expression" dxfId="1441" priority="165">
      <formula>$L27&gt;0.15</formula>
    </cfRule>
    <cfRule type="expression" dxfId="1440" priority="166">
      <formula>AND($L27&gt;0.08,$L27&lt;0.15)</formula>
    </cfRule>
  </conditionalFormatting>
  <conditionalFormatting sqref="D27">
    <cfRule type="expression" dxfId="1439" priority="167">
      <formula>$L27&gt;0.15</formula>
    </cfRule>
    <cfRule type="expression" dxfId="1438" priority="168">
      <formula>AND($L27&gt;0.08,$L27&lt;0.15)</formula>
    </cfRule>
  </conditionalFormatting>
  <conditionalFormatting sqref="E27:F27">
    <cfRule type="expression" dxfId="1437" priority="159">
      <formula>$L27&gt;0.15</formula>
    </cfRule>
    <cfRule type="expression" dxfId="1436" priority="160">
      <formula>AND($L27&gt;0.08,$L27&lt;0.15)</formula>
    </cfRule>
  </conditionalFormatting>
  <conditionalFormatting sqref="E27:F27">
    <cfRule type="expression" dxfId="1435" priority="157">
      <formula>$L27&gt;0.15</formula>
    </cfRule>
    <cfRule type="expression" dxfId="1434" priority="158">
      <formula>AND($L27&gt;0.08,$L27&lt;0.15)</formula>
    </cfRule>
  </conditionalFormatting>
  <conditionalFormatting sqref="G27:H27">
    <cfRule type="expression" dxfId="1433" priority="155">
      <formula>$L27&gt;0.15</formula>
    </cfRule>
    <cfRule type="expression" dxfId="1432" priority="156">
      <formula>AND($L27&gt;0.08,$L27&lt;0.15)</formula>
    </cfRule>
  </conditionalFormatting>
  <conditionalFormatting sqref="G27:H27">
    <cfRule type="expression" dxfId="1431" priority="161">
      <formula>$L27&gt;0.15</formula>
    </cfRule>
    <cfRule type="expression" dxfId="1430" priority="162">
      <formula>AND($L27&gt;0.08,$L27&lt;0.15)</formula>
    </cfRule>
  </conditionalFormatting>
  <conditionalFormatting sqref="G33:H33">
    <cfRule type="expression" dxfId="1429" priority="89">
      <formula>$L33&gt;0.15</formula>
    </cfRule>
    <cfRule type="expression" dxfId="1428" priority="90">
      <formula>AND($L33&gt;0.08,$L33&lt;0.15)</formula>
    </cfRule>
  </conditionalFormatting>
  <conditionalFormatting sqref="AA29">
    <cfRule type="expression" dxfId="1427" priority="151">
      <formula>$L29&gt;0.15</formula>
    </cfRule>
    <cfRule type="expression" dxfId="1426" priority="152">
      <formula>AND($L29&gt;0.08,$L29&lt;0.15)</formula>
    </cfRule>
  </conditionalFormatting>
  <conditionalFormatting sqref="G33:H33">
    <cfRule type="expression" dxfId="1425" priority="87">
      <formula>$L33&gt;0.15</formula>
    </cfRule>
    <cfRule type="expression" dxfId="1424" priority="88">
      <formula>AND($L33&gt;0.08,$L33&lt;0.15)</formula>
    </cfRule>
  </conditionalFormatting>
  <conditionalFormatting sqref="AA30">
    <cfRule type="expression" dxfId="1423" priority="133">
      <formula>$L30&gt;0.15</formula>
    </cfRule>
    <cfRule type="expression" dxfId="1422" priority="134">
      <formula>AND($L30&gt;0.08,$L30&lt;0.15)</formula>
    </cfRule>
  </conditionalFormatting>
  <conditionalFormatting sqref="AA33">
    <cfRule type="expression" dxfId="1421" priority="129">
      <formula>$L33&gt;0.15</formula>
    </cfRule>
    <cfRule type="expression" dxfId="1420" priority="130">
      <formula>AND($L33&gt;0.08,$L33&lt;0.15)</formula>
    </cfRule>
  </conditionalFormatting>
  <conditionalFormatting sqref="AA31">
    <cfRule type="expression" dxfId="1419" priority="127">
      <formula>$L31&gt;0.15</formula>
    </cfRule>
    <cfRule type="expression" dxfId="1418" priority="128">
      <formula>AND($L31&gt;0.08,$L31&lt;0.15)</formula>
    </cfRule>
  </conditionalFormatting>
  <conditionalFormatting sqref="AA32">
    <cfRule type="expression" dxfId="1417" priority="125">
      <formula>$L32&gt;0.15</formula>
    </cfRule>
    <cfRule type="expression" dxfId="1416" priority="126">
      <formula>AND($L32&gt;0.08,$L32&lt;0.15)</formula>
    </cfRule>
  </conditionalFormatting>
  <conditionalFormatting sqref="E28:F28">
    <cfRule type="expression" dxfId="1415" priority="123">
      <formula>$L28&gt;0.15</formula>
    </cfRule>
    <cfRule type="expression" dxfId="1414" priority="124">
      <formula>AND($L28&gt;0.08,$L28&lt;0.15)</formula>
    </cfRule>
  </conditionalFormatting>
  <conditionalFormatting sqref="H28">
    <cfRule type="expression" dxfId="1413" priority="121">
      <formula>$L28&gt;0.15</formula>
    </cfRule>
    <cfRule type="expression" dxfId="1412" priority="122">
      <formula>AND($L28&gt;0.08,$L28&lt;0.15)</formula>
    </cfRule>
  </conditionalFormatting>
  <conditionalFormatting sqref="G28">
    <cfRule type="expression" dxfId="1411" priority="119">
      <formula>$L28&gt;0.15</formula>
    </cfRule>
    <cfRule type="expression" dxfId="1410" priority="120">
      <formula>AND($L28&gt;0.08,$L28&lt;0.15)</formula>
    </cfRule>
  </conditionalFormatting>
  <conditionalFormatting sqref="G28">
    <cfRule type="expression" dxfId="1409" priority="117">
      <formula>$L28&gt;0.15</formula>
    </cfRule>
    <cfRule type="expression" dxfId="1408" priority="118">
      <formula>AND($L28&gt;0.08,$L28&lt;0.15)</formula>
    </cfRule>
  </conditionalFormatting>
  <conditionalFormatting sqref="D28">
    <cfRule type="expression" dxfId="1407" priority="115">
      <formula>$L28&gt;0.15</formula>
    </cfRule>
    <cfRule type="expression" dxfId="1406" priority="116">
      <formula>AND($L28&gt;0.08,$L28&lt;0.15)</formula>
    </cfRule>
  </conditionalFormatting>
  <conditionalFormatting sqref="G29:H29">
    <cfRule type="expression" dxfId="1405" priority="113">
      <formula>$L29&gt;0.15</formula>
    </cfRule>
    <cfRule type="expression" dxfId="1404" priority="114">
      <formula>AND($L29&gt;0.08,$L29&lt;0.15)</formula>
    </cfRule>
  </conditionalFormatting>
  <conditionalFormatting sqref="G29:H29">
    <cfRule type="expression" dxfId="1403" priority="111">
      <formula>$L29&gt;0.15</formula>
    </cfRule>
    <cfRule type="expression" dxfId="1402" priority="112">
      <formula>AND($L29&gt;0.08,$L29&lt;0.15)</formula>
    </cfRule>
  </conditionalFormatting>
  <conditionalFormatting sqref="E29">
    <cfRule type="expression" dxfId="1401" priority="109">
      <formula>$L29&gt;0.15</formula>
    </cfRule>
    <cfRule type="expression" dxfId="1400" priority="110">
      <formula>AND($L29&gt;0.08,$L29&lt;0.15)</formula>
    </cfRule>
  </conditionalFormatting>
  <conditionalFormatting sqref="E32:F32">
    <cfRule type="expression" dxfId="1399" priority="107">
      <formula>$L32&gt;0.15</formula>
    </cfRule>
    <cfRule type="expression" dxfId="1398" priority="108">
      <formula>AND($L32&gt;0.08,$L32&lt;0.15)</formula>
    </cfRule>
  </conditionalFormatting>
  <conditionalFormatting sqref="H32">
    <cfRule type="expression" dxfId="1397" priority="105">
      <formula>$L32&gt;0.15</formula>
    </cfRule>
    <cfRule type="expression" dxfId="1396" priority="106">
      <formula>AND($L32&gt;0.08,$L32&lt;0.15)</formula>
    </cfRule>
  </conditionalFormatting>
  <conditionalFormatting sqref="G32">
    <cfRule type="expression" dxfId="1395" priority="103">
      <formula>$L32&gt;0.15</formula>
    </cfRule>
    <cfRule type="expression" dxfId="1394" priority="104">
      <formula>AND($L32&gt;0.08,$L32&lt;0.15)</formula>
    </cfRule>
  </conditionalFormatting>
  <conditionalFormatting sqref="G32">
    <cfRule type="expression" dxfId="1393" priority="101">
      <formula>$L32&gt;0.15</formula>
    </cfRule>
    <cfRule type="expression" dxfId="1392" priority="102">
      <formula>AND($L32&gt;0.08,$L32&lt;0.15)</formula>
    </cfRule>
  </conditionalFormatting>
  <conditionalFormatting sqref="D32">
    <cfRule type="expression" dxfId="1391" priority="99">
      <formula>$L32&gt;0.15</formula>
    </cfRule>
    <cfRule type="expression" dxfId="1390" priority="100">
      <formula>AND($L32&gt;0.08,$L32&lt;0.15)</formula>
    </cfRule>
  </conditionalFormatting>
  <conditionalFormatting sqref="D33">
    <cfRule type="expression" dxfId="1389" priority="97">
      <formula>$L33&gt;0.15</formula>
    </cfRule>
    <cfRule type="expression" dxfId="1388" priority="98">
      <formula>AND($L33&gt;0.08,$L33&lt;0.15)</formula>
    </cfRule>
  </conditionalFormatting>
  <conditionalFormatting sqref="F33">
    <cfRule type="expression" dxfId="1387" priority="95">
      <formula>$L33&gt;0.15</formula>
    </cfRule>
    <cfRule type="expression" dxfId="1386" priority="96">
      <formula>AND($L33&gt;0.08,$L33&lt;0.15)</formula>
    </cfRule>
  </conditionalFormatting>
  <conditionalFormatting sqref="F33">
    <cfRule type="expression" dxfId="1385" priority="93">
      <formula>$L33&gt;0.15</formula>
    </cfRule>
    <cfRule type="expression" dxfId="1384" priority="94">
      <formula>AND($L33&gt;0.08,$L33&lt;0.15)</formula>
    </cfRule>
  </conditionalFormatting>
  <conditionalFormatting sqref="F33">
    <cfRule type="expression" dxfId="1383" priority="91">
      <formula>$L33&gt;0.15</formula>
    </cfRule>
    <cfRule type="expression" dxfId="1382" priority="92">
      <formula>AND($L33&gt;0.08,$L33&lt;0.15)</formula>
    </cfRule>
  </conditionalFormatting>
  <conditionalFormatting sqref="F62:AD62">
    <cfRule type="expression" dxfId="1381" priority="83">
      <formula>$L62&gt;0.15</formula>
    </cfRule>
    <cfRule type="expression" dxfId="1380" priority="84">
      <formula>AND($L62&gt;0.08,$L62&lt;0.15)</formula>
    </cfRule>
  </conditionalFormatting>
  <conditionalFormatting sqref="B62:C62">
    <cfRule type="expression" dxfId="1379" priority="81">
      <formula>$L62&gt;0.15</formula>
    </cfRule>
    <cfRule type="expression" dxfId="1378" priority="82">
      <formula>AND($L62&gt;0.08,$L62&lt;0.15)</formula>
    </cfRule>
  </conditionalFormatting>
  <conditionalFormatting sqref="AE62:AE63">
    <cfRule type="expression" dxfId="1377" priority="77">
      <formula>$L62&gt;0.15</formula>
    </cfRule>
    <cfRule type="expression" dxfId="1376" priority="78">
      <formula>AND($L62&gt;0.08,$L62&lt;0.15)</formula>
    </cfRule>
  </conditionalFormatting>
  <conditionalFormatting sqref="F63 I63:AD63">
    <cfRule type="expression" dxfId="1375" priority="75">
      <formula>$L63&gt;0.15</formula>
    </cfRule>
    <cfRule type="expression" dxfId="1374" priority="76">
      <formula>AND($L63&gt;0.08,$L63&lt;0.15)</formula>
    </cfRule>
  </conditionalFormatting>
  <conditionalFormatting sqref="B63:C63">
    <cfRule type="expression" dxfId="1373" priority="73">
      <formula>$L63&gt;0.15</formula>
    </cfRule>
    <cfRule type="expression" dxfId="1372" priority="74">
      <formula>AND($L63&gt;0.08,$L63&lt;0.15)</formula>
    </cfRule>
  </conditionalFormatting>
  <conditionalFormatting sqref="E62">
    <cfRule type="expression" dxfId="1371" priority="67">
      <formula>$L62&gt;0.15</formula>
    </cfRule>
    <cfRule type="expression" dxfId="1370" priority="68">
      <formula>AND($L62&gt;0.08,$L62&lt;0.15)</formula>
    </cfRule>
  </conditionalFormatting>
  <conditionalFormatting sqref="E63">
    <cfRule type="expression" dxfId="1369" priority="65">
      <formula>$L63&gt;0.15</formula>
    </cfRule>
    <cfRule type="expression" dxfId="1368" priority="66">
      <formula>AND($L63&gt;0.08,$L63&lt;0.15)</formula>
    </cfRule>
  </conditionalFormatting>
  <conditionalFormatting sqref="D62:D63">
    <cfRule type="expression" dxfId="1367" priority="63">
      <formula>$L62&gt;0.15</formula>
    </cfRule>
    <cfRule type="expression" dxfId="1366" priority="64">
      <formula>AND($L62&gt;0.08,$L62&lt;0.15)</formula>
    </cfRule>
  </conditionalFormatting>
  <conditionalFormatting sqref="G63:H63">
    <cfRule type="expression" dxfId="1365" priority="59">
      <formula>$L63&gt;0.15</formula>
    </cfRule>
    <cfRule type="expression" dxfId="1364" priority="60">
      <formula>AND($L63&gt;0.08,$L63&lt;0.15)</formula>
    </cfRule>
  </conditionalFormatting>
  <conditionalFormatting sqref="E34:F34">
    <cfRule type="expression" dxfId="1363" priority="55">
      <formula>$L34&gt;0.15</formula>
    </cfRule>
    <cfRule type="expression" dxfId="1362" priority="56">
      <formula>AND($L34&gt;0.08,$L34&lt;0.15)</formula>
    </cfRule>
  </conditionalFormatting>
  <conditionalFormatting sqref="E34:F34">
    <cfRule type="expression" dxfId="1361" priority="51">
      <formula>$L34&gt;0.15</formula>
    </cfRule>
    <cfRule type="expression" dxfId="1360" priority="52">
      <formula>AND($L34&gt;0.08,$L34&lt;0.15)</formula>
    </cfRule>
  </conditionalFormatting>
  <conditionalFormatting sqref="E34:F34">
    <cfRule type="expression" dxfId="1359" priority="49">
      <formula>$L34&gt;0.15</formula>
    </cfRule>
    <cfRule type="expression" dxfId="1358" priority="50">
      <formula>AND($L34&gt;0.08,$L34&lt;0.15)</formula>
    </cfRule>
  </conditionalFormatting>
  <conditionalFormatting sqref="G34:H34">
    <cfRule type="expression" dxfId="1357" priority="47">
      <formula>$L34&gt;0.15</formula>
    </cfRule>
    <cfRule type="expression" dxfId="1356" priority="48">
      <formula>AND($L34&gt;0.08,$L34&lt;0.15)</formula>
    </cfRule>
  </conditionalFormatting>
  <conditionalFormatting sqref="G34:H34">
    <cfRule type="expression" dxfId="1355" priority="53">
      <formula>$L34&gt;0.15</formula>
    </cfRule>
    <cfRule type="expression" dxfId="1354" priority="54">
      <formula>AND($L34&gt;0.08,$L34&lt;0.15)</formula>
    </cfRule>
  </conditionalFormatting>
  <conditionalFormatting sqref="E34:F34">
    <cfRule type="expression" dxfId="1353" priority="57">
      <formula>$L34&gt;0.15</formula>
    </cfRule>
    <cfRule type="expression" dxfId="1352" priority="58">
      <formula>AND($L34&gt;0.08,$L34&lt;0.15)</formula>
    </cfRule>
  </conditionalFormatting>
  <conditionalFormatting sqref="D34">
    <cfRule type="expression" dxfId="1351" priority="45">
      <formula>$L34&gt;0.15</formula>
    </cfRule>
    <cfRule type="expression" dxfId="1350" priority="46">
      <formula>AND($L34&gt;0.08,$L34&lt;0.15)</formula>
    </cfRule>
  </conditionalFormatting>
  <conditionalFormatting sqref="D34">
    <cfRule type="expression" dxfId="1349" priority="43">
      <formula>$L34&gt;0.15</formula>
    </cfRule>
    <cfRule type="expression" dxfId="1348" priority="44">
      <formula>AND($L34&gt;0.08,$L34&lt;0.15)</formula>
    </cfRule>
  </conditionalFormatting>
  <conditionalFormatting sqref="E35:F35">
    <cfRule type="expression" dxfId="1347" priority="39">
      <formula>$L35&gt;0.15</formula>
    </cfRule>
    <cfRule type="expression" dxfId="1346" priority="40">
      <formula>AND($L35&gt;0.08,$L35&lt;0.15)</formula>
    </cfRule>
  </conditionalFormatting>
  <conditionalFormatting sqref="E35:F35">
    <cfRule type="expression" dxfId="1345" priority="35">
      <formula>$L35&gt;0.15</formula>
    </cfRule>
    <cfRule type="expression" dxfId="1344" priority="36">
      <formula>AND($L35&gt;0.08,$L35&lt;0.15)</formula>
    </cfRule>
  </conditionalFormatting>
  <conditionalFormatting sqref="E35:F35">
    <cfRule type="expression" dxfId="1343" priority="33">
      <formula>$L35&gt;0.15</formula>
    </cfRule>
    <cfRule type="expression" dxfId="1342" priority="34">
      <formula>AND($L35&gt;0.08,$L35&lt;0.15)</formula>
    </cfRule>
  </conditionalFormatting>
  <conditionalFormatting sqref="G35:H35">
    <cfRule type="expression" dxfId="1341" priority="31">
      <formula>$L35&gt;0.15</formula>
    </cfRule>
    <cfRule type="expression" dxfId="1340" priority="32">
      <formula>AND($L35&gt;0.08,$L35&lt;0.15)</formula>
    </cfRule>
  </conditionalFormatting>
  <conditionalFormatting sqref="G35:H35">
    <cfRule type="expression" dxfId="1339" priority="37">
      <formula>$L35&gt;0.15</formula>
    </cfRule>
    <cfRule type="expression" dxfId="1338" priority="38">
      <formula>AND($L35&gt;0.08,$L35&lt;0.15)</formula>
    </cfRule>
  </conditionalFormatting>
  <conditionalFormatting sqref="E35:F35">
    <cfRule type="expression" dxfId="1337" priority="41">
      <formula>$L35&gt;0.15</formula>
    </cfRule>
    <cfRule type="expression" dxfId="1336" priority="42">
      <formula>AND($L35&gt;0.08,$L35&lt;0.15)</formula>
    </cfRule>
  </conditionalFormatting>
  <conditionalFormatting sqref="D35">
    <cfRule type="expression" dxfId="1335" priority="29">
      <formula>$L35&gt;0.15</formula>
    </cfRule>
    <cfRule type="expression" dxfId="1334" priority="30">
      <formula>AND($L35&gt;0.08,$L35&lt;0.15)</formula>
    </cfRule>
  </conditionalFormatting>
  <conditionalFormatting sqref="D35">
    <cfRule type="expression" dxfId="1333" priority="27">
      <formula>$L35&gt;0.15</formula>
    </cfRule>
    <cfRule type="expression" dxfId="1332" priority="28">
      <formula>AND($L35&gt;0.08,$L35&lt;0.15)</formula>
    </cfRule>
  </conditionalFormatting>
  <conditionalFormatting sqref="E36:F36">
    <cfRule type="expression" dxfId="1331" priority="23">
      <formula>$L36&gt;0.15</formula>
    </cfRule>
    <cfRule type="expression" dxfId="1330" priority="24">
      <formula>AND($L36&gt;0.08,$L36&lt;0.15)</formula>
    </cfRule>
  </conditionalFormatting>
  <conditionalFormatting sqref="E36:F36">
    <cfRule type="expression" dxfId="1329" priority="19">
      <formula>$L36&gt;0.15</formula>
    </cfRule>
    <cfRule type="expression" dxfId="1328" priority="20">
      <formula>AND($L36&gt;0.08,$L36&lt;0.15)</formula>
    </cfRule>
  </conditionalFormatting>
  <conditionalFormatting sqref="E36:F36">
    <cfRule type="expression" dxfId="1327" priority="17">
      <formula>$L36&gt;0.15</formula>
    </cfRule>
    <cfRule type="expression" dxfId="1326" priority="18">
      <formula>AND($L36&gt;0.08,$L36&lt;0.15)</formula>
    </cfRule>
  </conditionalFormatting>
  <conditionalFormatting sqref="G36:H36">
    <cfRule type="expression" dxfId="1325" priority="15">
      <formula>$L36&gt;0.15</formula>
    </cfRule>
    <cfRule type="expression" dxfId="1324" priority="16">
      <formula>AND($L36&gt;0.08,$L36&lt;0.15)</formula>
    </cfRule>
  </conditionalFormatting>
  <conditionalFormatting sqref="G36:H36">
    <cfRule type="expression" dxfId="1323" priority="21">
      <formula>$L36&gt;0.15</formula>
    </cfRule>
    <cfRule type="expression" dxfId="1322" priority="22">
      <formula>AND($L36&gt;0.08,$L36&lt;0.15)</formula>
    </cfRule>
  </conditionalFormatting>
  <conditionalFormatting sqref="E36:F36">
    <cfRule type="expression" dxfId="1321" priority="25">
      <formula>$L36&gt;0.15</formula>
    </cfRule>
    <cfRule type="expression" dxfId="1320" priority="26">
      <formula>AND($L36&gt;0.08,$L36&lt;0.15)</formula>
    </cfRule>
  </conditionalFormatting>
  <conditionalFormatting sqref="D36">
    <cfRule type="expression" dxfId="1319" priority="13">
      <formula>$L36&gt;0.15</formula>
    </cfRule>
    <cfRule type="expression" dxfId="1318" priority="14">
      <formula>AND($L36&gt;0.08,$L36&lt;0.15)</formula>
    </cfRule>
  </conditionalFormatting>
  <conditionalFormatting sqref="D36">
    <cfRule type="expression" dxfId="1317" priority="11">
      <formula>$L36&gt;0.15</formula>
    </cfRule>
    <cfRule type="expression" dxfId="1316" priority="12">
      <formula>AND($L36&gt;0.08,$L36&lt;0.15)</formula>
    </cfRule>
  </conditionalFormatting>
  <conditionalFormatting sqref="E37:F37">
    <cfRule type="expression" dxfId="1315" priority="9">
      <formula>$L37&gt;0.15</formula>
    </cfRule>
    <cfRule type="expression" dxfId="1314" priority="10">
      <formula>AND($L37&gt;0.08,$L37&lt;0.15)</formula>
    </cfRule>
  </conditionalFormatting>
  <conditionalFormatting sqref="H37">
    <cfRule type="expression" dxfId="1313" priority="7">
      <formula>$L37&gt;0.15</formula>
    </cfRule>
    <cfRule type="expression" dxfId="1312" priority="8">
      <formula>AND($L37&gt;0.08,$L37&lt;0.15)</formula>
    </cfRule>
  </conditionalFormatting>
  <conditionalFormatting sqref="G37">
    <cfRule type="expression" dxfId="1311" priority="5">
      <formula>$L37&gt;0.15</formula>
    </cfRule>
    <cfRule type="expression" dxfId="1310" priority="6">
      <formula>AND($L37&gt;0.08,$L37&lt;0.15)</formula>
    </cfRule>
  </conditionalFormatting>
  <conditionalFormatting sqref="G37">
    <cfRule type="expression" dxfId="1309" priority="3">
      <formula>$L37&gt;0.15</formula>
    </cfRule>
    <cfRule type="expression" dxfId="1308" priority="4">
      <formula>AND($L37&gt;0.08,$L37&lt;0.15)</formula>
    </cfRule>
  </conditionalFormatting>
  <conditionalFormatting sqref="D37">
    <cfRule type="expression" dxfId="1307" priority="1">
      <formula>$L37&gt;0.15</formula>
    </cfRule>
    <cfRule type="expression" dxfId="1306" priority="2">
      <formula>AND($L37&gt;0.08,$L37&lt;0.15)</formula>
    </cfRule>
  </conditionalFormatting>
  <dataValidations count="3">
    <dataValidation allowBlank="1" showInputMessage="1" showErrorMessage="1" prompt="수식 계산_x000a_수치 입력 금지" sqref="K7:K54 K57:K73"/>
    <dataValidation type="whole" allowBlank="1" showInputMessage="1" showErrorMessage="1" errorTitle="입력값이 올바르지 않습니다." error="숫자만 쓰세요!" sqref="J29:J30 J25:J27 J40:J41 M7:Z54 J37:J38 J43:J44 M57:Z73">
      <formula1>0</formula1>
      <formula2>20000</formula2>
    </dataValidation>
    <dataValidation type="list" allowBlank="1" showInputMessage="1" showErrorMessage="1" sqref="AC19:AC54 AC62:AC73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45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D45:D54 AE73 D69:D73 AE45:AE54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D64:D68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zoomScale="85" zoomScaleNormal="85" workbookViewId="0">
      <pane ySplit="6" topLeftCell="A10" activePane="bottomLeft" state="frozen"/>
      <selection activeCell="A4" sqref="A4:AC4"/>
      <selection pane="bottomLeft" activeCell="T34" sqref="T3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7" width="8.375" style="16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7" t="s">
        <v>193</v>
      </c>
      <c r="B1" s="48"/>
      <c r="C1" s="48"/>
      <c r="D1" s="48"/>
      <c r="E1" s="53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s="1" customFormat="1" ht="13.5" customHeight="1" x14ac:dyDescent="0.3">
      <c r="A2" s="49"/>
      <c r="B2" s="50"/>
      <c r="C2" s="50"/>
      <c r="D2" s="5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3.5" customHeight="1" x14ac:dyDescent="0.3">
      <c r="A3" s="51"/>
      <c r="B3" s="52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 spans="1:32" s="1" customFormat="1" ht="9.9499999999999993" customHeight="1" thickBo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 spans="1:32" s="2" customFormat="1" ht="17.25" thickTop="1" x14ac:dyDescent="0.3">
      <c r="A5" s="41" t="s">
        <v>1</v>
      </c>
      <c r="B5" s="62" t="s">
        <v>44</v>
      </c>
      <c r="C5" s="62" t="str">
        <f>RIGHT($A$1,1)</f>
        <v>일</v>
      </c>
      <c r="D5" s="41" t="s">
        <v>2</v>
      </c>
      <c r="E5" s="41" t="s">
        <v>3</v>
      </c>
      <c r="F5" s="41" t="s">
        <v>4</v>
      </c>
      <c r="G5" s="41" t="s">
        <v>5</v>
      </c>
      <c r="H5" s="39" t="s">
        <v>6</v>
      </c>
      <c r="I5" s="41" t="s">
        <v>7</v>
      </c>
      <c r="J5" s="41" t="s">
        <v>8</v>
      </c>
      <c r="K5" s="41" t="s">
        <v>9</v>
      </c>
      <c r="L5" s="42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 t="s">
        <v>12</v>
      </c>
      <c r="AB5" s="44"/>
      <c r="AC5" s="44"/>
      <c r="AD5" s="44" t="s">
        <v>13</v>
      </c>
      <c r="AE5" s="44"/>
      <c r="AF5" s="65" t="s">
        <v>15</v>
      </c>
    </row>
    <row r="6" spans="1:32" s="2" customFormat="1" ht="37.5" customHeight="1" thickBot="1" x14ac:dyDescent="0.35">
      <c r="A6" s="40"/>
      <c r="B6" s="63"/>
      <c r="C6" s="63"/>
      <c r="D6" s="40"/>
      <c r="E6" s="40"/>
      <c r="F6" s="40"/>
      <c r="G6" s="40"/>
      <c r="H6" s="40"/>
      <c r="I6" s="40"/>
      <c r="J6" s="40"/>
      <c r="K6" s="40"/>
      <c r="L6" s="43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52</v>
      </c>
      <c r="R6" s="21" t="s">
        <v>53</v>
      </c>
      <c r="S6" s="21" t="s">
        <v>54</v>
      </c>
      <c r="T6" s="24" t="s">
        <v>55</v>
      </c>
      <c r="U6" s="21" t="s">
        <v>188</v>
      </c>
      <c r="V6" s="21" t="s">
        <v>57</v>
      </c>
      <c r="W6" s="3" t="s">
        <v>45</v>
      </c>
      <c r="X6" s="3" t="s">
        <v>41</v>
      </c>
      <c r="Y6" s="21" t="s">
        <v>58</v>
      </c>
      <c r="Z6" s="21" t="s">
        <v>59</v>
      </c>
      <c r="AA6" s="33" t="s">
        <v>20</v>
      </c>
      <c r="AB6" s="33" t="s">
        <v>21</v>
      </c>
      <c r="AC6" s="33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8</v>
      </c>
      <c r="D7" s="12" t="s">
        <v>159</v>
      </c>
      <c r="E7" s="6"/>
      <c r="F7" s="6" t="s">
        <v>194</v>
      </c>
      <c r="G7" s="4" t="s">
        <v>195</v>
      </c>
      <c r="H7" s="4" t="s">
        <v>66</v>
      </c>
      <c r="I7" s="7">
        <f t="shared" ref="I7:I54" si="0">J7+K7</f>
        <v>3018</v>
      </c>
      <c r="J7" s="8">
        <v>3010</v>
      </c>
      <c r="K7" s="7">
        <f t="shared" ref="K7:K29" si="1">SUM(M7:Z7)</f>
        <v>8</v>
      </c>
      <c r="L7" s="9">
        <f t="shared" ref="L7:L54" si="2">K7/I7</f>
        <v>2.6507620941020544E-3</v>
      </c>
      <c r="M7" s="10"/>
      <c r="N7" s="10"/>
      <c r="O7" s="10"/>
      <c r="P7" s="10"/>
      <c r="Q7" s="10"/>
      <c r="R7" s="10"/>
      <c r="S7" s="10"/>
      <c r="T7" s="10">
        <v>8</v>
      </c>
      <c r="U7" s="10"/>
      <c r="V7" s="10"/>
      <c r="W7" s="10"/>
      <c r="X7" s="10"/>
      <c r="Y7" s="10"/>
      <c r="Z7" s="10"/>
      <c r="AA7" s="11">
        <v>20210108</v>
      </c>
      <c r="AB7" s="11">
        <v>10</v>
      </c>
      <c r="AC7" s="11" t="s">
        <v>48</v>
      </c>
      <c r="AD7" s="11" t="str">
        <f t="shared" ref="AD7:AD54" si="3">IF($AC7="A","하선동",IF($AC7="B","이형준",""))</f>
        <v>이형준</v>
      </c>
      <c r="AE7" s="30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8</v>
      </c>
      <c r="D8" s="12" t="s">
        <v>159</v>
      </c>
      <c r="E8" s="6" t="s">
        <v>49</v>
      </c>
      <c r="F8" s="6" t="s">
        <v>196</v>
      </c>
      <c r="G8" s="4" t="s">
        <v>197</v>
      </c>
      <c r="H8" s="4" t="s">
        <v>47</v>
      </c>
      <c r="I8" s="7">
        <f t="shared" si="0"/>
        <v>1322</v>
      </c>
      <c r="J8" s="8">
        <v>670</v>
      </c>
      <c r="K8" s="7">
        <f t="shared" si="1"/>
        <v>652</v>
      </c>
      <c r="L8" s="9">
        <f t="shared" si="2"/>
        <v>0.49319213313161875</v>
      </c>
      <c r="M8" s="10"/>
      <c r="N8" s="10"/>
      <c r="O8" s="10"/>
      <c r="P8" s="10">
        <v>2</v>
      </c>
      <c r="Q8" s="10"/>
      <c r="R8" s="10"/>
      <c r="S8" s="10"/>
      <c r="T8" s="10"/>
      <c r="U8" s="10"/>
      <c r="V8" s="10">
        <v>650</v>
      </c>
      <c r="W8" s="10"/>
      <c r="X8" s="10"/>
      <c r="Y8" s="10"/>
      <c r="Z8" s="10"/>
      <c r="AA8" s="11">
        <v>20210108</v>
      </c>
      <c r="AB8" s="11">
        <v>13</v>
      </c>
      <c r="AC8" s="11" t="s">
        <v>48</v>
      </c>
      <c r="AD8" s="11" t="str">
        <f t="shared" si="3"/>
        <v>이형준</v>
      </c>
      <c r="AE8" s="30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8</v>
      </c>
      <c r="D9" s="12" t="s">
        <v>46</v>
      </c>
      <c r="E9" s="6" t="s">
        <v>49</v>
      </c>
      <c r="F9" s="6" t="s">
        <v>75</v>
      </c>
      <c r="G9" s="4" t="s">
        <v>51</v>
      </c>
      <c r="H9" s="4" t="s">
        <v>47</v>
      </c>
      <c r="I9" s="7">
        <f t="shared" si="0"/>
        <v>848</v>
      </c>
      <c r="J9" s="8">
        <v>800</v>
      </c>
      <c r="K9" s="7">
        <f t="shared" si="1"/>
        <v>48</v>
      </c>
      <c r="L9" s="9">
        <f t="shared" si="2"/>
        <v>5.6603773584905662E-2</v>
      </c>
      <c r="M9" s="10">
        <v>37</v>
      </c>
      <c r="N9" s="10"/>
      <c r="O9" s="10"/>
      <c r="P9" s="10">
        <v>11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20210108</v>
      </c>
      <c r="AB9" s="5">
        <v>7</v>
      </c>
      <c r="AC9" s="5" t="s">
        <v>48</v>
      </c>
      <c r="AD9" s="11" t="str">
        <f t="shared" si="3"/>
        <v>이형준</v>
      </c>
      <c r="AE9" s="30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8</v>
      </c>
      <c r="D10" s="12" t="s">
        <v>46</v>
      </c>
      <c r="E10" s="6" t="s">
        <v>49</v>
      </c>
      <c r="F10" s="6" t="s">
        <v>64</v>
      </c>
      <c r="G10" s="4">
        <v>7301</v>
      </c>
      <c r="H10" s="4" t="s">
        <v>47</v>
      </c>
      <c r="I10" s="7">
        <f t="shared" si="0"/>
        <v>1512</v>
      </c>
      <c r="J10" s="8">
        <v>1390</v>
      </c>
      <c r="K10" s="7">
        <f t="shared" si="1"/>
        <v>122</v>
      </c>
      <c r="L10" s="9">
        <f t="shared" si="2"/>
        <v>8.0687830687830683E-2</v>
      </c>
      <c r="M10" s="10">
        <v>119</v>
      </c>
      <c r="N10" s="10"/>
      <c r="O10" s="10"/>
      <c r="P10" s="10">
        <v>1</v>
      </c>
      <c r="Q10" s="10"/>
      <c r="R10" s="10">
        <v>2</v>
      </c>
      <c r="S10" s="10"/>
      <c r="T10" s="10"/>
      <c r="U10" s="10"/>
      <c r="V10" s="10"/>
      <c r="W10" s="10"/>
      <c r="X10" s="10"/>
      <c r="Y10" s="10"/>
      <c r="Z10" s="10"/>
      <c r="AA10" s="11">
        <v>20210108</v>
      </c>
      <c r="AB10" s="11">
        <v>14</v>
      </c>
      <c r="AC10" s="11" t="s">
        <v>48</v>
      </c>
      <c r="AD10" s="11" t="str">
        <f t="shared" si="3"/>
        <v>이형준</v>
      </c>
      <c r="AE10" s="30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8</v>
      </c>
      <c r="D11" s="12" t="s">
        <v>159</v>
      </c>
      <c r="E11" s="6"/>
      <c r="F11" s="6" t="s">
        <v>183</v>
      </c>
      <c r="G11" s="4" t="s">
        <v>184</v>
      </c>
      <c r="H11" s="4" t="s">
        <v>66</v>
      </c>
      <c r="I11" s="7">
        <f t="shared" si="0"/>
        <v>2452</v>
      </c>
      <c r="J11" s="8">
        <v>2335</v>
      </c>
      <c r="K11" s="7">
        <f t="shared" si="1"/>
        <v>117</v>
      </c>
      <c r="L11" s="9">
        <f t="shared" si="2"/>
        <v>4.7716150081566065E-2</v>
      </c>
      <c r="M11" s="10">
        <v>11</v>
      </c>
      <c r="N11" s="10"/>
      <c r="O11" s="10"/>
      <c r="P11" s="10">
        <v>106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20210107</v>
      </c>
      <c r="AB11" s="11">
        <v>5</v>
      </c>
      <c r="AC11" s="11" t="s">
        <v>48</v>
      </c>
      <c r="AD11" s="11" t="str">
        <f t="shared" si="3"/>
        <v>이형준</v>
      </c>
      <c r="AE11" s="12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8</v>
      </c>
      <c r="D12" s="12" t="s">
        <v>159</v>
      </c>
      <c r="E12" s="6"/>
      <c r="F12" s="6" t="s">
        <v>183</v>
      </c>
      <c r="G12" s="4" t="s">
        <v>184</v>
      </c>
      <c r="H12" s="4" t="s">
        <v>66</v>
      </c>
      <c r="I12" s="7">
        <f t="shared" si="0"/>
        <v>4885</v>
      </c>
      <c r="J12" s="8">
        <v>4745</v>
      </c>
      <c r="K12" s="7">
        <f t="shared" si="1"/>
        <v>140</v>
      </c>
      <c r="L12" s="9">
        <f t="shared" si="2"/>
        <v>2.8659160696008188E-2</v>
      </c>
      <c r="M12" s="10">
        <v>3</v>
      </c>
      <c r="N12" s="10"/>
      <c r="O12" s="10"/>
      <c r="P12" s="10">
        <v>137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20210108</v>
      </c>
      <c r="AB12" s="11">
        <v>5</v>
      </c>
      <c r="AC12" s="11" t="s">
        <v>67</v>
      </c>
      <c r="AD12" s="11" t="str">
        <f t="shared" si="3"/>
        <v>하선동</v>
      </c>
      <c r="AE12" s="12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8</v>
      </c>
      <c r="D13" s="12" t="s">
        <v>46</v>
      </c>
      <c r="E13" s="6" t="s">
        <v>49</v>
      </c>
      <c r="F13" s="6" t="s">
        <v>64</v>
      </c>
      <c r="G13" s="4">
        <v>7301</v>
      </c>
      <c r="H13" s="4" t="s">
        <v>47</v>
      </c>
      <c r="I13" s="7">
        <f t="shared" si="0"/>
        <v>2429</v>
      </c>
      <c r="J13" s="14">
        <v>2270</v>
      </c>
      <c r="K13" s="7">
        <f t="shared" si="1"/>
        <v>159</v>
      </c>
      <c r="L13" s="9">
        <f t="shared" si="2"/>
        <v>6.5459036640592841E-2</v>
      </c>
      <c r="M13" s="10">
        <v>156</v>
      </c>
      <c r="N13" s="10"/>
      <c r="O13" s="10"/>
      <c r="P13" s="10"/>
      <c r="Q13" s="10"/>
      <c r="R13" s="10">
        <v>3</v>
      </c>
      <c r="S13" s="10"/>
      <c r="T13" s="10"/>
      <c r="U13" s="10"/>
      <c r="V13" s="10"/>
      <c r="W13" s="10"/>
      <c r="X13" s="10"/>
      <c r="Y13" s="10"/>
      <c r="Z13" s="10"/>
      <c r="AA13" s="11">
        <v>20210108</v>
      </c>
      <c r="AB13" s="11">
        <v>14</v>
      </c>
      <c r="AC13" s="11" t="s">
        <v>67</v>
      </c>
      <c r="AD13" s="11" t="str">
        <f t="shared" si="3"/>
        <v>하선동</v>
      </c>
      <c r="AE13" s="12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8</v>
      </c>
      <c r="D14" s="12" t="s">
        <v>46</v>
      </c>
      <c r="E14" s="6" t="s">
        <v>49</v>
      </c>
      <c r="F14" s="6" t="s">
        <v>75</v>
      </c>
      <c r="G14" s="4" t="s">
        <v>51</v>
      </c>
      <c r="H14" s="4" t="s">
        <v>47</v>
      </c>
      <c r="I14" s="7">
        <f t="shared" si="0"/>
        <v>1043</v>
      </c>
      <c r="J14" s="8">
        <v>981</v>
      </c>
      <c r="K14" s="7">
        <f t="shared" si="1"/>
        <v>62</v>
      </c>
      <c r="L14" s="9">
        <f t="shared" si="2"/>
        <v>5.9443911792905084E-2</v>
      </c>
      <c r="M14" s="10">
        <v>48</v>
      </c>
      <c r="N14" s="10"/>
      <c r="O14" s="10"/>
      <c r="P14" s="10">
        <v>14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20210107</v>
      </c>
      <c r="AB14" s="11">
        <v>7</v>
      </c>
      <c r="AC14" s="11" t="s">
        <v>48</v>
      </c>
      <c r="AD14" s="11" t="str">
        <f t="shared" si="3"/>
        <v>이형준</v>
      </c>
      <c r="AE14" s="12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8</v>
      </c>
      <c r="D15" s="12" t="s">
        <v>108</v>
      </c>
      <c r="E15" s="6" t="s">
        <v>171</v>
      </c>
      <c r="F15" s="6" t="s">
        <v>170</v>
      </c>
      <c r="G15" s="4" t="s">
        <v>131</v>
      </c>
      <c r="H15" s="4" t="s">
        <v>47</v>
      </c>
      <c r="I15" s="7">
        <f t="shared" si="0"/>
        <v>1419</v>
      </c>
      <c r="J15" s="8">
        <v>1415</v>
      </c>
      <c r="K15" s="7">
        <f t="shared" si="1"/>
        <v>4</v>
      </c>
      <c r="L15" s="9">
        <f t="shared" si="2"/>
        <v>2.8188865398167725E-3</v>
      </c>
      <c r="M15" s="10"/>
      <c r="N15" s="10"/>
      <c r="O15" s="10"/>
      <c r="P15" s="10"/>
      <c r="Q15" s="10"/>
      <c r="R15" s="10"/>
      <c r="S15" s="10"/>
      <c r="T15" s="10"/>
      <c r="U15" s="10">
        <v>4</v>
      </c>
      <c r="V15" s="10"/>
      <c r="W15" s="10"/>
      <c r="X15" s="10"/>
      <c r="Y15" s="10"/>
      <c r="Z15" s="10"/>
      <c r="AA15" s="11">
        <v>20210108</v>
      </c>
      <c r="AB15" s="11">
        <v>3</v>
      </c>
      <c r="AC15" s="11" t="s">
        <v>48</v>
      </c>
      <c r="AD15" s="11" t="str">
        <f t="shared" si="3"/>
        <v>이형준</v>
      </c>
      <c r="AE15" s="30" t="s">
        <v>32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8</v>
      </c>
      <c r="D16" s="12" t="s">
        <v>159</v>
      </c>
      <c r="E16" s="6" t="s">
        <v>180</v>
      </c>
      <c r="F16" s="6" t="s">
        <v>198</v>
      </c>
      <c r="G16" s="4" t="s">
        <v>195</v>
      </c>
      <c r="H16" s="4" t="s">
        <v>66</v>
      </c>
      <c r="I16" s="7">
        <f t="shared" si="0"/>
        <v>7194</v>
      </c>
      <c r="J16" s="8">
        <v>7181</v>
      </c>
      <c r="K16" s="7">
        <f t="shared" si="1"/>
        <v>13</v>
      </c>
      <c r="L16" s="9">
        <f t="shared" si="2"/>
        <v>1.8070614400889631E-3</v>
      </c>
      <c r="M16" s="10"/>
      <c r="N16" s="10"/>
      <c r="O16" s="10"/>
      <c r="P16" s="10">
        <v>5</v>
      </c>
      <c r="Q16" s="10"/>
      <c r="R16" s="10"/>
      <c r="S16" s="10"/>
      <c r="T16" s="10">
        <v>8</v>
      </c>
      <c r="U16" s="10"/>
      <c r="V16" s="10"/>
      <c r="W16" s="10"/>
      <c r="X16" s="10"/>
      <c r="Y16" s="10"/>
      <c r="Z16" s="10"/>
      <c r="AA16" s="11">
        <v>20210108</v>
      </c>
      <c r="AB16" s="11">
        <v>2</v>
      </c>
      <c r="AC16" s="11" t="s">
        <v>48</v>
      </c>
      <c r="AD16" s="11" t="str">
        <f t="shared" si="3"/>
        <v>이형준</v>
      </c>
      <c r="AE16" s="30" t="s">
        <v>32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8</v>
      </c>
      <c r="D17" s="12" t="s">
        <v>46</v>
      </c>
      <c r="E17" s="6" t="s">
        <v>49</v>
      </c>
      <c r="F17" s="6" t="s">
        <v>64</v>
      </c>
      <c r="G17" s="4">
        <v>7301</v>
      </c>
      <c r="H17" s="4" t="s">
        <v>47</v>
      </c>
      <c r="I17" s="7">
        <f t="shared" si="0"/>
        <v>592</v>
      </c>
      <c r="J17" s="8">
        <v>534</v>
      </c>
      <c r="K17" s="7">
        <f t="shared" si="1"/>
        <v>58</v>
      </c>
      <c r="L17" s="9">
        <f t="shared" si="2"/>
        <v>9.7972972972972971E-2</v>
      </c>
      <c r="M17" s="10">
        <v>58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20210108</v>
      </c>
      <c r="AB17" s="11">
        <v>14</v>
      </c>
      <c r="AC17" s="11" t="s">
        <v>48</v>
      </c>
      <c r="AD17" s="11" t="str">
        <f t="shared" si="3"/>
        <v>이형준</v>
      </c>
      <c r="AE17" s="30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8</v>
      </c>
      <c r="D18" s="12" t="s">
        <v>46</v>
      </c>
      <c r="E18" s="6" t="s">
        <v>49</v>
      </c>
      <c r="F18" s="6" t="s">
        <v>75</v>
      </c>
      <c r="G18" s="4" t="s">
        <v>51</v>
      </c>
      <c r="H18" s="4" t="s">
        <v>47</v>
      </c>
      <c r="I18" s="7">
        <f t="shared" si="0"/>
        <v>2715</v>
      </c>
      <c r="J18" s="8">
        <v>2519</v>
      </c>
      <c r="K18" s="7">
        <f t="shared" si="1"/>
        <v>196</v>
      </c>
      <c r="L18" s="9">
        <f t="shared" si="2"/>
        <v>7.2191528545119704E-2</v>
      </c>
      <c r="M18" s="10">
        <v>129</v>
      </c>
      <c r="N18" s="10"/>
      <c r="O18" s="10"/>
      <c r="P18" s="10">
        <v>66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1">
        <v>20210107</v>
      </c>
      <c r="AB18" s="11">
        <v>7</v>
      </c>
      <c r="AC18" s="11" t="s">
        <v>48</v>
      </c>
      <c r="AD18" s="11" t="str">
        <f t="shared" si="3"/>
        <v>이형준</v>
      </c>
      <c r="AE18" s="12" t="s">
        <v>34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8</v>
      </c>
      <c r="D19" s="12" t="s">
        <v>46</v>
      </c>
      <c r="E19" s="6" t="s">
        <v>49</v>
      </c>
      <c r="F19" s="6" t="s">
        <v>75</v>
      </c>
      <c r="G19" s="4" t="s">
        <v>51</v>
      </c>
      <c r="H19" s="4" t="s">
        <v>47</v>
      </c>
      <c r="I19" s="7">
        <f t="shared" si="0"/>
        <v>1805</v>
      </c>
      <c r="J19" s="8">
        <v>1698</v>
      </c>
      <c r="K19" s="7">
        <f t="shared" si="1"/>
        <v>107</v>
      </c>
      <c r="L19" s="9">
        <f t="shared" si="2"/>
        <v>5.9279778393351801E-2</v>
      </c>
      <c r="M19" s="10">
        <v>82</v>
      </c>
      <c r="N19" s="10"/>
      <c r="O19" s="10"/>
      <c r="P19" s="10">
        <v>23</v>
      </c>
      <c r="Q19" s="10"/>
      <c r="R19" s="10">
        <v>2</v>
      </c>
      <c r="S19" s="10"/>
      <c r="T19" s="10"/>
      <c r="U19" s="10"/>
      <c r="V19" s="10"/>
      <c r="W19" s="10"/>
      <c r="X19" s="10"/>
      <c r="Y19" s="10"/>
      <c r="Z19" s="10"/>
      <c r="AA19" s="11">
        <v>20210108</v>
      </c>
      <c r="AB19" s="11">
        <v>7</v>
      </c>
      <c r="AC19" s="5" t="s">
        <v>67</v>
      </c>
      <c r="AD19" s="11" t="str">
        <f t="shared" si="3"/>
        <v>하선동</v>
      </c>
      <c r="AE19" s="12" t="s">
        <v>34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8</v>
      </c>
      <c r="D20" s="12" t="s">
        <v>25</v>
      </c>
      <c r="E20" s="6" t="s">
        <v>70</v>
      </c>
      <c r="F20" s="6" t="s">
        <v>71</v>
      </c>
      <c r="G20" s="4"/>
      <c r="H20" s="4"/>
      <c r="I20" s="7">
        <f t="shared" si="0"/>
        <v>2710</v>
      </c>
      <c r="J20" s="8">
        <v>2710</v>
      </c>
      <c r="K20" s="7">
        <f t="shared" si="1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20210108</v>
      </c>
      <c r="AB20" s="11">
        <v>6</v>
      </c>
      <c r="AC20" s="5" t="s">
        <v>67</v>
      </c>
      <c r="AD20" s="11" t="str">
        <f t="shared" si="3"/>
        <v>하선동</v>
      </c>
      <c r="AE20" s="12" t="s">
        <v>34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8</v>
      </c>
      <c r="D21" s="6" t="s">
        <v>46</v>
      </c>
      <c r="E21" s="6" t="s">
        <v>70</v>
      </c>
      <c r="F21" s="6" t="s">
        <v>73</v>
      </c>
      <c r="G21" s="4" t="s">
        <v>74</v>
      </c>
      <c r="H21" s="4" t="s">
        <v>47</v>
      </c>
      <c r="I21" s="7">
        <f t="shared" si="0"/>
        <v>1283</v>
      </c>
      <c r="J21" s="8">
        <v>1235</v>
      </c>
      <c r="K21" s="7">
        <f t="shared" si="1"/>
        <v>48</v>
      </c>
      <c r="L21" s="9">
        <f t="shared" si="2"/>
        <v>3.7412314886983634E-2</v>
      </c>
      <c r="M21" s="10"/>
      <c r="N21" s="10"/>
      <c r="O21" s="10"/>
      <c r="P21" s="10"/>
      <c r="Q21" s="10"/>
      <c r="R21" s="10">
        <v>48</v>
      </c>
      <c r="S21" s="10"/>
      <c r="T21" s="10"/>
      <c r="U21" s="10"/>
      <c r="V21" s="10"/>
      <c r="W21" s="10"/>
      <c r="X21" s="10"/>
      <c r="Y21" s="10"/>
      <c r="Z21" s="10"/>
      <c r="AA21" s="11">
        <v>20210107</v>
      </c>
      <c r="AB21" s="11">
        <v>4</v>
      </c>
      <c r="AC21" s="5" t="s">
        <v>48</v>
      </c>
      <c r="AD21" s="11" t="str">
        <f t="shared" si="3"/>
        <v>이형준</v>
      </c>
      <c r="AE21" s="12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8</v>
      </c>
      <c r="D22" s="6" t="s">
        <v>46</v>
      </c>
      <c r="E22" s="6" t="s">
        <v>70</v>
      </c>
      <c r="F22" s="6" t="s">
        <v>73</v>
      </c>
      <c r="G22" s="4" t="s">
        <v>74</v>
      </c>
      <c r="H22" s="4" t="s">
        <v>47</v>
      </c>
      <c r="I22" s="7">
        <f t="shared" si="0"/>
        <v>3312</v>
      </c>
      <c r="J22" s="8">
        <v>3287</v>
      </c>
      <c r="K22" s="7">
        <f t="shared" si="1"/>
        <v>25</v>
      </c>
      <c r="L22" s="9">
        <f t="shared" si="2"/>
        <v>7.548309178743961E-3</v>
      </c>
      <c r="M22" s="10"/>
      <c r="N22" s="10"/>
      <c r="O22" s="10"/>
      <c r="P22" s="10"/>
      <c r="Q22" s="10"/>
      <c r="R22" s="10">
        <v>25</v>
      </c>
      <c r="S22" s="10"/>
      <c r="T22" s="10"/>
      <c r="U22" s="10"/>
      <c r="V22" s="10"/>
      <c r="W22" s="10"/>
      <c r="X22" s="10"/>
      <c r="Y22" s="10"/>
      <c r="Z22" s="10"/>
      <c r="AA22" s="11">
        <v>20210108</v>
      </c>
      <c r="AB22" s="11">
        <v>4</v>
      </c>
      <c r="AC22" s="5" t="s">
        <v>67</v>
      </c>
      <c r="AD22" s="11" t="str">
        <f t="shared" si="3"/>
        <v>하선동</v>
      </c>
      <c r="AE22" s="12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8</v>
      </c>
      <c r="D23" s="12" t="s">
        <v>159</v>
      </c>
      <c r="E23" s="6" t="s">
        <v>49</v>
      </c>
      <c r="F23" s="6" t="s">
        <v>196</v>
      </c>
      <c r="G23" s="4" t="s">
        <v>197</v>
      </c>
      <c r="H23" s="4" t="s">
        <v>47</v>
      </c>
      <c r="I23" s="7">
        <f t="shared" si="0"/>
        <v>1675</v>
      </c>
      <c r="J23" s="8">
        <v>1350</v>
      </c>
      <c r="K23" s="7">
        <f t="shared" si="1"/>
        <v>325</v>
      </c>
      <c r="L23" s="9">
        <f t="shared" si="2"/>
        <v>0.19402985074626866</v>
      </c>
      <c r="M23" s="10"/>
      <c r="N23" s="10"/>
      <c r="O23" s="10"/>
      <c r="P23" s="10">
        <v>5</v>
      </c>
      <c r="Q23" s="10"/>
      <c r="R23" s="10"/>
      <c r="S23" s="10"/>
      <c r="T23" s="10"/>
      <c r="U23" s="10"/>
      <c r="V23" s="10"/>
      <c r="W23" s="10"/>
      <c r="X23" s="10">
        <v>320</v>
      </c>
      <c r="Y23" s="10"/>
      <c r="Z23" s="10"/>
      <c r="AA23" s="11">
        <v>20210108</v>
      </c>
      <c r="AB23" s="11">
        <v>13</v>
      </c>
      <c r="AC23" s="5" t="s">
        <v>67</v>
      </c>
      <c r="AD23" s="11" t="str">
        <f t="shared" si="3"/>
        <v>하선동</v>
      </c>
      <c r="AE23" s="12" t="s">
        <v>36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8</v>
      </c>
      <c r="D24" s="12" t="s">
        <v>108</v>
      </c>
      <c r="E24" s="6" t="s">
        <v>171</v>
      </c>
      <c r="F24" s="6" t="s">
        <v>170</v>
      </c>
      <c r="G24" s="4" t="s">
        <v>131</v>
      </c>
      <c r="H24" s="4" t="s">
        <v>47</v>
      </c>
      <c r="I24" s="7">
        <f t="shared" si="0"/>
        <v>1492</v>
      </c>
      <c r="J24" s="8">
        <v>1490</v>
      </c>
      <c r="K24" s="7">
        <f t="shared" si="1"/>
        <v>2</v>
      </c>
      <c r="L24" s="9">
        <f t="shared" si="2"/>
        <v>1.3404825737265416E-3</v>
      </c>
      <c r="M24" s="10"/>
      <c r="N24" s="10"/>
      <c r="O24" s="10"/>
      <c r="P24" s="10"/>
      <c r="Q24" s="10"/>
      <c r="R24" s="10"/>
      <c r="S24" s="10"/>
      <c r="T24" s="10"/>
      <c r="U24" s="10">
        <v>2</v>
      </c>
      <c r="V24" s="10"/>
      <c r="W24" s="10"/>
      <c r="X24" s="10"/>
      <c r="Y24" s="10"/>
      <c r="Z24" s="10"/>
      <c r="AA24" s="11">
        <v>20210108</v>
      </c>
      <c r="AB24" s="11">
        <v>3</v>
      </c>
      <c r="AC24" s="5" t="s">
        <v>67</v>
      </c>
      <c r="AD24" s="11" t="str">
        <f t="shared" si="3"/>
        <v>하선동</v>
      </c>
      <c r="AE24" s="12" t="s">
        <v>36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8</v>
      </c>
      <c r="D25" s="12" t="s">
        <v>46</v>
      </c>
      <c r="E25" s="6" t="s">
        <v>141</v>
      </c>
      <c r="F25" s="6" t="s">
        <v>140</v>
      </c>
      <c r="G25" s="4" t="s">
        <v>79</v>
      </c>
      <c r="H25" s="4" t="s">
        <v>47</v>
      </c>
      <c r="I25" s="7">
        <f t="shared" si="0"/>
        <v>2030</v>
      </c>
      <c r="J25" s="10">
        <v>2025</v>
      </c>
      <c r="K25" s="7">
        <f t="shared" si="1"/>
        <v>5</v>
      </c>
      <c r="L25" s="9">
        <f t="shared" si="2"/>
        <v>2.4630541871921183E-3</v>
      </c>
      <c r="M25" s="10"/>
      <c r="N25" s="10"/>
      <c r="O25" s="10"/>
      <c r="P25" s="10"/>
      <c r="Q25" s="10"/>
      <c r="R25" s="10"/>
      <c r="S25" s="10"/>
      <c r="T25" s="10"/>
      <c r="U25" s="10">
        <v>5</v>
      </c>
      <c r="V25" s="10"/>
      <c r="W25" s="10"/>
      <c r="X25" s="10"/>
      <c r="Y25" s="10"/>
      <c r="Z25" s="10"/>
      <c r="AA25" s="11">
        <v>20210107</v>
      </c>
      <c r="AB25" s="11">
        <v>11</v>
      </c>
      <c r="AC25" s="5" t="s">
        <v>48</v>
      </c>
      <c r="AD25" s="11" t="str">
        <f t="shared" si="3"/>
        <v>이형준</v>
      </c>
      <c r="AE25" s="12" t="s">
        <v>36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8</v>
      </c>
      <c r="D26" s="12" t="s">
        <v>108</v>
      </c>
      <c r="E26" s="6" t="s">
        <v>107</v>
      </c>
      <c r="F26" s="6" t="s">
        <v>105</v>
      </c>
      <c r="G26" s="4" t="s">
        <v>83</v>
      </c>
      <c r="H26" s="4" t="s">
        <v>66</v>
      </c>
      <c r="I26" s="7">
        <f t="shared" si="0"/>
        <v>297</v>
      </c>
      <c r="J26" s="10">
        <v>295</v>
      </c>
      <c r="K26" s="7">
        <f t="shared" si="1"/>
        <v>2</v>
      </c>
      <c r="L26" s="9">
        <f t="shared" si="2"/>
        <v>6.7340067340067337E-3</v>
      </c>
      <c r="M26" s="10"/>
      <c r="N26" s="10"/>
      <c r="O26" s="10"/>
      <c r="P26" s="10"/>
      <c r="Q26" s="10"/>
      <c r="R26" s="10"/>
      <c r="S26" s="10"/>
      <c r="T26" s="10">
        <v>2</v>
      </c>
      <c r="U26" s="10"/>
      <c r="V26" s="10"/>
      <c r="W26" s="10"/>
      <c r="X26" s="10"/>
      <c r="Y26" s="10"/>
      <c r="Z26" s="10"/>
      <c r="AA26" s="11">
        <v>20210108</v>
      </c>
      <c r="AB26" s="11">
        <v>12</v>
      </c>
      <c r="AC26" s="5" t="s">
        <v>67</v>
      </c>
      <c r="AD26" s="11" t="str">
        <f t="shared" si="3"/>
        <v>하선동</v>
      </c>
      <c r="AE26" s="12" t="s">
        <v>36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8</v>
      </c>
      <c r="D27" s="12" t="s">
        <v>159</v>
      </c>
      <c r="E27" s="6"/>
      <c r="F27" s="6" t="s">
        <v>194</v>
      </c>
      <c r="G27" s="4" t="s">
        <v>195</v>
      </c>
      <c r="H27" s="4" t="s">
        <v>66</v>
      </c>
      <c r="I27" s="7">
        <f t="shared" si="0"/>
        <v>1065</v>
      </c>
      <c r="J27" s="10">
        <v>1055</v>
      </c>
      <c r="K27" s="7">
        <f t="shared" si="1"/>
        <v>10</v>
      </c>
      <c r="L27" s="9">
        <f t="shared" si="2"/>
        <v>9.3896713615023476E-3</v>
      </c>
      <c r="M27" s="10"/>
      <c r="N27" s="10"/>
      <c r="O27" s="10"/>
      <c r="P27" s="10">
        <v>5</v>
      </c>
      <c r="Q27" s="10"/>
      <c r="R27" s="10"/>
      <c r="S27" s="10"/>
      <c r="T27" s="10">
        <v>2</v>
      </c>
      <c r="U27" s="10">
        <v>3</v>
      </c>
      <c r="V27" s="10"/>
      <c r="W27" s="10"/>
      <c r="X27" s="10"/>
      <c r="Y27" s="10"/>
      <c r="Z27" s="10"/>
      <c r="AA27" s="11">
        <v>20210108</v>
      </c>
      <c r="AB27" s="11">
        <v>10</v>
      </c>
      <c r="AC27" s="5" t="s">
        <v>67</v>
      </c>
      <c r="AD27" s="11" t="str">
        <f t="shared" si="3"/>
        <v>하선동</v>
      </c>
      <c r="AE27" s="12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8</v>
      </c>
      <c r="D28" s="12" t="s">
        <v>25</v>
      </c>
      <c r="E28" s="6" t="s">
        <v>49</v>
      </c>
      <c r="F28" s="6" t="s">
        <v>50</v>
      </c>
      <c r="G28" s="4" t="s">
        <v>51</v>
      </c>
      <c r="H28" s="4" t="s">
        <v>47</v>
      </c>
      <c r="I28" s="7">
        <f t="shared" si="0"/>
        <v>693</v>
      </c>
      <c r="J28" s="25">
        <v>640</v>
      </c>
      <c r="K28" s="7">
        <f t="shared" si="1"/>
        <v>53</v>
      </c>
      <c r="L28" s="9">
        <f t="shared" si="2"/>
        <v>7.647907647907648E-2</v>
      </c>
      <c r="M28" s="10">
        <v>2</v>
      </c>
      <c r="N28" s="10"/>
      <c r="O28" s="10"/>
      <c r="P28" s="10">
        <v>46</v>
      </c>
      <c r="Q28" s="10"/>
      <c r="R28" s="10"/>
      <c r="S28" s="10"/>
      <c r="T28" s="10"/>
      <c r="U28" s="10"/>
      <c r="V28" s="10"/>
      <c r="W28" s="10"/>
      <c r="X28" s="10"/>
      <c r="Y28" s="10">
        <v>5</v>
      </c>
      <c r="Z28" s="10"/>
      <c r="AA28" s="11">
        <v>20210107</v>
      </c>
      <c r="AB28" s="11">
        <v>15</v>
      </c>
      <c r="AC28" s="5" t="s">
        <v>67</v>
      </c>
      <c r="AD28" s="11" t="str">
        <f t="shared" si="3"/>
        <v>하선동</v>
      </c>
      <c r="AE28" s="12" t="s">
        <v>80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8</v>
      </c>
      <c r="D29" s="12" t="s">
        <v>25</v>
      </c>
      <c r="E29" s="6" t="s">
        <v>49</v>
      </c>
      <c r="F29" s="6" t="s">
        <v>50</v>
      </c>
      <c r="G29" s="4" t="s">
        <v>51</v>
      </c>
      <c r="H29" s="4" t="s">
        <v>47</v>
      </c>
      <c r="I29" s="7">
        <f t="shared" si="0"/>
        <v>2733</v>
      </c>
      <c r="J29" s="10">
        <v>2540</v>
      </c>
      <c r="K29" s="7">
        <f t="shared" si="1"/>
        <v>193</v>
      </c>
      <c r="L29" s="9">
        <f t="shared" si="2"/>
        <v>7.0618368093669961E-2</v>
      </c>
      <c r="M29" s="10">
        <v>3</v>
      </c>
      <c r="N29" s="10"/>
      <c r="O29" s="10"/>
      <c r="P29" s="10">
        <v>190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20210107</v>
      </c>
      <c r="AB29" s="11">
        <v>15</v>
      </c>
      <c r="AC29" s="5" t="s">
        <v>48</v>
      </c>
      <c r="AD29" s="11" t="str">
        <f t="shared" si="3"/>
        <v>이형준</v>
      </c>
      <c r="AE29" s="12" t="s">
        <v>80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8</v>
      </c>
      <c r="D30" s="12" t="s">
        <v>25</v>
      </c>
      <c r="E30" s="6" t="s">
        <v>49</v>
      </c>
      <c r="F30" s="6" t="s">
        <v>50</v>
      </c>
      <c r="G30" s="4" t="s">
        <v>51</v>
      </c>
      <c r="H30" s="4" t="s">
        <v>47</v>
      </c>
      <c r="I30" s="7">
        <f t="shared" si="0"/>
        <v>2510</v>
      </c>
      <c r="J30" s="10">
        <v>2340</v>
      </c>
      <c r="K30" s="7">
        <f t="shared" ref="K30:K51" si="6">SUM(M30:Z30)</f>
        <v>170</v>
      </c>
      <c r="L30" s="9">
        <f t="shared" si="2"/>
        <v>6.7729083665338641E-2</v>
      </c>
      <c r="M30" s="10"/>
      <c r="N30" s="10"/>
      <c r="O30" s="10"/>
      <c r="P30" s="10">
        <v>170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>
        <v>20210108</v>
      </c>
      <c r="AB30" s="11">
        <v>15</v>
      </c>
      <c r="AC30" s="5" t="s">
        <v>67</v>
      </c>
      <c r="AD30" s="11" t="str">
        <f t="shared" si="3"/>
        <v>하선동</v>
      </c>
      <c r="AE30" s="12" t="s">
        <v>80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8</v>
      </c>
      <c r="D31" s="12" t="s">
        <v>159</v>
      </c>
      <c r="E31" s="6"/>
      <c r="F31" s="6" t="s">
        <v>183</v>
      </c>
      <c r="G31" s="4" t="s">
        <v>184</v>
      </c>
      <c r="H31" s="4" t="s">
        <v>66</v>
      </c>
      <c r="I31" s="7">
        <f t="shared" si="0"/>
        <v>412</v>
      </c>
      <c r="J31" s="8">
        <v>390</v>
      </c>
      <c r="K31" s="7">
        <f t="shared" si="6"/>
        <v>22</v>
      </c>
      <c r="L31" s="9">
        <f t="shared" si="2"/>
        <v>5.3398058252427182E-2</v>
      </c>
      <c r="M31" s="10"/>
      <c r="N31" s="10"/>
      <c r="O31" s="10"/>
      <c r="P31" s="10">
        <v>22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>
        <v>20210108</v>
      </c>
      <c r="AB31" s="11">
        <v>5</v>
      </c>
      <c r="AC31" s="5" t="s">
        <v>67</v>
      </c>
      <c r="AD31" s="11" t="str">
        <f t="shared" si="3"/>
        <v>하선동</v>
      </c>
      <c r="AE31" s="12" t="s">
        <v>80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8</v>
      </c>
      <c r="D32" s="12"/>
      <c r="E32" s="6"/>
      <c r="F32" s="6"/>
      <c r="G32" s="4"/>
      <c r="H32" s="4"/>
      <c r="I32" s="7">
        <f t="shared" si="0"/>
        <v>2350</v>
      </c>
      <c r="J32" s="8">
        <v>2350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8</v>
      </c>
      <c r="D33" s="12" t="s">
        <v>25</v>
      </c>
      <c r="E33" s="6" t="s">
        <v>49</v>
      </c>
      <c r="F33" s="6" t="s">
        <v>50</v>
      </c>
      <c r="G33" s="4" t="s">
        <v>51</v>
      </c>
      <c r="H33" s="4" t="s">
        <v>47</v>
      </c>
      <c r="I33" s="7">
        <f t="shared" si="0"/>
        <v>1830</v>
      </c>
      <c r="J33" s="8">
        <v>1830</v>
      </c>
      <c r="K33" s="7">
        <f t="shared" si="6"/>
        <v>0</v>
      </c>
      <c r="L33" s="9">
        <f t="shared" si="2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17</v>
      </c>
      <c r="B34" s="5">
        <f t="shared" si="5"/>
        <v>1</v>
      </c>
      <c r="C34" s="5">
        <f t="shared" si="5"/>
        <v>8</v>
      </c>
      <c r="D34" s="12" t="s">
        <v>25</v>
      </c>
      <c r="E34" s="6" t="s">
        <v>49</v>
      </c>
      <c r="F34" s="6" t="s">
        <v>50</v>
      </c>
      <c r="G34" s="4" t="s">
        <v>51</v>
      </c>
      <c r="H34" s="4" t="s">
        <v>47</v>
      </c>
      <c r="I34" s="7">
        <f t="shared" si="0"/>
        <v>1500</v>
      </c>
      <c r="J34" s="8">
        <v>1500</v>
      </c>
      <c r="K34" s="7">
        <f t="shared" ref="K34:K44" si="7">SUM(M34:Z34)</f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18</v>
      </c>
      <c r="B35" s="5">
        <f t="shared" si="5"/>
        <v>1</v>
      </c>
      <c r="C35" s="5">
        <f t="shared" si="5"/>
        <v>8</v>
      </c>
      <c r="D35" s="12" t="s">
        <v>159</v>
      </c>
      <c r="E35" s="6"/>
      <c r="F35" s="6" t="s">
        <v>194</v>
      </c>
      <c r="G35" s="4" t="s">
        <v>195</v>
      </c>
      <c r="H35" s="4" t="s">
        <v>66</v>
      </c>
      <c r="I35" s="7">
        <f t="shared" si="0"/>
        <v>1850</v>
      </c>
      <c r="J35" s="8">
        <v>1850</v>
      </c>
      <c r="K35" s="7">
        <f t="shared" si="7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19</v>
      </c>
      <c r="B36" s="5">
        <f t="shared" si="5"/>
        <v>1</v>
      </c>
      <c r="C36" s="5">
        <f t="shared" si="5"/>
        <v>8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20</v>
      </c>
      <c r="B37" s="5">
        <f t="shared" si="5"/>
        <v>1</v>
      </c>
      <c r="C37" s="5">
        <f t="shared" si="5"/>
        <v>8</v>
      </c>
      <c r="D37" s="12"/>
      <c r="E37" s="6"/>
      <c r="F37" s="6"/>
      <c r="G37" s="4"/>
      <c r="H37" s="4"/>
      <c r="I37" s="7">
        <f t="shared" si="0"/>
        <v>0</v>
      </c>
      <c r="J37" s="10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21</v>
      </c>
      <c r="B38" s="5">
        <f t="shared" si="5"/>
        <v>1</v>
      </c>
      <c r="C38" s="5">
        <f t="shared" si="5"/>
        <v>8</v>
      </c>
      <c r="D38" s="12"/>
      <c r="E38" s="6"/>
      <c r="F38" s="6"/>
      <c r="G38" s="4"/>
      <c r="H38" s="4"/>
      <c r="I38" s="7">
        <f t="shared" si="0"/>
        <v>0</v>
      </c>
      <c r="J38" s="10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22</v>
      </c>
      <c r="B39" s="5">
        <f t="shared" si="5"/>
        <v>1</v>
      </c>
      <c r="C39" s="5">
        <f t="shared" si="5"/>
        <v>8</v>
      </c>
      <c r="D39" s="12"/>
      <c r="E39" s="6"/>
      <c r="F39" s="6"/>
      <c r="G39" s="4"/>
      <c r="H39" s="4"/>
      <c r="I39" s="7">
        <f t="shared" si="0"/>
        <v>0</v>
      </c>
      <c r="J39" s="25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23</v>
      </c>
      <c r="B40" s="5">
        <f t="shared" si="5"/>
        <v>1</v>
      </c>
      <c r="C40" s="5">
        <f t="shared" si="5"/>
        <v>8</v>
      </c>
      <c r="D40" s="12"/>
      <c r="E40" s="6"/>
      <c r="F40" s="6"/>
      <c r="G40" s="4"/>
      <c r="H40" s="4"/>
      <c r="I40" s="7">
        <f t="shared" si="0"/>
        <v>0</v>
      </c>
      <c r="J40" s="10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24</v>
      </c>
      <c r="B41" s="5">
        <f t="shared" ref="B41:C53" si="8">B40</f>
        <v>1</v>
      </c>
      <c r="C41" s="5">
        <f t="shared" si="8"/>
        <v>8</v>
      </c>
      <c r="D41" s="12"/>
      <c r="E41" s="6"/>
      <c r="F41" s="6"/>
      <c r="G41" s="4"/>
      <c r="H41" s="4"/>
      <c r="I41" s="7">
        <f t="shared" si="0"/>
        <v>0</v>
      </c>
      <c r="J41" s="10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25</v>
      </c>
      <c r="B42" s="5">
        <f t="shared" si="8"/>
        <v>1</v>
      </c>
      <c r="C42" s="5">
        <f t="shared" si="8"/>
        <v>8</v>
      </c>
      <c r="D42" s="12"/>
      <c r="E42" s="6"/>
      <c r="F42" s="6"/>
      <c r="G42" s="4"/>
      <c r="H42" s="4"/>
      <c r="I42" s="7">
        <f t="shared" si="0"/>
        <v>0</v>
      </c>
      <c r="J42" s="25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26"/>
    </row>
    <row r="43" spans="1:32" s="13" customFormat="1" ht="20.100000000000001" customHeight="1" x14ac:dyDescent="0.3">
      <c r="A43" s="4">
        <v>26</v>
      </c>
      <c r="B43" s="5">
        <f t="shared" si="8"/>
        <v>1</v>
      </c>
      <c r="C43" s="5">
        <f t="shared" si="8"/>
        <v>8</v>
      </c>
      <c r="D43" s="12"/>
      <c r="E43" s="6"/>
      <c r="F43" s="6"/>
      <c r="G43" s="4"/>
      <c r="H43" s="4"/>
      <c r="I43" s="7">
        <f t="shared" si="0"/>
        <v>0</v>
      </c>
      <c r="J43" s="10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27</v>
      </c>
      <c r="B44" s="5">
        <f t="shared" si="8"/>
        <v>1</v>
      </c>
      <c r="C44" s="5">
        <f t="shared" si="8"/>
        <v>8</v>
      </c>
      <c r="D44" s="12"/>
      <c r="E44" s="6"/>
      <c r="F44" s="6"/>
      <c r="G44" s="4"/>
      <c r="H44" s="4"/>
      <c r="I44" s="7">
        <f t="shared" si="0"/>
        <v>0</v>
      </c>
      <c r="J44" s="10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hidden="1" customHeight="1" x14ac:dyDescent="0.3">
      <c r="A45" s="4">
        <v>31</v>
      </c>
      <c r="B45" s="5">
        <f t="shared" si="8"/>
        <v>1</v>
      </c>
      <c r="C45" s="5">
        <f t="shared" si="8"/>
        <v>8</v>
      </c>
      <c r="D45" s="6"/>
      <c r="E45" s="6"/>
      <c r="F45" s="4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hidden="1" customHeight="1" x14ac:dyDescent="0.3">
      <c r="A46" s="4">
        <v>32</v>
      </c>
      <c r="B46" s="5">
        <f t="shared" si="8"/>
        <v>1</v>
      </c>
      <c r="C46" s="5">
        <f t="shared" si="8"/>
        <v>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3" customFormat="1" ht="20.100000000000001" hidden="1" customHeight="1" x14ac:dyDescent="0.3">
      <c r="A47" s="4">
        <v>33</v>
      </c>
      <c r="B47" s="5">
        <f t="shared" si="8"/>
        <v>1</v>
      </c>
      <c r="C47" s="5">
        <f t="shared" si="8"/>
        <v>8</v>
      </c>
      <c r="D47" s="6"/>
      <c r="E47" s="4"/>
      <c r="F47" s="4"/>
      <c r="G47" s="4"/>
      <c r="H47" s="4"/>
      <c r="I47" s="7">
        <f t="shared" si="0"/>
        <v>0</v>
      </c>
      <c r="J47" s="8"/>
      <c r="K47" s="7">
        <f t="shared" si="6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4"/>
      <c r="AF47" s="12"/>
    </row>
    <row r="48" spans="1:32" s="13" customFormat="1" ht="20.100000000000001" hidden="1" customHeight="1" x14ac:dyDescent="0.3">
      <c r="A48" s="4">
        <v>34</v>
      </c>
      <c r="B48" s="5">
        <f t="shared" si="8"/>
        <v>1</v>
      </c>
      <c r="C48" s="5">
        <f t="shared" si="8"/>
        <v>8</v>
      </c>
      <c r="D48" s="6"/>
      <c r="E48" s="4"/>
      <c r="F48" s="4"/>
      <c r="G48" s="4"/>
      <c r="H48" s="4"/>
      <c r="I48" s="7">
        <f t="shared" si="0"/>
        <v>0</v>
      </c>
      <c r="J48" s="8"/>
      <c r="K48" s="7">
        <f t="shared" si="6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4"/>
      <c r="AF48" s="12"/>
    </row>
    <row r="49" spans="1:32" s="13" customFormat="1" ht="20.100000000000001" hidden="1" customHeight="1" x14ac:dyDescent="0.3">
      <c r="A49" s="4">
        <v>35</v>
      </c>
      <c r="B49" s="5">
        <f t="shared" si="8"/>
        <v>1</v>
      </c>
      <c r="C49" s="5">
        <f t="shared" si="8"/>
        <v>8</v>
      </c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6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4"/>
      <c r="AF49" s="12"/>
    </row>
    <row r="50" spans="1:32" s="13" customFormat="1" ht="20.100000000000001" hidden="1" customHeight="1" x14ac:dyDescent="0.3">
      <c r="A50" s="4">
        <v>36</v>
      </c>
      <c r="B50" s="5">
        <f t="shared" si="8"/>
        <v>1</v>
      </c>
      <c r="C50" s="5">
        <f t="shared" si="8"/>
        <v>8</v>
      </c>
      <c r="D50" s="6"/>
      <c r="E50" s="6"/>
      <c r="F50" s="6"/>
      <c r="G50" s="4"/>
      <c r="H50" s="4"/>
      <c r="I50" s="7">
        <f t="shared" si="0"/>
        <v>0</v>
      </c>
      <c r="J50" s="8"/>
      <c r="K50" s="7">
        <f t="shared" si="6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4"/>
      <c r="AF50" s="12"/>
    </row>
    <row r="51" spans="1:32" s="13" customFormat="1" ht="20.100000000000001" hidden="1" customHeight="1" x14ac:dyDescent="0.3">
      <c r="A51" s="4">
        <v>37</v>
      </c>
      <c r="B51" s="5">
        <f t="shared" si="8"/>
        <v>1</v>
      </c>
      <c r="C51" s="5">
        <f t="shared" si="8"/>
        <v>8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6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4"/>
      <c r="AF51" s="12"/>
    </row>
    <row r="52" spans="1:32" s="13" customFormat="1" ht="20.100000000000001" hidden="1" customHeight="1" x14ac:dyDescent="0.3">
      <c r="A52" s="4">
        <v>38</v>
      </c>
      <c r="B52" s="5">
        <f t="shared" si="8"/>
        <v>1</v>
      </c>
      <c r="C52" s="5">
        <f t="shared" si="8"/>
        <v>8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ref="K52:K54" si="9">SUM(M52:Z52)</f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4"/>
      <c r="AF52" s="12"/>
    </row>
    <row r="53" spans="1:32" s="13" customFormat="1" ht="20.100000000000001" hidden="1" customHeight="1" x14ac:dyDescent="0.3">
      <c r="A53" s="4">
        <v>39</v>
      </c>
      <c r="B53" s="5">
        <f t="shared" si="8"/>
        <v>1</v>
      </c>
      <c r="C53" s="5">
        <f t="shared" si="8"/>
        <v>8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9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4"/>
      <c r="AF53" s="12"/>
    </row>
    <row r="54" spans="1:32" s="13" customFormat="1" ht="20.100000000000001" hidden="1" customHeight="1" x14ac:dyDescent="0.3">
      <c r="A54" s="4">
        <v>40</v>
      </c>
      <c r="B54" s="5" t="str">
        <f t="shared" ref="B54" si="10">LEFT($A$1,1)</f>
        <v>1</v>
      </c>
      <c r="C54" s="5" t="str">
        <f t="shared" ref="C54" si="11">MID($A$1,4,2)</f>
        <v>8일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9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5" customFormat="1" x14ac:dyDescent="0.3">
      <c r="A55" s="45"/>
      <c r="B55" s="46"/>
      <c r="C55" s="46"/>
      <c r="D55" s="46"/>
      <c r="E55" s="46"/>
      <c r="F55" s="46"/>
      <c r="G55" s="46"/>
      <c r="H55" s="46"/>
      <c r="I55" s="36">
        <f t="shared" ref="I55:Z55" si="12">SUM(I7:I54)</f>
        <v>58976</v>
      </c>
      <c r="J55" s="36">
        <f t="shared" si="12"/>
        <v>56435</v>
      </c>
      <c r="K55" s="36">
        <f t="shared" si="12"/>
        <v>2541</v>
      </c>
      <c r="L55" s="36" t="e">
        <f t="shared" si="12"/>
        <v>#DIV/0!</v>
      </c>
      <c r="M55" s="36">
        <f t="shared" si="12"/>
        <v>648</v>
      </c>
      <c r="N55" s="36">
        <f t="shared" si="12"/>
        <v>0</v>
      </c>
      <c r="O55" s="36">
        <f t="shared" si="12"/>
        <v>0</v>
      </c>
      <c r="P55" s="36">
        <f t="shared" si="12"/>
        <v>803</v>
      </c>
      <c r="Q55" s="36">
        <f t="shared" si="12"/>
        <v>0</v>
      </c>
      <c r="R55" s="36">
        <f t="shared" si="12"/>
        <v>81</v>
      </c>
      <c r="S55" s="36">
        <f t="shared" si="12"/>
        <v>0</v>
      </c>
      <c r="T55" s="36">
        <f t="shared" si="12"/>
        <v>20</v>
      </c>
      <c r="U55" s="36">
        <f t="shared" si="12"/>
        <v>14</v>
      </c>
      <c r="V55" s="34"/>
      <c r="W55" s="34"/>
      <c r="X55" s="34"/>
      <c r="Y55" s="36">
        <f t="shared" si="12"/>
        <v>5</v>
      </c>
      <c r="Z55" s="36">
        <f t="shared" si="12"/>
        <v>0</v>
      </c>
      <c r="AA55" s="37"/>
      <c r="AB55" s="38"/>
      <c r="AC55" s="38"/>
      <c r="AD55" s="38"/>
      <c r="AE55" s="38"/>
      <c r="AF55" s="38"/>
    </row>
    <row r="56" spans="1:32" s="15" customFormat="1" x14ac:dyDescent="0.3">
      <c r="A56" s="45"/>
      <c r="B56" s="46"/>
      <c r="C56" s="46"/>
      <c r="D56" s="46"/>
      <c r="E56" s="46"/>
      <c r="F56" s="46"/>
      <c r="G56" s="46"/>
      <c r="H56" s="4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4"/>
      <c r="W56" s="34"/>
      <c r="X56" s="34"/>
      <c r="Y56" s="36"/>
      <c r="Z56" s="36"/>
      <c r="AA56" s="38"/>
      <c r="AB56" s="38"/>
      <c r="AC56" s="38"/>
      <c r="AD56" s="38"/>
      <c r="AE56" s="38"/>
      <c r="AF56" s="38"/>
    </row>
    <row r="57" spans="1:32" ht="20.100000000000001" customHeight="1" x14ac:dyDescent="0.3">
      <c r="A57" s="4">
        <v>1</v>
      </c>
      <c r="B57" s="5">
        <v>1</v>
      </c>
      <c r="C57" s="5">
        <v>8</v>
      </c>
      <c r="D57" s="12" t="s">
        <v>25</v>
      </c>
      <c r="E57" s="6" t="s">
        <v>92</v>
      </c>
      <c r="F57" s="6" t="s">
        <v>93</v>
      </c>
      <c r="G57" s="4" t="s">
        <v>72</v>
      </c>
      <c r="H57" s="4" t="s">
        <v>96</v>
      </c>
      <c r="I57" s="7">
        <f t="shared" ref="I57:I73" si="13">J57+K57</f>
        <v>224</v>
      </c>
      <c r="J57" s="8">
        <v>200</v>
      </c>
      <c r="K57" s="7">
        <f t="shared" ref="K57:K73" si="14">SUM(M57:Z57)</f>
        <v>24</v>
      </c>
      <c r="L57" s="9">
        <f t="shared" ref="L57:L73" si="15">K57/I57</f>
        <v>0.10714285714285714</v>
      </c>
      <c r="M57" s="10"/>
      <c r="N57" s="10"/>
      <c r="O57" s="10"/>
      <c r="P57" s="10">
        <v>6</v>
      </c>
      <c r="Q57" s="10"/>
      <c r="R57" s="10"/>
      <c r="S57" s="10"/>
      <c r="T57" s="10">
        <v>18</v>
      </c>
      <c r="U57" s="10"/>
      <c r="V57" s="10"/>
      <c r="W57" s="10"/>
      <c r="X57" s="10"/>
      <c r="Y57" s="10"/>
      <c r="Z57" s="10"/>
      <c r="AA57" s="11">
        <v>20210108</v>
      </c>
      <c r="AB57" s="11">
        <v>1</v>
      </c>
      <c r="AC57" s="11" t="s">
        <v>67</v>
      </c>
      <c r="AD57" s="11" t="str">
        <f t="shared" ref="AD57:AD73" si="16">IF($AC57="A","하선동",IF($AC57="B","이형준",""))</f>
        <v>하선동</v>
      </c>
      <c r="AE57" s="12" t="s">
        <v>26</v>
      </c>
      <c r="AF57" s="12" t="s">
        <v>94</v>
      </c>
    </row>
    <row r="58" spans="1:32" ht="20.100000000000001" customHeight="1" x14ac:dyDescent="0.3">
      <c r="A58" s="4">
        <v>2</v>
      </c>
      <c r="B58" s="5">
        <f t="shared" ref="B58:C73" si="17">B57</f>
        <v>1</v>
      </c>
      <c r="C58" s="5">
        <f t="shared" si="17"/>
        <v>8</v>
      </c>
      <c r="D58" s="12" t="s">
        <v>46</v>
      </c>
      <c r="E58" s="6" t="s">
        <v>61</v>
      </c>
      <c r="F58" s="6" t="s">
        <v>199</v>
      </c>
      <c r="G58" s="4" t="s">
        <v>83</v>
      </c>
      <c r="H58" s="4" t="s">
        <v>47</v>
      </c>
      <c r="I58" s="7">
        <f t="shared" si="13"/>
        <v>50</v>
      </c>
      <c r="J58" s="25">
        <v>50</v>
      </c>
      <c r="K58" s="7">
        <f t="shared" si="14"/>
        <v>0</v>
      </c>
      <c r="L58" s="9">
        <f t="shared" si="15"/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>
        <v>20210108</v>
      </c>
      <c r="AB58" s="11">
        <v>8</v>
      </c>
      <c r="AC58" s="11" t="s">
        <v>67</v>
      </c>
      <c r="AD58" s="11" t="str">
        <f t="shared" si="16"/>
        <v>하선동</v>
      </c>
      <c r="AE58" s="12" t="s">
        <v>36</v>
      </c>
      <c r="AF58" s="12" t="s">
        <v>94</v>
      </c>
    </row>
    <row r="59" spans="1:32" ht="20.100000000000001" customHeight="1" x14ac:dyDescent="0.3">
      <c r="A59" s="4">
        <v>3</v>
      </c>
      <c r="B59" s="5">
        <f t="shared" si="17"/>
        <v>1</v>
      </c>
      <c r="C59" s="5">
        <f t="shared" si="17"/>
        <v>8</v>
      </c>
      <c r="D59" s="6" t="s">
        <v>46</v>
      </c>
      <c r="E59" s="6" t="s">
        <v>49</v>
      </c>
      <c r="F59" s="6" t="s">
        <v>200</v>
      </c>
      <c r="G59" s="4">
        <v>7301</v>
      </c>
      <c r="H59" s="4" t="s">
        <v>47</v>
      </c>
      <c r="I59" s="7">
        <f t="shared" si="13"/>
        <v>50</v>
      </c>
      <c r="J59" s="10">
        <v>50</v>
      </c>
      <c r="K59" s="7">
        <f t="shared" si="14"/>
        <v>0</v>
      </c>
      <c r="L59" s="9">
        <f t="shared" si="15"/>
        <v>0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>
        <v>20210108</v>
      </c>
      <c r="AB59" s="11">
        <v>8</v>
      </c>
      <c r="AC59" s="11" t="s">
        <v>67</v>
      </c>
      <c r="AD59" s="11" t="str">
        <f t="shared" si="16"/>
        <v>하선동</v>
      </c>
      <c r="AE59" s="12" t="s">
        <v>36</v>
      </c>
      <c r="AF59" s="12" t="s">
        <v>94</v>
      </c>
    </row>
    <row r="60" spans="1:32" ht="20.100000000000001" customHeight="1" x14ac:dyDescent="0.3">
      <c r="A60" s="4">
        <v>4</v>
      </c>
      <c r="B60" s="5">
        <f t="shared" si="17"/>
        <v>1</v>
      </c>
      <c r="C60" s="5">
        <f t="shared" si="17"/>
        <v>8</v>
      </c>
      <c r="D60" s="12"/>
      <c r="E60" s="6"/>
      <c r="F60" s="6"/>
      <c r="G60" s="4"/>
      <c r="H60" s="4"/>
      <c r="I60" s="7">
        <f t="shared" si="13"/>
        <v>0</v>
      </c>
      <c r="J60" s="8"/>
      <c r="K60" s="7">
        <f t="shared" si="14"/>
        <v>0</v>
      </c>
      <c r="L60" s="9" t="e">
        <f t="shared" si="15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11"/>
      <c r="AD60" s="11" t="str">
        <f t="shared" si="16"/>
        <v/>
      </c>
      <c r="AE60" s="12"/>
      <c r="AF60" s="12"/>
    </row>
    <row r="61" spans="1:32" ht="20.100000000000001" customHeight="1" x14ac:dyDescent="0.3">
      <c r="A61" s="4">
        <v>5</v>
      </c>
      <c r="B61" s="5">
        <f t="shared" si="17"/>
        <v>1</v>
      </c>
      <c r="C61" s="5">
        <f t="shared" si="17"/>
        <v>8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14"/>
        <v>0</v>
      </c>
      <c r="L61" s="9" t="e">
        <f t="shared" si="15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11"/>
      <c r="AD61" s="11" t="str">
        <f t="shared" si="16"/>
        <v/>
      </c>
      <c r="AE61" s="12"/>
      <c r="AF61" s="12"/>
    </row>
    <row r="62" spans="1:32" ht="20.100000000000001" customHeight="1" x14ac:dyDescent="0.3">
      <c r="A62" s="4">
        <v>6</v>
      </c>
      <c r="B62" s="5">
        <f t="shared" ref="B62:C64" si="18">B59</f>
        <v>1</v>
      </c>
      <c r="C62" s="5">
        <f t="shared" si="18"/>
        <v>8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ref="K62:K63" si="19">SUM(M62:Z62)</f>
        <v>0</v>
      </c>
      <c r="L62" s="9" t="e">
        <f t="shared" si="15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16"/>
        <v/>
      </c>
      <c r="AE62" s="12"/>
      <c r="AF62" s="12"/>
    </row>
    <row r="63" spans="1:32" ht="20.100000000000001" customHeight="1" x14ac:dyDescent="0.3">
      <c r="A63" s="4">
        <v>7</v>
      </c>
      <c r="B63" s="5">
        <f t="shared" si="18"/>
        <v>1</v>
      </c>
      <c r="C63" s="5">
        <f t="shared" si="18"/>
        <v>8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19"/>
        <v>0</v>
      </c>
      <c r="L63" s="9" t="e">
        <f t="shared" si="15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16"/>
        <v/>
      </c>
      <c r="AE63" s="12"/>
      <c r="AF63" s="12"/>
    </row>
    <row r="64" spans="1:32" ht="20.100000000000001" customHeight="1" x14ac:dyDescent="0.3">
      <c r="A64" s="4">
        <v>8</v>
      </c>
      <c r="B64" s="5">
        <f t="shared" si="18"/>
        <v>1</v>
      </c>
      <c r="C64" s="5">
        <f t="shared" si="18"/>
        <v>8</v>
      </c>
      <c r="D64" s="6"/>
      <c r="E64" s="6"/>
      <c r="F64" s="6"/>
      <c r="G64" s="4"/>
      <c r="H64" s="4"/>
      <c r="I64" s="7">
        <f t="shared" si="13"/>
        <v>0</v>
      </c>
      <c r="J64" s="8"/>
      <c r="K64" s="7">
        <f t="shared" si="14"/>
        <v>0</v>
      </c>
      <c r="L64" s="9" t="e">
        <f t="shared" si="15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16"/>
        <v/>
      </c>
      <c r="AE64" s="12"/>
      <c r="AF64" s="12"/>
    </row>
    <row r="65" spans="1:32" ht="20.100000000000001" hidden="1" customHeight="1" x14ac:dyDescent="0.3">
      <c r="A65" s="4">
        <v>7</v>
      </c>
      <c r="B65" s="5">
        <f t="shared" si="17"/>
        <v>1</v>
      </c>
      <c r="C65" s="5">
        <f t="shared" si="17"/>
        <v>8</v>
      </c>
      <c r="D65" s="6"/>
      <c r="E65" s="6"/>
      <c r="F65" s="6"/>
      <c r="G65" s="4"/>
      <c r="H65" s="4"/>
      <c r="I65" s="7">
        <f t="shared" si="13"/>
        <v>0</v>
      </c>
      <c r="J65" s="14"/>
      <c r="K65" s="7">
        <f t="shared" si="14"/>
        <v>0</v>
      </c>
      <c r="L65" s="9" t="e">
        <f t="shared" si="15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16"/>
        <v/>
      </c>
      <c r="AE65" s="12"/>
      <c r="AF65" s="12"/>
    </row>
    <row r="66" spans="1:32" ht="20.100000000000001" hidden="1" customHeight="1" x14ac:dyDescent="0.3">
      <c r="A66" s="4">
        <v>8</v>
      </c>
      <c r="B66" s="5">
        <f t="shared" si="17"/>
        <v>1</v>
      </c>
      <c r="C66" s="5">
        <f t="shared" si="17"/>
        <v>8</v>
      </c>
      <c r="D66" s="6"/>
      <c r="E66" s="6"/>
      <c r="F66" s="6"/>
      <c r="G66" s="4"/>
      <c r="H66" s="4"/>
      <c r="I66" s="7">
        <f t="shared" si="13"/>
        <v>0</v>
      </c>
      <c r="J66" s="8"/>
      <c r="K66" s="7">
        <f t="shared" si="14"/>
        <v>0</v>
      </c>
      <c r="L66" s="9" t="e">
        <f t="shared" si="15"/>
        <v>#DIV/0!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1"/>
      <c r="AB66" s="11"/>
      <c r="AC66" s="5"/>
      <c r="AD66" s="11" t="str">
        <f t="shared" si="16"/>
        <v/>
      </c>
      <c r="AE66" s="12"/>
      <c r="AF66" s="12"/>
    </row>
    <row r="67" spans="1:32" ht="20.100000000000001" hidden="1" customHeight="1" x14ac:dyDescent="0.3">
      <c r="A67" s="4">
        <v>9</v>
      </c>
      <c r="B67" s="5">
        <f t="shared" si="17"/>
        <v>1</v>
      </c>
      <c r="C67" s="5">
        <f t="shared" si="17"/>
        <v>8</v>
      </c>
      <c r="D67" s="6"/>
      <c r="E67" s="6"/>
      <c r="F67" s="6"/>
      <c r="G67" s="4"/>
      <c r="H67" s="4"/>
      <c r="I67" s="7">
        <f t="shared" si="13"/>
        <v>0</v>
      </c>
      <c r="J67" s="8"/>
      <c r="K67" s="7">
        <f t="shared" si="14"/>
        <v>0</v>
      </c>
      <c r="L67" s="9" t="e">
        <f t="shared" si="15"/>
        <v>#DIV/0!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1"/>
      <c r="AB67" s="11"/>
      <c r="AC67" s="5"/>
      <c r="AD67" s="11" t="str">
        <f t="shared" si="16"/>
        <v/>
      </c>
      <c r="AE67" s="12"/>
      <c r="AF67" s="12"/>
    </row>
    <row r="68" spans="1:32" ht="20.100000000000001" hidden="1" customHeight="1" x14ac:dyDescent="0.3">
      <c r="A68" s="4">
        <v>10</v>
      </c>
      <c r="B68" s="5">
        <f t="shared" si="17"/>
        <v>1</v>
      </c>
      <c r="C68" s="5">
        <f t="shared" si="17"/>
        <v>8</v>
      </c>
      <c r="D68" s="6"/>
      <c r="E68" s="6"/>
      <c r="F68" s="6"/>
      <c r="G68" s="4"/>
      <c r="H68" s="4"/>
      <c r="I68" s="7">
        <f t="shared" si="13"/>
        <v>0</v>
      </c>
      <c r="J68" s="8"/>
      <c r="K68" s="7">
        <f t="shared" si="14"/>
        <v>0</v>
      </c>
      <c r="L68" s="9" t="e">
        <f t="shared" si="15"/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 t="shared" si="16"/>
        <v/>
      </c>
      <c r="AE68" s="12"/>
      <c r="AF68" s="12"/>
    </row>
    <row r="69" spans="1:32" ht="20.100000000000001" hidden="1" customHeight="1" x14ac:dyDescent="0.3">
      <c r="A69" s="4">
        <v>11</v>
      </c>
      <c r="B69" s="5">
        <f t="shared" si="17"/>
        <v>1</v>
      </c>
      <c r="C69" s="5">
        <f t="shared" si="17"/>
        <v>8</v>
      </c>
      <c r="D69" s="6"/>
      <c r="E69" s="6"/>
      <c r="F69" s="6"/>
      <c r="G69" s="4"/>
      <c r="H69" s="4"/>
      <c r="I69" s="7">
        <f t="shared" si="13"/>
        <v>0</v>
      </c>
      <c r="J69" s="8"/>
      <c r="K69" s="7">
        <f t="shared" si="14"/>
        <v>0</v>
      </c>
      <c r="L69" s="9" t="e">
        <f t="shared" si="1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si="16"/>
        <v/>
      </c>
      <c r="AE69" s="12"/>
      <c r="AF69" s="12"/>
    </row>
    <row r="70" spans="1:32" ht="20.100000000000001" hidden="1" customHeight="1" x14ac:dyDescent="0.3">
      <c r="A70" s="4">
        <v>12</v>
      </c>
      <c r="B70" s="5">
        <f t="shared" si="17"/>
        <v>1</v>
      </c>
      <c r="C70" s="5">
        <f t="shared" si="17"/>
        <v>8</v>
      </c>
      <c r="D70" s="6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5"/>
      <c r="AD70" s="11" t="str">
        <f t="shared" si="16"/>
        <v/>
      </c>
      <c r="AE70" s="12"/>
      <c r="AF70" s="12"/>
    </row>
    <row r="71" spans="1:32" ht="20.100000000000001" hidden="1" customHeight="1" x14ac:dyDescent="0.3">
      <c r="A71" s="4">
        <v>13</v>
      </c>
      <c r="B71" s="5">
        <f t="shared" si="17"/>
        <v>1</v>
      </c>
      <c r="C71" s="5">
        <f t="shared" si="17"/>
        <v>8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6"/>
        <v/>
      </c>
      <c r="AE71" s="12"/>
      <c r="AF71" s="12"/>
    </row>
    <row r="72" spans="1:32" ht="20.100000000000001" hidden="1" customHeight="1" x14ac:dyDescent="0.3">
      <c r="A72" s="4">
        <v>14</v>
      </c>
      <c r="B72" s="5">
        <f t="shared" si="17"/>
        <v>1</v>
      </c>
      <c r="C72" s="5">
        <f t="shared" si="17"/>
        <v>8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6"/>
        <v/>
      </c>
      <c r="AE72" s="12"/>
      <c r="AF72" s="12"/>
    </row>
    <row r="73" spans="1:32" ht="20.100000000000001" hidden="1" customHeight="1" x14ac:dyDescent="0.3">
      <c r="A73" s="4">
        <v>15</v>
      </c>
      <c r="B73" s="5">
        <f t="shared" si="17"/>
        <v>1</v>
      </c>
      <c r="C73" s="5">
        <f t="shared" si="17"/>
        <v>8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6"/>
        <v/>
      </c>
      <c r="AE73" s="4"/>
      <c r="AF73" s="12"/>
    </row>
    <row r="74" spans="1:32" ht="20.100000000000001" customHeight="1" x14ac:dyDescent="0.3"/>
    <row r="75" spans="1:32" ht="20.100000000000001" customHeight="1" x14ac:dyDescent="0.3"/>
    <row r="76" spans="1:32" ht="20.100000000000001" customHeight="1" x14ac:dyDescent="0.3"/>
    <row r="77" spans="1:32" ht="20.100000000000001" customHeight="1" x14ac:dyDescent="0.3"/>
    <row r="78" spans="1:32" ht="20.100000000000001" customHeight="1" x14ac:dyDescent="0.3"/>
    <row r="79" spans="1:32" ht="20.100000000000001" customHeight="1" x14ac:dyDescent="0.3"/>
    <row r="80" spans="1:32" ht="20.100000000000001" customHeight="1" x14ac:dyDescent="0.3"/>
    <row r="81" ht="20.100000000000001" customHeight="1" x14ac:dyDescent="0.3"/>
    <row r="82" ht="20.100000000000001" customHeight="1" x14ac:dyDescent="0.3"/>
  </sheetData>
  <dataConsolidate/>
  <mergeCells count="37">
    <mergeCell ref="Z55:Z56"/>
    <mergeCell ref="AA55:AF56"/>
    <mergeCell ref="Q55:Q56"/>
    <mergeCell ref="R55:R56"/>
    <mergeCell ref="T55:T56"/>
    <mergeCell ref="U55:U56"/>
    <mergeCell ref="Y55:Y56"/>
    <mergeCell ref="M55:M56"/>
    <mergeCell ref="H5:H6"/>
    <mergeCell ref="I5:I6"/>
    <mergeCell ref="J5:J6"/>
    <mergeCell ref="K5:K6"/>
    <mergeCell ref="L5:L6"/>
    <mergeCell ref="M5:Z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54:AF54 A7:A33 D45:AF53 A45:A53 I28:AD28 AB29:AD33 I29:Z33 AD7:AD18 AF7:AF33 I7:AB14 I15:Z27 AB15:AB18 AB19:AD27">
    <cfRule type="expression" dxfId="1305" priority="695">
      <formula>$L7&gt;0.15</formula>
    </cfRule>
    <cfRule type="expression" dxfId="1304" priority="696">
      <formula>AND($L7&gt;0.08,$L7&lt;0.15)</formula>
    </cfRule>
  </conditionalFormatting>
  <conditionalFormatting sqref="I57:AA57 D73:AF73 E64:AD68 D69:AD72 K59:Z59 I60:AA61 A57:A73 K58:AA58 AF57:AF72">
    <cfRule type="expression" dxfId="1303" priority="693">
      <formula>$L57&gt;0.15</formula>
    </cfRule>
    <cfRule type="expression" dxfId="1302" priority="694">
      <formula>AND($L57&gt;0.08,$L57&lt;0.15)</formula>
    </cfRule>
  </conditionalFormatting>
  <conditionalFormatting sqref="AA18">
    <cfRule type="expression" dxfId="1301" priority="669">
      <formula>$L18&gt;0.15</formula>
    </cfRule>
    <cfRule type="expression" dxfId="1300" priority="670">
      <formula>AND($L18&gt;0.08,$L18&lt;0.15)</formula>
    </cfRule>
  </conditionalFormatting>
  <conditionalFormatting sqref="B7:C33 B45:C53">
    <cfRule type="expression" dxfId="1299" priority="691">
      <formula>$L7&gt;0.15</formula>
    </cfRule>
    <cfRule type="expression" dxfId="1298" priority="692">
      <formula>AND($L7&gt;0.08,$L7&lt;0.15)</formula>
    </cfRule>
  </conditionalFormatting>
  <conditionalFormatting sqref="B57:C57">
    <cfRule type="expression" dxfId="1297" priority="689">
      <formula>$L57&gt;0.15</formula>
    </cfRule>
    <cfRule type="expression" dxfId="1296" priority="690">
      <formula>AND($L57&gt;0.08,$L57&lt;0.15)</formula>
    </cfRule>
  </conditionalFormatting>
  <conditionalFormatting sqref="B58:C61 B64:C72">
    <cfRule type="expression" dxfId="1295" priority="687">
      <formula>$L58&gt;0.15</formula>
    </cfRule>
    <cfRule type="expression" dxfId="1294" priority="688">
      <formula>AND($L58&gt;0.08,$L58&lt;0.15)</formula>
    </cfRule>
  </conditionalFormatting>
  <conditionalFormatting sqref="B73:C73">
    <cfRule type="expression" dxfId="1293" priority="685">
      <formula>$L73&gt;0.15</formula>
    </cfRule>
    <cfRule type="expression" dxfId="1292" priority="686">
      <formula>AND($L73&gt;0.08,$L73&lt;0.15)</formula>
    </cfRule>
  </conditionalFormatting>
  <conditionalFormatting sqref="AA35">
    <cfRule type="expression" dxfId="1291" priority="653">
      <formula>$L35&gt;0.15</formula>
    </cfRule>
    <cfRule type="expression" dxfId="1290" priority="654">
      <formula>AND($L35&gt;0.08,$L35&lt;0.15)</formula>
    </cfRule>
  </conditionalFormatting>
  <conditionalFormatting sqref="AA34">
    <cfRule type="expression" dxfId="1289" priority="655">
      <formula>$L34&gt;0.15</formula>
    </cfRule>
    <cfRule type="expression" dxfId="1288" priority="656">
      <formula>AND($L34&gt;0.08,$L34&lt;0.15)</formula>
    </cfRule>
  </conditionalFormatting>
  <conditionalFormatting sqref="D64">
    <cfRule type="expression" dxfId="1287" priority="683">
      <formula>$L64&gt;0.15</formula>
    </cfRule>
    <cfRule type="expression" dxfId="1286" priority="684">
      <formula>AND($L64&gt;0.08,$L64&lt;0.15)</formula>
    </cfRule>
  </conditionalFormatting>
  <conditionalFormatting sqref="D65">
    <cfRule type="expression" dxfId="1285" priority="681">
      <formula>$L65&gt;0.15</formula>
    </cfRule>
    <cfRule type="expression" dxfId="1284" priority="682">
      <formula>AND($L65&gt;0.08,$L65&lt;0.15)</formula>
    </cfRule>
  </conditionalFormatting>
  <conditionalFormatting sqref="D66">
    <cfRule type="expression" dxfId="1283" priority="679">
      <formula>$L66&gt;0.15</formula>
    </cfRule>
    <cfRule type="expression" dxfId="1282" priority="680">
      <formula>AND($L66&gt;0.08,$L66&lt;0.15)</formula>
    </cfRule>
  </conditionalFormatting>
  <conditionalFormatting sqref="D67">
    <cfRule type="expression" dxfId="1281" priority="677">
      <formula>$L67&gt;0.15</formula>
    </cfRule>
    <cfRule type="expression" dxfId="1280" priority="678">
      <formula>AND($L67&gt;0.08,$L67&lt;0.15)</formula>
    </cfRule>
  </conditionalFormatting>
  <conditionalFormatting sqref="D68">
    <cfRule type="expression" dxfId="1279" priority="675">
      <formula>$L68&gt;0.15</formula>
    </cfRule>
    <cfRule type="expression" dxfId="1278" priority="676">
      <formula>AND($L68&gt;0.08,$L68&lt;0.15)</formula>
    </cfRule>
  </conditionalFormatting>
  <conditionalFormatting sqref="AE7:AE22">
    <cfRule type="expression" dxfId="1277" priority="673">
      <formula>$L7&gt;0.15</formula>
    </cfRule>
    <cfRule type="expression" dxfId="1276" priority="674">
      <formula>AND($L7&gt;0.08,$L7&lt;0.15)</formula>
    </cfRule>
  </conditionalFormatting>
  <conditionalFormatting sqref="AE59:AE61 AE64:AE72">
    <cfRule type="expression" dxfId="1275" priority="671">
      <formula>$L59&gt;0.15</formula>
    </cfRule>
    <cfRule type="expression" dxfId="1274" priority="672">
      <formula>AND($L59&gt;0.08,$L59&lt;0.15)</formula>
    </cfRule>
  </conditionalFormatting>
  <conditionalFormatting sqref="AE28:AE37">
    <cfRule type="expression" dxfId="1273" priority="667">
      <formula>$L28&gt;0.15</formula>
    </cfRule>
    <cfRule type="expression" dxfId="1272" priority="668">
      <formula>AND($L28&gt;0.08,$L28&lt;0.15)</formula>
    </cfRule>
  </conditionalFormatting>
  <conditionalFormatting sqref="AE28:AE37">
    <cfRule type="expression" dxfId="1271" priority="665">
      <formula>$L28&gt;0.15</formula>
    </cfRule>
    <cfRule type="expression" dxfId="1270" priority="666">
      <formula>AND($L28&gt;0.08,$L28&lt;0.15)</formula>
    </cfRule>
  </conditionalFormatting>
  <conditionalFormatting sqref="J36">
    <cfRule type="expression" dxfId="1269" priority="651">
      <formula>$L36&gt;0.15</formula>
    </cfRule>
    <cfRule type="expression" dxfId="1268" priority="652">
      <formula>AND($L36&gt;0.08,$L36&lt;0.15)</formula>
    </cfRule>
  </conditionalFormatting>
  <conditionalFormatting sqref="AA38:AA40">
    <cfRule type="expression" dxfId="1267" priority="647">
      <formula>$L38&gt;0.15</formula>
    </cfRule>
    <cfRule type="expression" dxfId="1266" priority="648">
      <formula>AND($L38&gt;0.08,$L38&lt;0.15)</formula>
    </cfRule>
  </conditionalFormatting>
  <conditionalFormatting sqref="AA37">
    <cfRule type="expression" dxfId="1265" priority="649">
      <formula>$L37&gt;0.15</formula>
    </cfRule>
    <cfRule type="expression" dxfId="1264" priority="650">
      <formula>AND($L37&gt;0.08,$L37&lt;0.15)</formula>
    </cfRule>
  </conditionalFormatting>
  <conditionalFormatting sqref="E38:F38">
    <cfRule type="expression" dxfId="1263" priority="645">
      <formula>$L38&gt;0.15</formula>
    </cfRule>
    <cfRule type="expression" dxfId="1262" priority="646">
      <formula>AND($L38&gt;0.08,$L38&lt;0.15)</formula>
    </cfRule>
  </conditionalFormatting>
  <conditionalFormatting sqref="D38">
    <cfRule type="expression" dxfId="1261" priority="637">
      <formula>$L38&gt;0.15</formula>
    </cfRule>
    <cfRule type="expression" dxfId="1260" priority="638">
      <formula>AND($L38&gt;0.08,$L38&lt;0.15)</formula>
    </cfRule>
  </conditionalFormatting>
  <conditionalFormatting sqref="A34:A44 I37:Z40 I41:AD42 I34:Z35 AB34:AD35 I36 K36:AD36 AB37:AD40 AE38:AE42 AB43:AB44 AD43:AD44 I43:Z44 AF34:AF44">
    <cfRule type="expression" dxfId="1259" priority="663">
      <formula>$L34&gt;0.15</formula>
    </cfRule>
    <cfRule type="expression" dxfId="1258" priority="664">
      <formula>AND($L34&gt;0.08,$L34&lt;0.15)</formula>
    </cfRule>
  </conditionalFormatting>
  <conditionalFormatting sqref="B34:C44">
    <cfRule type="expression" dxfId="1257" priority="661">
      <formula>$L34&gt;0.15</formula>
    </cfRule>
    <cfRule type="expression" dxfId="1256" priority="662">
      <formula>AND($L34&gt;0.08,$L34&lt;0.15)</formula>
    </cfRule>
  </conditionalFormatting>
  <conditionalFormatting sqref="AE43:AE44">
    <cfRule type="expression" dxfId="1255" priority="659">
      <formula>$L43&gt;0.15</formula>
    </cfRule>
    <cfRule type="expression" dxfId="1254" priority="660">
      <formula>AND($L43&gt;0.08,$L43&lt;0.15)</formula>
    </cfRule>
  </conditionalFormatting>
  <conditionalFormatting sqref="AE43:AE44">
    <cfRule type="expression" dxfId="1253" priority="657">
      <formula>$L43&gt;0.15</formula>
    </cfRule>
    <cfRule type="expression" dxfId="1252" priority="658">
      <formula>AND($L43&gt;0.08,$L43&lt;0.15)</formula>
    </cfRule>
  </conditionalFormatting>
  <conditionalFormatting sqref="H38">
    <cfRule type="expression" dxfId="1251" priority="643">
      <formula>$L38&gt;0.15</formula>
    </cfRule>
    <cfRule type="expression" dxfId="1250" priority="644">
      <formula>AND($L38&gt;0.08,$L38&lt;0.15)</formula>
    </cfRule>
  </conditionalFormatting>
  <conditionalFormatting sqref="G38">
    <cfRule type="expression" dxfId="1249" priority="641">
      <formula>$L38&gt;0.15</formula>
    </cfRule>
    <cfRule type="expression" dxfId="1248" priority="642">
      <formula>AND($L38&gt;0.08,$L38&lt;0.15)</formula>
    </cfRule>
  </conditionalFormatting>
  <conditionalFormatting sqref="G38">
    <cfRule type="expression" dxfId="1247" priority="639">
      <formula>$L38&gt;0.15</formula>
    </cfRule>
    <cfRule type="expression" dxfId="1246" priority="640">
      <formula>AND($L38&gt;0.08,$L38&lt;0.15)</formula>
    </cfRule>
  </conditionalFormatting>
  <conditionalFormatting sqref="E39:F39">
    <cfRule type="expression" dxfId="1245" priority="631">
      <formula>$L39&gt;0.15</formula>
    </cfRule>
    <cfRule type="expression" dxfId="1244" priority="632">
      <formula>AND($L39&gt;0.08,$L39&lt;0.15)</formula>
    </cfRule>
  </conditionalFormatting>
  <conditionalFormatting sqref="E39:F39">
    <cfRule type="expression" dxfId="1243" priority="629">
      <formula>$L39&gt;0.15</formula>
    </cfRule>
    <cfRule type="expression" dxfId="1242" priority="630">
      <formula>AND($L39&gt;0.08,$L39&lt;0.15)</formula>
    </cfRule>
  </conditionalFormatting>
  <conditionalFormatting sqref="E39:F39">
    <cfRule type="expression" dxfId="1241" priority="635">
      <formula>$L39&gt;0.15</formula>
    </cfRule>
    <cfRule type="expression" dxfId="1240" priority="636">
      <formula>AND($L39&gt;0.08,$L39&lt;0.15)</formula>
    </cfRule>
  </conditionalFormatting>
  <conditionalFormatting sqref="E39:F39">
    <cfRule type="expression" dxfId="1239" priority="633">
      <formula>$L39&gt;0.15</formula>
    </cfRule>
    <cfRule type="expression" dxfId="1238" priority="634">
      <formula>AND($L39&gt;0.08,$L39&lt;0.15)</formula>
    </cfRule>
  </conditionalFormatting>
  <conditionalFormatting sqref="D39">
    <cfRule type="expression" dxfId="1237" priority="627">
      <formula>$L39&gt;0.15</formula>
    </cfRule>
    <cfRule type="expression" dxfId="1236" priority="628">
      <formula>AND($L39&gt;0.08,$L39&lt;0.15)</formula>
    </cfRule>
  </conditionalFormatting>
  <conditionalFormatting sqref="H39">
    <cfRule type="expression" dxfId="1235" priority="625">
      <formula>$L39&gt;0.15</formula>
    </cfRule>
    <cfRule type="expression" dxfId="1234" priority="626">
      <formula>AND($L39&gt;0.08,$L39&lt;0.15)</formula>
    </cfRule>
  </conditionalFormatting>
  <conditionalFormatting sqref="G39">
    <cfRule type="expression" dxfId="1233" priority="623">
      <formula>$L39&gt;0.15</formula>
    </cfRule>
    <cfRule type="expression" dxfId="1232" priority="624">
      <formula>AND($L39&gt;0.08,$L39&lt;0.15)</formula>
    </cfRule>
  </conditionalFormatting>
  <conditionalFormatting sqref="G39">
    <cfRule type="expression" dxfId="1231" priority="621">
      <formula>$L39&gt;0.15</formula>
    </cfRule>
    <cfRule type="expression" dxfId="1230" priority="622">
      <formula>AND($L39&gt;0.08,$L39&lt;0.15)</formula>
    </cfRule>
  </conditionalFormatting>
  <conditionalFormatting sqref="E40:F40 H40">
    <cfRule type="expression" dxfId="1229" priority="619">
      <formula>$L40&gt;0.15</formula>
    </cfRule>
    <cfRule type="expression" dxfId="1228" priority="620">
      <formula>AND($L40&gt;0.08,$L40&lt;0.15)</formula>
    </cfRule>
  </conditionalFormatting>
  <conditionalFormatting sqref="D40">
    <cfRule type="expression" dxfId="1227" priority="617">
      <formula>$L40&gt;0.15</formula>
    </cfRule>
    <cfRule type="expression" dxfId="1226" priority="618">
      <formula>AND($L40&gt;0.08,$L40&lt;0.15)</formula>
    </cfRule>
  </conditionalFormatting>
  <conditionalFormatting sqref="G40">
    <cfRule type="expression" dxfId="1225" priority="615">
      <formula>$L40&gt;0.15</formula>
    </cfRule>
    <cfRule type="expression" dxfId="1224" priority="616">
      <formula>AND($L40&gt;0.08,$L40&lt;0.15)</formula>
    </cfRule>
  </conditionalFormatting>
  <conditionalFormatting sqref="G40">
    <cfRule type="expression" dxfId="1223" priority="613">
      <formula>$L40&gt;0.15</formula>
    </cfRule>
    <cfRule type="expression" dxfId="1222" priority="614">
      <formula>AND($L40&gt;0.08,$L40&lt;0.15)</formula>
    </cfRule>
  </conditionalFormatting>
  <conditionalFormatting sqref="E41:H41">
    <cfRule type="expression" dxfId="1221" priority="611">
      <formula>$L41&gt;0.15</formula>
    </cfRule>
    <cfRule type="expression" dxfId="1220" priority="612">
      <formula>AND($L41&gt;0.08,$L41&lt;0.15)</formula>
    </cfRule>
  </conditionalFormatting>
  <conditionalFormatting sqref="D41">
    <cfRule type="expression" dxfId="1219" priority="609">
      <formula>$L41&gt;0.15</formula>
    </cfRule>
    <cfRule type="expression" dxfId="1218" priority="610">
      <formula>AND($L41&gt;0.08,$L41&lt;0.15)</formula>
    </cfRule>
  </conditionalFormatting>
  <conditionalFormatting sqref="E42:F42">
    <cfRule type="expression" dxfId="1217" priority="603">
      <formula>$L42&gt;0.15</formula>
    </cfRule>
    <cfRule type="expression" dxfId="1216" priority="604">
      <formula>AND($L42&gt;0.08,$L42&lt;0.15)</formula>
    </cfRule>
  </conditionalFormatting>
  <conditionalFormatting sqref="E42:F42">
    <cfRule type="expression" dxfId="1215" priority="601">
      <formula>$L42&gt;0.15</formula>
    </cfRule>
    <cfRule type="expression" dxfId="1214" priority="602">
      <formula>AND($L42&gt;0.08,$L42&lt;0.15)</formula>
    </cfRule>
  </conditionalFormatting>
  <conditionalFormatting sqref="E42:F42">
    <cfRule type="expression" dxfId="1213" priority="607">
      <formula>$L42&gt;0.15</formula>
    </cfRule>
    <cfRule type="expression" dxfId="1212" priority="608">
      <formula>AND($L42&gt;0.08,$L42&lt;0.15)</formula>
    </cfRule>
  </conditionalFormatting>
  <conditionalFormatting sqref="E42:F42">
    <cfRule type="expression" dxfId="1211" priority="605">
      <formula>$L42&gt;0.15</formula>
    </cfRule>
    <cfRule type="expression" dxfId="1210" priority="606">
      <formula>AND($L42&gt;0.08,$L42&lt;0.15)</formula>
    </cfRule>
  </conditionalFormatting>
  <conditionalFormatting sqref="D42">
    <cfRule type="expression" dxfId="1209" priority="599">
      <formula>$L42&gt;0.15</formula>
    </cfRule>
    <cfRule type="expression" dxfId="1208" priority="600">
      <formula>AND($L42&gt;0.08,$L42&lt;0.15)</formula>
    </cfRule>
  </conditionalFormatting>
  <conditionalFormatting sqref="H42">
    <cfRule type="expression" dxfId="1207" priority="597">
      <formula>$L42&gt;0.15</formula>
    </cfRule>
    <cfRule type="expression" dxfId="1206" priority="598">
      <formula>AND($L42&gt;0.08,$L42&lt;0.15)</formula>
    </cfRule>
  </conditionalFormatting>
  <conditionalFormatting sqref="G42">
    <cfRule type="expression" dxfId="1205" priority="595">
      <formula>$L42&gt;0.15</formula>
    </cfRule>
    <cfRule type="expression" dxfId="1204" priority="596">
      <formula>AND($L42&gt;0.08,$L42&lt;0.15)</formula>
    </cfRule>
  </conditionalFormatting>
  <conditionalFormatting sqref="G42">
    <cfRule type="expression" dxfId="1203" priority="593">
      <formula>$L42&gt;0.15</formula>
    </cfRule>
    <cfRule type="expression" dxfId="1202" priority="594">
      <formula>AND($L42&gt;0.08,$L42&lt;0.15)</formula>
    </cfRule>
  </conditionalFormatting>
  <conditionalFormatting sqref="AA43:AA44">
    <cfRule type="expression" dxfId="1201" priority="591">
      <formula>$L43&gt;0.15</formula>
    </cfRule>
    <cfRule type="expression" dxfId="1200" priority="592">
      <formula>AND($L43&gt;0.08,$L43&lt;0.15)</formula>
    </cfRule>
  </conditionalFormatting>
  <conditionalFormatting sqref="AC43:AC44">
    <cfRule type="expression" dxfId="1199" priority="589">
      <formula>$L43&gt;0.15</formula>
    </cfRule>
    <cfRule type="expression" dxfId="1198" priority="590">
      <formula>AND($L43&gt;0.08,$L43&lt;0.15)</formula>
    </cfRule>
  </conditionalFormatting>
  <conditionalFormatting sqref="E43:F43 H43">
    <cfRule type="expression" dxfId="1197" priority="587">
      <formula>$L43&gt;0.15</formula>
    </cfRule>
    <cfRule type="expression" dxfId="1196" priority="588">
      <formula>AND($L43&gt;0.08,$L43&lt;0.15)</formula>
    </cfRule>
  </conditionalFormatting>
  <conditionalFormatting sqref="D43">
    <cfRule type="expression" dxfId="1195" priority="585">
      <formula>$L43&gt;0.15</formula>
    </cfRule>
    <cfRule type="expression" dxfId="1194" priority="586">
      <formula>AND($L43&gt;0.08,$L43&lt;0.15)</formula>
    </cfRule>
  </conditionalFormatting>
  <conditionalFormatting sqref="G43">
    <cfRule type="expression" dxfId="1193" priority="583">
      <formula>$L43&gt;0.15</formula>
    </cfRule>
    <cfRule type="expression" dxfId="1192" priority="584">
      <formula>AND($L43&gt;0.08,$L43&lt;0.15)</formula>
    </cfRule>
  </conditionalFormatting>
  <conditionalFormatting sqref="G43">
    <cfRule type="expression" dxfId="1191" priority="581">
      <formula>$L43&gt;0.15</formula>
    </cfRule>
    <cfRule type="expression" dxfId="1190" priority="582">
      <formula>AND($L43&gt;0.08,$L43&lt;0.15)</formula>
    </cfRule>
  </conditionalFormatting>
  <conditionalFormatting sqref="E44:F44">
    <cfRule type="expression" dxfId="1189" priority="577">
      <formula>$L44&gt;0.15</formula>
    </cfRule>
    <cfRule type="expression" dxfId="1188" priority="578">
      <formula>AND($L44&gt;0.08,$L44&lt;0.15)</formula>
    </cfRule>
  </conditionalFormatting>
  <conditionalFormatting sqref="E44:F44">
    <cfRule type="expression" dxfId="1187" priority="573">
      <formula>$L44&gt;0.15</formula>
    </cfRule>
    <cfRule type="expression" dxfId="1186" priority="574">
      <formula>AND($L44&gt;0.08,$L44&lt;0.15)</formula>
    </cfRule>
  </conditionalFormatting>
  <conditionalFormatting sqref="E44:F44">
    <cfRule type="expression" dxfId="1185" priority="571">
      <formula>$L44&gt;0.15</formula>
    </cfRule>
    <cfRule type="expression" dxfId="1184" priority="572">
      <formula>AND($L44&gt;0.08,$L44&lt;0.15)</formula>
    </cfRule>
  </conditionalFormatting>
  <conditionalFormatting sqref="G44:H44">
    <cfRule type="expression" dxfId="1183" priority="569">
      <formula>$L44&gt;0.15</formula>
    </cfRule>
    <cfRule type="expression" dxfId="1182" priority="570">
      <formula>AND($L44&gt;0.08,$L44&lt;0.15)</formula>
    </cfRule>
  </conditionalFormatting>
  <conditionalFormatting sqref="G44:H44">
    <cfRule type="expression" dxfId="1181" priority="575">
      <formula>$L44&gt;0.15</formula>
    </cfRule>
    <cfRule type="expression" dxfId="1180" priority="576">
      <formula>AND($L44&gt;0.08,$L44&lt;0.15)</formula>
    </cfRule>
  </conditionalFormatting>
  <conditionalFormatting sqref="E44:F44">
    <cfRule type="expression" dxfId="1179" priority="579">
      <formula>$L44&gt;0.15</formula>
    </cfRule>
    <cfRule type="expression" dxfId="1178" priority="580">
      <formula>AND($L44&gt;0.08,$L44&lt;0.15)</formula>
    </cfRule>
  </conditionalFormatting>
  <conditionalFormatting sqref="D44">
    <cfRule type="expression" dxfId="1177" priority="567">
      <formula>$L44&gt;0.15</formula>
    </cfRule>
    <cfRule type="expression" dxfId="1176" priority="568">
      <formula>AND($L44&gt;0.08,$L44&lt;0.15)</formula>
    </cfRule>
  </conditionalFormatting>
  <conditionalFormatting sqref="D44">
    <cfRule type="expression" dxfId="1175" priority="565">
      <formula>$L44&gt;0.15</formula>
    </cfRule>
    <cfRule type="expression" dxfId="1174" priority="566">
      <formula>AND($L44&gt;0.08,$L44&lt;0.15)</formula>
    </cfRule>
  </conditionalFormatting>
  <conditionalFormatting sqref="E61:F61">
    <cfRule type="expression" dxfId="1173" priority="563">
      <formula>$L61&gt;0.15</formula>
    </cfRule>
    <cfRule type="expression" dxfId="1172" priority="564">
      <formula>AND($L61&gt;0.08,$L61&lt;0.15)</formula>
    </cfRule>
  </conditionalFormatting>
  <conditionalFormatting sqref="G61:H61">
    <cfRule type="expression" dxfId="1171" priority="561">
      <formula>$L61&gt;0.15</formula>
    </cfRule>
    <cfRule type="expression" dxfId="1170" priority="562">
      <formula>AND($L61&gt;0.08,$L61&lt;0.15)</formula>
    </cfRule>
  </conditionalFormatting>
  <conditionalFormatting sqref="D61">
    <cfRule type="expression" dxfId="1169" priority="559">
      <formula>$L61&gt;0.15</formula>
    </cfRule>
    <cfRule type="expression" dxfId="1168" priority="560">
      <formula>AND($L61&gt;0.08,$L61&lt;0.15)</formula>
    </cfRule>
  </conditionalFormatting>
  <conditionalFormatting sqref="AC7:AC18">
    <cfRule type="expression" dxfId="1167" priority="557">
      <formula>$L7&gt;0.15</formula>
    </cfRule>
    <cfRule type="expression" dxfId="1166" priority="558">
      <formula>AND($L7&gt;0.08,$L7&lt;0.15)</formula>
    </cfRule>
  </conditionalFormatting>
  <conditionalFormatting sqref="AB57:AB61 AD57:AD61">
    <cfRule type="expression" dxfId="1163" priority="555">
      <formula>$L57&gt;0.15</formula>
    </cfRule>
    <cfRule type="expression" dxfId="1162" priority="556">
      <formula>AND($L57&gt;0.08,$L57&lt;0.15)</formula>
    </cfRule>
  </conditionalFormatting>
  <conditionalFormatting sqref="AC57:AC61">
    <cfRule type="expression" dxfId="1161" priority="553">
      <formula>$L57&gt;0.15</formula>
    </cfRule>
    <cfRule type="expression" dxfId="1160" priority="554">
      <formula>AND($L57&gt;0.08,$L57&lt;0.15)</formula>
    </cfRule>
  </conditionalFormatting>
  <conditionalFormatting sqref="G7:H7">
    <cfRule type="expression" dxfId="1159" priority="543">
      <formula>$L7&gt;0.15</formula>
    </cfRule>
    <cfRule type="expression" dxfId="1158" priority="544">
      <formula>AND($L7&gt;0.08,$L7&lt;0.15)</formula>
    </cfRule>
  </conditionalFormatting>
  <conditionalFormatting sqref="E7:F7">
    <cfRule type="expression" dxfId="1157" priority="551">
      <formula>$L7&gt;0.15</formula>
    </cfRule>
    <cfRule type="expression" dxfId="1156" priority="552">
      <formula>AND($L7&gt;0.08,$L7&lt;0.15)</formula>
    </cfRule>
  </conditionalFormatting>
  <conditionalFormatting sqref="E7:F7">
    <cfRule type="expression" dxfId="1155" priority="549">
      <formula>$L7&gt;0.15</formula>
    </cfRule>
    <cfRule type="expression" dxfId="1154" priority="550">
      <formula>AND($L7&gt;0.08,$L7&lt;0.15)</formula>
    </cfRule>
  </conditionalFormatting>
  <conditionalFormatting sqref="E7:F7">
    <cfRule type="expression" dxfId="1153" priority="547">
      <formula>$L7&gt;0.15</formula>
    </cfRule>
    <cfRule type="expression" dxfId="1152" priority="548">
      <formula>AND($L7&gt;0.08,$L7&lt;0.15)</formula>
    </cfRule>
  </conditionalFormatting>
  <conditionalFormatting sqref="G7:H7">
    <cfRule type="expression" dxfId="1151" priority="545">
      <formula>$L7&gt;0.15</formula>
    </cfRule>
    <cfRule type="expression" dxfId="1150" priority="546">
      <formula>AND($L7&gt;0.08,$L7&lt;0.15)</formula>
    </cfRule>
  </conditionalFormatting>
  <conditionalFormatting sqref="D7">
    <cfRule type="expression" dxfId="1149" priority="541">
      <formula>$L7&gt;0.15</formula>
    </cfRule>
    <cfRule type="expression" dxfId="1148" priority="542">
      <formula>AND($L7&gt;0.08,$L7&lt;0.15)</formula>
    </cfRule>
  </conditionalFormatting>
  <conditionalFormatting sqref="E8:F8">
    <cfRule type="expression" dxfId="1147" priority="539">
      <formula>$L8&gt;0.15</formula>
    </cfRule>
    <cfRule type="expression" dxfId="1146" priority="540">
      <formula>AND($L8&gt;0.08,$L8&lt;0.15)</formula>
    </cfRule>
  </conditionalFormatting>
  <conditionalFormatting sqref="H8">
    <cfRule type="expression" dxfId="1145" priority="537">
      <formula>$L8&gt;0.15</formula>
    </cfRule>
    <cfRule type="expression" dxfId="1144" priority="538">
      <formula>AND($L8&gt;0.08,$L8&lt;0.15)</formula>
    </cfRule>
  </conditionalFormatting>
  <conditionalFormatting sqref="G8">
    <cfRule type="expression" dxfId="1143" priority="535">
      <formula>$L8&gt;0.15</formula>
    </cfRule>
    <cfRule type="expression" dxfId="1142" priority="536">
      <formula>AND($L8&gt;0.08,$L8&lt;0.15)</formula>
    </cfRule>
  </conditionalFormatting>
  <conditionalFormatting sqref="G8">
    <cfRule type="expression" dxfId="1141" priority="533">
      <formula>$L8&gt;0.15</formula>
    </cfRule>
    <cfRule type="expression" dxfId="1140" priority="534">
      <formula>AND($L8&gt;0.08,$L8&lt;0.15)</formula>
    </cfRule>
  </conditionalFormatting>
  <conditionalFormatting sqref="D8">
    <cfRule type="expression" dxfId="1139" priority="531">
      <formula>$L8&gt;0.15</formula>
    </cfRule>
    <cfRule type="expression" dxfId="1138" priority="532">
      <formula>AND($L8&gt;0.08,$L8&lt;0.15)</formula>
    </cfRule>
  </conditionalFormatting>
  <conditionalFormatting sqref="E57:F57">
    <cfRule type="expression" dxfId="1137" priority="529">
      <formula>$L57&gt;0.15</formula>
    </cfRule>
    <cfRule type="expression" dxfId="1136" priority="530">
      <formula>AND($L57&gt;0.08,$L57&lt;0.15)</formula>
    </cfRule>
  </conditionalFormatting>
  <conditionalFormatting sqref="E57:F57">
    <cfRule type="expression" dxfId="1135" priority="527">
      <formula>$L57&gt;0.15</formula>
    </cfRule>
    <cfRule type="expression" dxfId="1134" priority="528">
      <formula>AND($L57&gt;0.08,$L57&lt;0.15)</formula>
    </cfRule>
  </conditionalFormatting>
  <conditionalFormatting sqref="E57:F57">
    <cfRule type="expression" dxfId="1133" priority="525">
      <formula>$L57&gt;0.15</formula>
    </cfRule>
    <cfRule type="expression" dxfId="1132" priority="526">
      <formula>AND($L57&gt;0.08,$L57&lt;0.15)</formula>
    </cfRule>
  </conditionalFormatting>
  <conditionalFormatting sqref="D57">
    <cfRule type="expression" dxfId="1131" priority="523">
      <formula>$L57&gt;0.15</formula>
    </cfRule>
    <cfRule type="expression" dxfId="1130" priority="524">
      <formula>AND($L57&gt;0.08,$L57&lt;0.15)</formula>
    </cfRule>
  </conditionalFormatting>
  <conditionalFormatting sqref="G57:H57">
    <cfRule type="expression" dxfId="1129" priority="519">
      <formula>$L57&gt;0.15</formula>
    </cfRule>
    <cfRule type="expression" dxfId="1128" priority="520">
      <formula>AND($L57&gt;0.08,$L57&lt;0.15)</formula>
    </cfRule>
  </conditionalFormatting>
  <conditionalFormatting sqref="G57:H57">
    <cfRule type="expression" dxfId="1127" priority="521">
      <formula>$L57&gt;0.15</formula>
    </cfRule>
    <cfRule type="expression" dxfId="1126" priority="522">
      <formula>AND($L57&gt;0.08,$L57&lt;0.15)</formula>
    </cfRule>
  </conditionalFormatting>
  <conditionalFormatting sqref="E60:F60">
    <cfRule type="expression" dxfId="1125" priority="517">
      <formula>$L60&gt;0.15</formula>
    </cfRule>
    <cfRule type="expression" dxfId="1124" priority="518">
      <formula>AND($L60&gt;0.08,$L60&lt;0.15)</formula>
    </cfRule>
  </conditionalFormatting>
  <conditionalFormatting sqref="G60:H60">
    <cfRule type="expression" dxfId="1123" priority="509">
      <formula>$L60&gt;0.15</formula>
    </cfRule>
    <cfRule type="expression" dxfId="1122" priority="510">
      <formula>AND($L60&gt;0.08,$L60&lt;0.15)</formula>
    </cfRule>
  </conditionalFormatting>
  <conditionalFormatting sqref="E60:F60">
    <cfRule type="expression" dxfId="1121" priority="515">
      <formula>$L60&gt;0.15</formula>
    </cfRule>
    <cfRule type="expression" dxfId="1120" priority="516">
      <formula>AND($L60&gt;0.08,$L60&lt;0.15)</formula>
    </cfRule>
  </conditionalFormatting>
  <conditionalFormatting sqref="E60:F60">
    <cfRule type="expression" dxfId="1119" priority="513">
      <formula>$L60&gt;0.15</formula>
    </cfRule>
    <cfRule type="expression" dxfId="1118" priority="514">
      <formula>AND($L60&gt;0.08,$L60&lt;0.15)</formula>
    </cfRule>
  </conditionalFormatting>
  <conditionalFormatting sqref="G60:H60">
    <cfRule type="expression" dxfId="1117" priority="511">
      <formula>$L60&gt;0.15</formula>
    </cfRule>
    <cfRule type="expression" dxfId="1116" priority="512">
      <formula>AND($L60&gt;0.08,$L60&lt;0.15)</formula>
    </cfRule>
  </conditionalFormatting>
  <conditionalFormatting sqref="D60">
    <cfRule type="expression" dxfId="1115" priority="507">
      <formula>$L60&gt;0.15</formula>
    </cfRule>
    <cfRule type="expression" dxfId="1114" priority="508">
      <formula>AND($L60&gt;0.08,$L60&lt;0.15)</formula>
    </cfRule>
  </conditionalFormatting>
  <conditionalFormatting sqref="E16:H16">
    <cfRule type="expression" dxfId="1113" priority="505">
      <formula>$L16&gt;0.15</formula>
    </cfRule>
    <cfRule type="expression" dxfId="1112" priority="506">
      <formula>AND($L16&gt;0.08,$L16&lt;0.15)</formula>
    </cfRule>
  </conditionalFormatting>
  <conditionalFormatting sqref="D16">
    <cfRule type="expression" dxfId="1111" priority="503">
      <formula>$L16&gt;0.15</formula>
    </cfRule>
    <cfRule type="expression" dxfId="1110" priority="504">
      <formula>AND($L16&gt;0.08,$L16&lt;0.15)</formula>
    </cfRule>
  </conditionalFormatting>
  <conditionalFormatting sqref="E20:F20">
    <cfRule type="expression" dxfId="1109" priority="497">
      <formula>$L20&gt;0.15</formula>
    </cfRule>
    <cfRule type="expression" dxfId="1108" priority="498">
      <formula>AND($L20&gt;0.08,$L20&lt;0.15)</formula>
    </cfRule>
  </conditionalFormatting>
  <conditionalFormatting sqref="E20:F20">
    <cfRule type="expression" dxfId="1107" priority="495">
      <formula>$L20&gt;0.15</formula>
    </cfRule>
    <cfRule type="expression" dxfId="1106" priority="496">
      <formula>AND($L20&gt;0.08,$L20&lt;0.15)</formula>
    </cfRule>
  </conditionalFormatting>
  <conditionalFormatting sqref="E20:F20">
    <cfRule type="expression" dxfId="1105" priority="501">
      <formula>$L20&gt;0.15</formula>
    </cfRule>
    <cfRule type="expression" dxfId="1104" priority="502">
      <formula>AND($L20&gt;0.08,$L20&lt;0.15)</formula>
    </cfRule>
  </conditionalFormatting>
  <conditionalFormatting sqref="E20:F20">
    <cfRule type="expression" dxfId="1103" priority="499">
      <formula>$L20&gt;0.15</formula>
    </cfRule>
    <cfRule type="expression" dxfId="1102" priority="500">
      <formula>AND($L20&gt;0.08,$L20&lt;0.15)</formula>
    </cfRule>
  </conditionalFormatting>
  <conditionalFormatting sqref="D20">
    <cfRule type="expression" dxfId="1101" priority="493">
      <formula>$L20&gt;0.15</formula>
    </cfRule>
    <cfRule type="expression" dxfId="1100" priority="494">
      <formula>AND($L20&gt;0.08,$L20&lt;0.15)</formula>
    </cfRule>
  </conditionalFormatting>
  <conditionalFormatting sqref="H20">
    <cfRule type="expression" dxfId="1099" priority="491">
      <formula>$L20&gt;0.15</formula>
    </cfRule>
    <cfRule type="expression" dxfId="1098" priority="492">
      <formula>AND($L20&gt;0.08,$L20&lt;0.15)</formula>
    </cfRule>
  </conditionalFormatting>
  <conditionalFormatting sqref="G20">
    <cfRule type="expression" dxfId="1097" priority="489">
      <formula>$L20&gt;0.15</formula>
    </cfRule>
    <cfRule type="expression" dxfId="1096" priority="490">
      <formula>AND($L20&gt;0.08,$L20&lt;0.15)</formula>
    </cfRule>
  </conditionalFormatting>
  <conditionalFormatting sqref="G20">
    <cfRule type="expression" dxfId="1095" priority="487">
      <formula>$L20&gt;0.15</formula>
    </cfRule>
    <cfRule type="expression" dxfId="1094" priority="488">
      <formula>AND($L20&gt;0.08,$L20&lt;0.15)</formula>
    </cfRule>
  </conditionalFormatting>
  <conditionalFormatting sqref="AA29">
    <cfRule type="expression" dxfId="1091" priority="485">
      <formula>$L29&gt;0.15</formula>
    </cfRule>
    <cfRule type="expression" dxfId="1090" priority="486">
      <formula>AND($L29&gt;0.08,$L29&lt;0.15)</formula>
    </cfRule>
  </conditionalFormatting>
  <conditionalFormatting sqref="AA33">
    <cfRule type="expression" dxfId="1087" priority="483">
      <formula>$L33&gt;0.15</formula>
    </cfRule>
    <cfRule type="expression" dxfId="1086" priority="484">
      <formula>AND($L33&gt;0.08,$L33&lt;0.15)</formula>
    </cfRule>
  </conditionalFormatting>
  <conditionalFormatting sqref="AA32">
    <cfRule type="expression" dxfId="1085" priority="481">
      <formula>$L32&gt;0.15</formula>
    </cfRule>
    <cfRule type="expression" dxfId="1084" priority="482">
      <formula>AND($L32&gt;0.08,$L32&lt;0.15)</formula>
    </cfRule>
  </conditionalFormatting>
  <conditionalFormatting sqref="F62:AD62">
    <cfRule type="expression" dxfId="1065" priority="455">
      <formula>$L62&gt;0.15</formula>
    </cfRule>
    <cfRule type="expression" dxfId="1064" priority="456">
      <formula>AND($L62&gt;0.08,$L62&lt;0.15)</formula>
    </cfRule>
  </conditionalFormatting>
  <conditionalFormatting sqref="B62:C62">
    <cfRule type="expression" dxfId="1063" priority="453">
      <formula>$L62&gt;0.15</formula>
    </cfRule>
    <cfRule type="expression" dxfId="1062" priority="454">
      <formula>AND($L62&gt;0.08,$L62&lt;0.15)</formula>
    </cfRule>
  </conditionalFormatting>
  <conditionalFormatting sqref="AE62:AE63">
    <cfRule type="expression" dxfId="1061" priority="451">
      <formula>$L62&gt;0.15</formula>
    </cfRule>
    <cfRule type="expression" dxfId="1060" priority="452">
      <formula>AND($L62&gt;0.08,$L62&lt;0.15)</formula>
    </cfRule>
  </conditionalFormatting>
  <conditionalFormatting sqref="F63 I63:AD63">
    <cfRule type="expression" dxfId="1059" priority="449">
      <formula>$L63&gt;0.15</formula>
    </cfRule>
    <cfRule type="expression" dxfId="1058" priority="450">
      <formula>AND($L63&gt;0.08,$L63&lt;0.15)</formula>
    </cfRule>
  </conditionalFormatting>
  <conditionalFormatting sqref="B63:C63">
    <cfRule type="expression" dxfId="1057" priority="447">
      <formula>$L63&gt;0.15</formula>
    </cfRule>
    <cfRule type="expression" dxfId="1056" priority="448">
      <formula>AND($L63&gt;0.08,$L63&lt;0.15)</formula>
    </cfRule>
  </conditionalFormatting>
  <conditionalFormatting sqref="E62">
    <cfRule type="expression" dxfId="1055" priority="445">
      <formula>$L62&gt;0.15</formula>
    </cfRule>
    <cfRule type="expression" dxfId="1054" priority="446">
      <formula>AND($L62&gt;0.08,$L62&lt;0.15)</formula>
    </cfRule>
  </conditionalFormatting>
  <conditionalFormatting sqref="E63">
    <cfRule type="expression" dxfId="1053" priority="443">
      <formula>$L63&gt;0.15</formula>
    </cfRule>
    <cfRule type="expression" dxfId="1052" priority="444">
      <formula>AND($L63&gt;0.08,$L63&lt;0.15)</formula>
    </cfRule>
  </conditionalFormatting>
  <conditionalFormatting sqref="D62:D63">
    <cfRule type="expression" dxfId="1051" priority="441">
      <formula>$L62&gt;0.15</formula>
    </cfRule>
    <cfRule type="expression" dxfId="1050" priority="442">
      <formula>AND($L62&gt;0.08,$L62&lt;0.15)</formula>
    </cfRule>
  </conditionalFormatting>
  <conditionalFormatting sqref="G63:H63">
    <cfRule type="expression" dxfId="1049" priority="439">
      <formula>$L63&gt;0.15</formula>
    </cfRule>
    <cfRule type="expression" dxfId="1048" priority="440">
      <formula>AND($L63&gt;0.08,$L63&lt;0.15)</formula>
    </cfRule>
  </conditionalFormatting>
  <conditionalFormatting sqref="E35:F35">
    <cfRule type="expression" dxfId="1031" priority="419">
      <formula>$L35&gt;0.15</formula>
    </cfRule>
    <cfRule type="expression" dxfId="1030" priority="420">
      <formula>AND($L35&gt;0.08,$L35&lt;0.15)</formula>
    </cfRule>
  </conditionalFormatting>
  <conditionalFormatting sqref="E35:F35">
    <cfRule type="expression" dxfId="1029" priority="415">
      <formula>$L35&gt;0.15</formula>
    </cfRule>
    <cfRule type="expression" dxfId="1028" priority="416">
      <formula>AND($L35&gt;0.08,$L35&lt;0.15)</formula>
    </cfRule>
  </conditionalFormatting>
  <conditionalFormatting sqref="E35:F35">
    <cfRule type="expression" dxfId="1027" priority="413">
      <formula>$L35&gt;0.15</formula>
    </cfRule>
    <cfRule type="expression" dxfId="1026" priority="414">
      <formula>AND($L35&gt;0.08,$L35&lt;0.15)</formula>
    </cfRule>
  </conditionalFormatting>
  <conditionalFormatting sqref="G35:H35">
    <cfRule type="expression" dxfId="1025" priority="411">
      <formula>$L35&gt;0.15</formula>
    </cfRule>
    <cfRule type="expression" dxfId="1024" priority="412">
      <formula>AND($L35&gt;0.08,$L35&lt;0.15)</formula>
    </cfRule>
  </conditionalFormatting>
  <conditionalFormatting sqref="G35:H35">
    <cfRule type="expression" dxfId="1023" priority="417">
      <formula>$L35&gt;0.15</formula>
    </cfRule>
    <cfRule type="expression" dxfId="1022" priority="418">
      <formula>AND($L35&gt;0.08,$L35&lt;0.15)</formula>
    </cfRule>
  </conditionalFormatting>
  <conditionalFormatting sqref="E35:F35">
    <cfRule type="expression" dxfId="1021" priority="421">
      <formula>$L35&gt;0.15</formula>
    </cfRule>
    <cfRule type="expression" dxfId="1020" priority="422">
      <formula>AND($L35&gt;0.08,$L35&lt;0.15)</formula>
    </cfRule>
  </conditionalFormatting>
  <conditionalFormatting sqref="D35">
    <cfRule type="expression" dxfId="1019" priority="409">
      <formula>$L35&gt;0.15</formula>
    </cfRule>
    <cfRule type="expression" dxfId="1018" priority="410">
      <formula>AND($L35&gt;0.08,$L35&lt;0.15)</formula>
    </cfRule>
  </conditionalFormatting>
  <conditionalFormatting sqref="D35">
    <cfRule type="expression" dxfId="1017" priority="407">
      <formula>$L35&gt;0.15</formula>
    </cfRule>
    <cfRule type="expression" dxfId="1016" priority="408">
      <formula>AND($L35&gt;0.08,$L35&lt;0.15)</formula>
    </cfRule>
  </conditionalFormatting>
  <conditionalFormatting sqref="E36:F36">
    <cfRule type="expression" dxfId="1015" priority="403">
      <formula>$L36&gt;0.15</formula>
    </cfRule>
    <cfRule type="expression" dxfId="1014" priority="404">
      <formula>AND($L36&gt;0.08,$L36&lt;0.15)</formula>
    </cfRule>
  </conditionalFormatting>
  <conditionalFormatting sqref="E36:F36">
    <cfRule type="expression" dxfId="1013" priority="399">
      <formula>$L36&gt;0.15</formula>
    </cfRule>
    <cfRule type="expression" dxfId="1012" priority="400">
      <formula>AND($L36&gt;0.08,$L36&lt;0.15)</formula>
    </cfRule>
  </conditionalFormatting>
  <conditionalFormatting sqref="E36:F36">
    <cfRule type="expression" dxfId="1011" priority="397">
      <formula>$L36&gt;0.15</formula>
    </cfRule>
    <cfRule type="expression" dxfId="1010" priority="398">
      <formula>AND($L36&gt;0.08,$L36&lt;0.15)</formula>
    </cfRule>
  </conditionalFormatting>
  <conditionalFormatting sqref="G36:H36">
    <cfRule type="expression" dxfId="1009" priority="395">
      <formula>$L36&gt;0.15</formula>
    </cfRule>
    <cfRule type="expression" dxfId="1008" priority="396">
      <formula>AND($L36&gt;0.08,$L36&lt;0.15)</formula>
    </cfRule>
  </conditionalFormatting>
  <conditionalFormatting sqref="G36:H36">
    <cfRule type="expression" dxfId="1007" priority="401">
      <formula>$L36&gt;0.15</formula>
    </cfRule>
    <cfRule type="expression" dxfId="1006" priority="402">
      <formula>AND($L36&gt;0.08,$L36&lt;0.15)</formula>
    </cfRule>
  </conditionalFormatting>
  <conditionalFormatting sqref="E36:F36">
    <cfRule type="expression" dxfId="1005" priority="405">
      <formula>$L36&gt;0.15</formula>
    </cfRule>
    <cfRule type="expression" dxfId="1004" priority="406">
      <formula>AND($L36&gt;0.08,$L36&lt;0.15)</formula>
    </cfRule>
  </conditionalFormatting>
  <conditionalFormatting sqref="D36">
    <cfRule type="expression" dxfId="1003" priority="393">
      <formula>$L36&gt;0.15</formula>
    </cfRule>
    <cfRule type="expression" dxfId="1002" priority="394">
      <formula>AND($L36&gt;0.08,$L36&lt;0.15)</formula>
    </cfRule>
  </conditionalFormatting>
  <conditionalFormatting sqref="D36">
    <cfRule type="expression" dxfId="1001" priority="391">
      <formula>$L36&gt;0.15</formula>
    </cfRule>
    <cfRule type="expression" dxfId="1000" priority="392">
      <formula>AND($L36&gt;0.08,$L36&lt;0.15)</formula>
    </cfRule>
  </conditionalFormatting>
  <conditionalFormatting sqref="E37:F37">
    <cfRule type="expression" dxfId="999" priority="389">
      <formula>$L37&gt;0.15</formula>
    </cfRule>
    <cfRule type="expression" dxfId="998" priority="390">
      <formula>AND($L37&gt;0.08,$L37&lt;0.15)</formula>
    </cfRule>
  </conditionalFormatting>
  <conditionalFormatting sqref="H37">
    <cfRule type="expression" dxfId="997" priority="387">
      <formula>$L37&gt;0.15</formula>
    </cfRule>
    <cfRule type="expression" dxfId="996" priority="388">
      <formula>AND($L37&gt;0.08,$L37&lt;0.15)</formula>
    </cfRule>
  </conditionalFormatting>
  <conditionalFormatting sqref="G37">
    <cfRule type="expression" dxfId="995" priority="385">
      <formula>$L37&gt;0.15</formula>
    </cfRule>
    <cfRule type="expression" dxfId="994" priority="386">
      <formula>AND($L37&gt;0.08,$L37&lt;0.15)</formula>
    </cfRule>
  </conditionalFormatting>
  <conditionalFormatting sqref="G37">
    <cfRule type="expression" dxfId="993" priority="383">
      <formula>$L37&gt;0.15</formula>
    </cfRule>
    <cfRule type="expression" dxfId="992" priority="384">
      <formula>AND($L37&gt;0.08,$L37&lt;0.15)</formula>
    </cfRule>
  </conditionalFormatting>
  <conditionalFormatting sqref="D37">
    <cfRule type="expression" dxfId="991" priority="381">
      <formula>$L37&gt;0.15</formula>
    </cfRule>
    <cfRule type="expression" dxfId="990" priority="382">
      <formula>AND($L37&gt;0.08,$L37&lt;0.15)</formula>
    </cfRule>
  </conditionalFormatting>
  <conditionalFormatting sqref="E9:F9">
    <cfRule type="expression" dxfId="989" priority="375">
      <formula>$L9&gt;0.15</formula>
    </cfRule>
    <cfRule type="expression" dxfId="988" priority="376">
      <formula>AND($L9&gt;0.08,$L9&lt;0.15)</formula>
    </cfRule>
  </conditionalFormatting>
  <conditionalFormatting sqref="E9:F9">
    <cfRule type="expression" dxfId="987" priority="377">
      <formula>$L9&gt;0.15</formula>
    </cfRule>
    <cfRule type="expression" dxfId="986" priority="378">
      <formula>AND($L9&gt;0.08,$L9&lt;0.15)</formula>
    </cfRule>
  </conditionalFormatting>
  <conditionalFormatting sqref="D9">
    <cfRule type="expression" dxfId="985" priority="379">
      <formula>$L9&gt;0.15</formula>
    </cfRule>
    <cfRule type="expression" dxfId="984" priority="380">
      <formula>AND($L9&gt;0.08,$L9&lt;0.15)</formula>
    </cfRule>
  </conditionalFormatting>
  <conditionalFormatting sqref="E9:F9">
    <cfRule type="expression" dxfId="983" priority="371">
      <formula>$L9&gt;0.15</formula>
    </cfRule>
    <cfRule type="expression" dxfId="982" priority="372">
      <formula>AND($L9&gt;0.08,$L9&lt;0.15)</formula>
    </cfRule>
  </conditionalFormatting>
  <conditionalFormatting sqref="E9:F9">
    <cfRule type="expression" dxfId="981" priority="369">
      <formula>$L9&gt;0.15</formula>
    </cfRule>
    <cfRule type="expression" dxfId="980" priority="370">
      <formula>AND($L9&gt;0.08,$L9&lt;0.15)</formula>
    </cfRule>
  </conditionalFormatting>
  <conditionalFormatting sqref="G9:H9">
    <cfRule type="expression" dxfId="979" priority="367">
      <formula>$L9&gt;0.15</formula>
    </cfRule>
    <cfRule type="expression" dxfId="978" priority="368">
      <formula>AND($L9&gt;0.08,$L9&lt;0.15)</formula>
    </cfRule>
  </conditionalFormatting>
  <conditionalFormatting sqref="G9:H9">
    <cfRule type="expression" dxfId="977" priority="373">
      <formula>$L9&gt;0.15</formula>
    </cfRule>
    <cfRule type="expression" dxfId="976" priority="374">
      <formula>AND($L9&gt;0.08,$L9&lt;0.15)</formula>
    </cfRule>
  </conditionalFormatting>
  <conditionalFormatting sqref="E10:H10">
    <cfRule type="expression" dxfId="975" priority="365">
      <formula>$L10&gt;0.15</formula>
    </cfRule>
    <cfRule type="expression" dxfId="974" priority="366">
      <formula>AND($L10&gt;0.08,$L10&lt;0.15)</formula>
    </cfRule>
  </conditionalFormatting>
  <conditionalFormatting sqref="D10">
    <cfRule type="expression" dxfId="973" priority="363">
      <formula>$L10&gt;0.15</formula>
    </cfRule>
    <cfRule type="expression" dxfId="972" priority="364">
      <formula>AND($L10&gt;0.08,$L10&lt;0.15)</formula>
    </cfRule>
  </conditionalFormatting>
  <conditionalFormatting sqref="E11:F11">
    <cfRule type="expression" dxfId="971" priority="361">
      <formula>$L11&gt;0.15</formula>
    </cfRule>
    <cfRule type="expression" dxfId="970" priority="362">
      <formula>AND($L11&gt;0.08,$L11&lt;0.15)</formula>
    </cfRule>
  </conditionalFormatting>
  <conditionalFormatting sqref="H11">
    <cfRule type="expression" dxfId="969" priority="359">
      <formula>$L11&gt;0.15</formula>
    </cfRule>
    <cfRule type="expression" dxfId="968" priority="360">
      <formula>AND($L11&gt;0.08,$L11&lt;0.15)</formula>
    </cfRule>
  </conditionalFormatting>
  <conditionalFormatting sqref="G11">
    <cfRule type="expression" dxfId="967" priority="357">
      <formula>$L11&gt;0.15</formula>
    </cfRule>
    <cfRule type="expression" dxfId="966" priority="358">
      <formula>AND($L11&gt;0.08,$L11&lt;0.15)</formula>
    </cfRule>
  </conditionalFormatting>
  <conditionalFormatting sqref="G11">
    <cfRule type="expression" dxfId="965" priority="355">
      <formula>$L11&gt;0.15</formula>
    </cfRule>
    <cfRule type="expression" dxfId="964" priority="356">
      <formula>AND($L11&gt;0.08,$L11&lt;0.15)</formula>
    </cfRule>
  </conditionalFormatting>
  <conditionalFormatting sqref="D11">
    <cfRule type="expression" dxfId="963" priority="353">
      <formula>$L11&gt;0.15</formula>
    </cfRule>
    <cfRule type="expression" dxfId="962" priority="354">
      <formula>AND($L11&gt;0.08,$L11&lt;0.15)</formula>
    </cfRule>
  </conditionalFormatting>
  <conditionalFormatting sqref="E12:F12">
    <cfRule type="expression" dxfId="961" priority="351">
      <formula>$L12&gt;0.15</formula>
    </cfRule>
    <cfRule type="expression" dxfId="960" priority="352">
      <formula>AND($L12&gt;0.08,$L12&lt;0.15)</formula>
    </cfRule>
  </conditionalFormatting>
  <conditionalFormatting sqref="H12">
    <cfRule type="expression" dxfId="959" priority="349">
      <formula>$L12&gt;0.15</formula>
    </cfRule>
    <cfRule type="expression" dxfId="958" priority="350">
      <formula>AND($L12&gt;0.08,$L12&lt;0.15)</formula>
    </cfRule>
  </conditionalFormatting>
  <conditionalFormatting sqref="G12">
    <cfRule type="expression" dxfId="957" priority="347">
      <formula>$L12&gt;0.15</formula>
    </cfRule>
    <cfRule type="expression" dxfId="956" priority="348">
      <formula>AND($L12&gt;0.08,$L12&lt;0.15)</formula>
    </cfRule>
  </conditionalFormatting>
  <conditionalFormatting sqref="G12">
    <cfRule type="expression" dxfId="955" priority="345">
      <formula>$L12&gt;0.15</formula>
    </cfRule>
    <cfRule type="expression" dxfId="954" priority="346">
      <formula>AND($L12&gt;0.08,$L12&lt;0.15)</formula>
    </cfRule>
  </conditionalFormatting>
  <conditionalFormatting sqref="D12">
    <cfRule type="expression" dxfId="953" priority="343">
      <formula>$L12&gt;0.15</formula>
    </cfRule>
    <cfRule type="expression" dxfId="952" priority="344">
      <formula>AND($L12&gt;0.08,$L12&lt;0.15)</formula>
    </cfRule>
  </conditionalFormatting>
  <conditionalFormatting sqref="E13:H13">
    <cfRule type="expression" dxfId="951" priority="341">
      <formula>$L13&gt;0.15</formula>
    </cfRule>
    <cfRule type="expression" dxfId="950" priority="342">
      <formula>AND($L13&gt;0.08,$L13&lt;0.15)</formula>
    </cfRule>
  </conditionalFormatting>
  <conditionalFormatting sqref="D13">
    <cfRule type="expression" dxfId="949" priority="339">
      <formula>$L13&gt;0.15</formula>
    </cfRule>
    <cfRule type="expression" dxfId="948" priority="340">
      <formula>AND($L13&gt;0.08,$L13&lt;0.15)</formula>
    </cfRule>
  </conditionalFormatting>
  <conditionalFormatting sqref="E14:F14">
    <cfRule type="expression" dxfId="947" priority="333">
      <formula>$L14&gt;0.15</formula>
    </cfRule>
    <cfRule type="expression" dxfId="946" priority="334">
      <formula>AND($L14&gt;0.08,$L14&lt;0.15)</formula>
    </cfRule>
  </conditionalFormatting>
  <conditionalFormatting sqref="E14:F14">
    <cfRule type="expression" dxfId="945" priority="335">
      <formula>$L14&gt;0.15</formula>
    </cfRule>
    <cfRule type="expression" dxfId="944" priority="336">
      <formula>AND($L14&gt;0.08,$L14&lt;0.15)</formula>
    </cfRule>
  </conditionalFormatting>
  <conditionalFormatting sqref="D14">
    <cfRule type="expression" dxfId="943" priority="337">
      <formula>$L14&gt;0.15</formula>
    </cfRule>
    <cfRule type="expression" dxfId="942" priority="338">
      <formula>AND($L14&gt;0.08,$L14&lt;0.15)</formula>
    </cfRule>
  </conditionalFormatting>
  <conditionalFormatting sqref="E14:F14">
    <cfRule type="expression" dxfId="941" priority="329">
      <formula>$L14&gt;0.15</formula>
    </cfRule>
    <cfRule type="expression" dxfId="940" priority="330">
      <formula>AND($L14&gt;0.08,$L14&lt;0.15)</formula>
    </cfRule>
  </conditionalFormatting>
  <conditionalFormatting sqref="E14:F14">
    <cfRule type="expression" dxfId="939" priority="327">
      <formula>$L14&gt;0.15</formula>
    </cfRule>
    <cfRule type="expression" dxfId="938" priority="328">
      <formula>AND($L14&gt;0.08,$L14&lt;0.15)</formula>
    </cfRule>
  </conditionalFormatting>
  <conditionalFormatting sqref="G14:H14">
    <cfRule type="expression" dxfId="937" priority="325">
      <formula>$L14&gt;0.15</formula>
    </cfRule>
    <cfRule type="expression" dxfId="936" priority="326">
      <formula>AND($L14&gt;0.08,$L14&lt;0.15)</formula>
    </cfRule>
  </conditionalFormatting>
  <conditionalFormatting sqref="G14:H14">
    <cfRule type="expression" dxfId="935" priority="331">
      <formula>$L14&gt;0.15</formula>
    </cfRule>
    <cfRule type="expression" dxfId="934" priority="332">
      <formula>AND($L14&gt;0.08,$L14&lt;0.15)</formula>
    </cfRule>
  </conditionalFormatting>
  <conditionalFormatting sqref="AA15:AA17">
    <cfRule type="expression" dxfId="933" priority="323">
      <formula>$L15&gt;0.15</formula>
    </cfRule>
    <cfRule type="expression" dxfId="932" priority="324">
      <formula>AND($L15&gt;0.08,$L15&lt;0.15)</formula>
    </cfRule>
  </conditionalFormatting>
  <conditionalFormatting sqref="E17:H17">
    <cfRule type="expression" dxfId="931" priority="321">
      <formula>$L17&gt;0.15</formula>
    </cfRule>
    <cfRule type="expression" dxfId="930" priority="322">
      <formula>AND($L17&gt;0.08,$L17&lt;0.15)</formula>
    </cfRule>
  </conditionalFormatting>
  <conditionalFormatting sqref="D17">
    <cfRule type="expression" dxfId="929" priority="319">
      <formula>$L17&gt;0.15</formula>
    </cfRule>
    <cfRule type="expression" dxfId="928" priority="320">
      <formula>AND($L17&gt;0.08,$L17&lt;0.15)</formula>
    </cfRule>
  </conditionalFormatting>
  <conditionalFormatting sqref="AA19:AA21">
    <cfRule type="expression" dxfId="927" priority="317">
      <formula>$L19&gt;0.15</formula>
    </cfRule>
    <cfRule type="expression" dxfId="926" priority="318">
      <formula>AND($L19&gt;0.08,$L19&lt;0.15)</formula>
    </cfRule>
  </conditionalFormatting>
  <conditionalFormatting sqref="AA22">
    <cfRule type="expression" dxfId="925" priority="315">
      <formula>$L22&gt;0.15</formula>
    </cfRule>
    <cfRule type="expression" dxfId="924" priority="316">
      <formula>AND($L22&gt;0.08,$L22&lt;0.15)</formula>
    </cfRule>
  </conditionalFormatting>
  <conditionalFormatting sqref="AE23:AE27">
    <cfRule type="expression" dxfId="923" priority="313">
      <formula>$L23&gt;0.15</formula>
    </cfRule>
    <cfRule type="expression" dxfId="922" priority="314">
      <formula>AND($L23&gt;0.08,$L23&lt;0.15)</formula>
    </cfRule>
  </conditionalFormatting>
  <conditionalFormatting sqref="AE23:AE27">
    <cfRule type="expression" dxfId="921" priority="311">
      <formula>$L23&gt;0.15</formula>
    </cfRule>
    <cfRule type="expression" dxfId="920" priority="312">
      <formula>AND($L23&gt;0.08,$L23&lt;0.15)</formula>
    </cfRule>
  </conditionalFormatting>
  <conditionalFormatting sqref="E18:F18">
    <cfRule type="expression" dxfId="919" priority="305">
      <formula>$L18&gt;0.15</formula>
    </cfRule>
    <cfRule type="expression" dxfId="918" priority="306">
      <formula>AND($L18&gt;0.08,$L18&lt;0.15)</formula>
    </cfRule>
  </conditionalFormatting>
  <conditionalFormatting sqref="E18:F18">
    <cfRule type="expression" dxfId="917" priority="307">
      <formula>$L18&gt;0.15</formula>
    </cfRule>
    <cfRule type="expression" dxfId="916" priority="308">
      <formula>AND($L18&gt;0.08,$L18&lt;0.15)</formula>
    </cfRule>
  </conditionalFormatting>
  <conditionalFormatting sqref="D18">
    <cfRule type="expression" dxfId="915" priority="309">
      <formula>$L18&gt;0.15</formula>
    </cfRule>
    <cfRule type="expression" dxfId="914" priority="310">
      <formula>AND($L18&gt;0.08,$L18&lt;0.15)</formula>
    </cfRule>
  </conditionalFormatting>
  <conditionalFormatting sqref="E18:F18">
    <cfRule type="expression" dxfId="913" priority="301">
      <formula>$L18&gt;0.15</formula>
    </cfRule>
    <cfRule type="expression" dxfId="912" priority="302">
      <formula>AND($L18&gt;0.08,$L18&lt;0.15)</formula>
    </cfRule>
  </conditionalFormatting>
  <conditionalFormatting sqref="E18:F18">
    <cfRule type="expression" dxfId="911" priority="299">
      <formula>$L18&gt;0.15</formula>
    </cfRule>
    <cfRule type="expression" dxfId="910" priority="300">
      <formula>AND($L18&gt;0.08,$L18&lt;0.15)</formula>
    </cfRule>
  </conditionalFormatting>
  <conditionalFormatting sqref="G18:H18">
    <cfRule type="expression" dxfId="909" priority="297">
      <formula>$L18&gt;0.15</formula>
    </cfRule>
    <cfRule type="expression" dxfId="908" priority="298">
      <formula>AND($L18&gt;0.08,$L18&lt;0.15)</formula>
    </cfRule>
  </conditionalFormatting>
  <conditionalFormatting sqref="G18:H18">
    <cfRule type="expression" dxfId="907" priority="303">
      <formula>$L18&gt;0.15</formula>
    </cfRule>
    <cfRule type="expression" dxfId="906" priority="304">
      <formula>AND($L18&gt;0.08,$L18&lt;0.15)</formula>
    </cfRule>
  </conditionalFormatting>
  <conditionalFormatting sqref="E19:F19">
    <cfRule type="expression" dxfId="905" priority="291">
      <formula>$L19&gt;0.15</formula>
    </cfRule>
    <cfRule type="expression" dxfId="904" priority="292">
      <formula>AND($L19&gt;0.08,$L19&lt;0.15)</formula>
    </cfRule>
  </conditionalFormatting>
  <conditionalFormatting sqref="E19:F19">
    <cfRule type="expression" dxfId="903" priority="293">
      <formula>$L19&gt;0.15</formula>
    </cfRule>
    <cfRule type="expression" dxfId="902" priority="294">
      <formula>AND($L19&gt;0.08,$L19&lt;0.15)</formula>
    </cfRule>
  </conditionalFormatting>
  <conditionalFormatting sqref="D19">
    <cfRule type="expression" dxfId="901" priority="295">
      <formula>$L19&gt;0.15</formula>
    </cfRule>
    <cfRule type="expression" dxfId="900" priority="296">
      <formula>AND($L19&gt;0.08,$L19&lt;0.15)</formula>
    </cfRule>
  </conditionalFormatting>
  <conditionalFormatting sqref="E19:F19">
    <cfRule type="expression" dxfId="899" priority="287">
      <formula>$L19&gt;0.15</formula>
    </cfRule>
    <cfRule type="expression" dxfId="898" priority="288">
      <formula>AND($L19&gt;0.08,$L19&lt;0.15)</formula>
    </cfRule>
  </conditionalFormatting>
  <conditionalFormatting sqref="E19:F19">
    <cfRule type="expression" dxfId="897" priority="285">
      <formula>$L19&gt;0.15</formula>
    </cfRule>
    <cfRule type="expression" dxfId="896" priority="286">
      <formula>AND($L19&gt;0.08,$L19&lt;0.15)</formula>
    </cfRule>
  </conditionalFormatting>
  <conditionalFormatting sqref="G19:H19">
    <cfRule type="expression" dxfId="895" priority="283">
      <formula>$L19&gt;0.15</formula>
    </cfRule>
    <cfRule type="expression" dxfId="894" priority="284">
      <formula>AND($L19&gt;0.08,$L19&lt;0.15)</formula>
    </cfRule>
  </conditionalFormatting>
  <conditionalFormatting sqref="G19:H19">
    <cfRule type="expression" dxfId="893" priority="289">
      <formula>$L19&gt;0.15</formula>
    </cfRule>
    <cfRule type="expression" dxfId="892" priority="290">
      <formula>AND($L19&gt;0.08,$L19&lt;0.15)</formula>
    </cfRule>
  </conditionalFormatting>
  <conditionalFormatting sqref="D21">
    <cfRule type="expression" dxfId="891" priority="281">
      <formula>$L21&gt;0.15</formula>
    </cfRule>
    <cfRule type="expression" dxfId="890" priority="282">
      <formula>AND($L21&gt;0.08,$L21&lt;0.15)</formula>
    </cfRule>
  </conditionalFormatting>
  <conditionalFormatting sqref="E21:F21">
    <cfRule type="expression" dxfId="889" priority="279">
      <formula>$L21&gt;0.15</formula>
    </cfRule>
    <cfRule type="expression" dxfId="888" priority="280">
      <formula>AND($L21&gt;0.08,$L21&lt;0.15)</formula>
    </cfRule>
  </conditionalFormatting>
  <conditionalFormatting sqref="E21:F21">
    <cfRule type="expression" dxfId="887" priority="277">
      <formula>$L21&gt;0.15</formula>
    </cfRule>
    <cfRule type="expression" dxfId="886" priority="278">
      <formula>AND($L21&gt;0.08,$L21&lt;0.15)</formula>
    </cfRule>
  </conditionalFormatting>
  <conditionalFormatting sqref="E21:F21">
    <cfRule type="expression" dxfId="885" priority="275">
      <formula>$L21&gt;0.15</formula>
    </cfRule>
    <cfRule type="expression" dxfId="884" priority="276">
      <formula>AND($L21&gt;0.08,$L21&lt;0.15)</formula>
    </cfRule>
  </conditionalFormatting>
  <conditionalFormatting sqref="G21:H21">
    <cfRule type="expression" dxfId="883" priority="273">
      <formula>$L21&gt;0.15</formula>
    </cfRule>
    <cfRule type="expression" dxfId="882" priority="274">
      <formula>AND($L21&gt;0.08,$L21&lt;0.15)</formula>
    </cfRule>
  </conditionalFormatting>
  <conditionalFormatting sqref="G21:H21">
    <cfRule type="expression" dxfId="881" priority="271">
      <formula>$L21&gt;0.15</formula>
    </cfRule>
    <cfRule type="expression" dxfId="880" priority="272">
      <formula>AND($L21&gt;0.08,$L21&lt;0.15)</formula>
    </cfRule>
  </conditionalFormatting>
  <conditionalFormatting sqref="D22">
    <cfRule type="expression" dxfId="879" priority="269">
      <formula>$L22&gt;0.15</formula>
    </cfRule>
    <cfRule type="expression" dxfId="878" priority="270">
      <formula>AND($L22&gt;0.08,$L22&lt;0.15)</formula>
    </cfRule>
  </conditionalFormatting>
  <conditionalFormatting sqref="E22:F22">
    <cfRule type="expression" dxfId="877" priority="267">
      <formula>$L22&gt;0.15</formula>
    </cfRule>
    <cfRule type="expression" dxfId="876" priority="268">
      <formula>AND($L22&gt;0.08,$L22&lt;0.15)</formula>
    </cfRule>
  </conditionalFormatting>
  <conditionalFormatting sqref="E22:F22">
    <cfRule type="expression" dxfId="875" priority="265">
      <formula>$L22&gt;0.15</formula>
    </cfRule>
    <cfRule type="expression" dxfId="874" priority="266">
      <formula>AND($L22&gt;0.08,$L22&lt;0.15)</formula>
    </cfRule>
  </conditionalFormatting>
  <conditionalFormatting sqref="E22:F22">
    <cfRule type="expression" dxfId="873" priority="263">
      <formula>$L22&gt;0.15</formula>
    </cfRule>
    <cfRule type="expression" dxfId="872" priority="264">
      <formula>AND($L22&gt;0.08,$L22&lt;0.15)</formula>
    </cfRule>
  </conditionalFormatting>
  <conditionalFormatting sqref="G22:H22">
    <cfRule type="expression" dxfId="871" priority="261">
      <formula>$L22&gt;0.15</formula>
    </cfRule>
    <cfRule type="expression" dxfId="870" priority="262">
      <formula>AND($L22&gt;0.08,$L22&lt;0.15)</formula>
    </cfRule>
  </conditionalFormatting>
  <conditionalFormatting sqref="G22:H22">
    <cfRule type="expression" dxfId="869" priority="259">
      <formula>$L22&gt;0.15</formula>
    </cfRule>
    <cfRule type="expression" dxfId="868" priority="260">
      <formula>AND($L22&gt;0.08,$L22&lt;0.15)</formula>
    </cfRule>
  </conditionalFormatting>
  <conditionalFormatting sqref="AA23:AA25">
    <cfRule type="expression" dxfId="867" priority="257">
      <formula>$L23&gt;0.15</formula>
    </cfRule>
    <cfRule type="expression" dxfId="866" priority="258">
      <formula>AND($L23&gt;0.08,$L23&lt;0.15)</formula>
    </cfRule>
  </conditionalFormatting>
  <conditionalFormatting sqref="AA26:AA27">
    <cfRule type="expression" dxfId="865" priority="255">
      <formula>$L26&gt;0.15</formula>
    </cfRule>
    <cfRule type="expression" dxfId="864" priority="256">
      <formula>AND($L26&gt;0.08,$L26&lt;0.15)</formula>
    </cfRule>
  </conditionalFormatting>
  <conditionalFormatting sqref="E23:F23">
    <cfRule type="expression" dxfId="863" priority="253">
      <formula>$L23&gt;0.15</formula>
    </cfRule>
    <cfRule type="expression" dxfId="862" priority="254">
      <formula>AND($L23&gt;0.08,$L23&lt;0.15)</formula>
    </cfRule>
  </conditionalFormatting>
  <conditionalFormatting sqref="H23">
    <cfRule type="expression" dxfId="861" priority="251">
      <formula>$L23&gt;0.15</formula>
    </cfRule>
    <cfRule type="expression" dxfId="860" priority="252">
      <formula>AND($L23&gt;0.08,$L23&lt;0.15)</formula>
    </cfRule>
  </conditionalFormatting>
  <conditionalFormatting sqref="G23">
    <cfRule type="expression" dxfId="859" priority="249">
      <formula>$L23&gt;0.15</formula>
    </cfRule>
    <cfRule type="expression" dxfId="858" priority="250">
      <formula>AND($L23&gt;0.08,$L23&lt;0.15)</formula>
    </cfRule>
  </conditionalFormatting>
  <conditionalFormatting sqref="G23">
    <cfRule type="expression" dxfId="857" priority="247">
      <formula>$L23&gt;0.15</formula>
    </cfRule>
    <cfRule type="expression" dxfId="856" priority="248">
      <formula>AND($L23&gt;0.08,$L23&lt;0.15)</formula>
    </cfRule>
  </conditionalFormatting>
  <conditionalFormatting sqref="D23">
    <cfRule type="expression" dxfId="855" priority="245">
      <formula>$L23&gt;0.15</formula>
    </cfRule>
    <cfRule type="expression" dxfId="854" priority="246">
      <formula>AND($L23&gt;0.08,$L23&lt;0.15)</formula>
    </cfRule>
  </conditionalFormatting>
  <conditionalFormatting sqref="E24:F24">
    <cfRule type="expression" dxfId="853" priority="239">
      <formula>$L24&gt;0.15</formula>
    </cfRule>
    <cfRule type="expression" dxfId="852" priority="240">
      <formula>AND($L24&gt;0.08,$L24&lt;0.15)</formula>
    </cfRule>
  </conditionalFormatting>
  <conditionalFormatting sqref="E24:F24">
    <cfRule type="expression" dxfId="851" priority="237">
      <formula>$L24&gt;0.15</formula>
    </cfRule>
    <cfRule type="expression" dxfId="850" priority="238">
      <formula>AND($L24&gt;0.08,$L24&lt;0.15)</formula>
    </cfRule>
  </conditionalFormatting>
  <conditionalFormatting sqref="E24:F24">
    <cfRule type="expression" dxfId="849" priority="243">
      <formula>$L24&gt;0.15</formula>
    </cfRule>
    <cfRule type="expression" dxfId="848" priority="244">
      <formula>AND($L24&gt;0.08,$L24&lt;0.15)</formula>
    </cfRule>
  </conditionalFormatting>
  <conditionalFormatting sqref="E24:F24">
    <cfRule type="expression" dxfId="847" priority="241">
      <formula>$L24&gt;0.15</formula>
    </cfRule>
    <cfRule type="expression" dxfId="846" priority="242">
      <formula>AND($L24&gt;0.08,$L24&lt;0.15)</formula>
    </cfRule>
  </conditionalFormatting>
  <conditionalFormatting sqref="D24">
    <cfRule type="expression" dxfId="845" priority="235">
      <formula>$L24&gt;0.15</formula>
    </cfRule>
    <cfRule type="expression" dxfId="844" priority="236">
      <formula>AND($L24&gt;0.08,$L24&lt;0.15)</formula>
    </cfRule>
  </conditionalFormatting>
  <conditionalFormatting sqref="H24">
    <cfRule type="expression" dxfId="843" priority="233">
      <formula>$L24&gt;0.15</formula>
    </cfRule>
    <cfRule type="expression" dxfId="842" priority="234">
      <formula>AND($L24&gt;0.08,$L24&lt;0.15)</formula>
    </cfRule>
  </conditionalFormatting>
  <conditionalFormatting sqref="G24">
    <cfRule type="expression" dxfId="841" priority="231">
      <formula>$L24&gt;0.15</formula>
    </cfRule>
    <cfRule type="expression" dxfId="840" priority="232">
      <formula>AND($L24&gt;0.08,$L24&lt;0.15)</formula>
    </cfRule>
  </conditionalFormatting>
  <conditionalFormatting sqref="G24">
    <cfRule type="expression" dxfId="839" priority="229">
      <formula>$L24&gt;0.15</formula>
    </cfRule>
    <cfRule type="expression" dxfId="838" priority="230">
      <formula>AND($L24&gt;0.08,$L24&lt;0.15)</formula>
    </cfRule>
  </conditionalFormatting>
  <conditionalFormatting sqref="E25:F25">
    <cfRule type="expression" dxfId="837" priority="227">
      <formula>$L25&gt;0.15</formula>
    </cfRule>
    <cfRule type="expression" dxfId="836" priority="228">
      <formula>AND($L25&gt;0.08,$L25&lt;0.15)</formula>
    </cfRule>
  </conditionalFormatting>
  <conditionalFormatting sqref="D25">
    <cfRule type="expression" dxfId="835" priority="225">
      <formula>$L25&gt;0.15</formula>
    </cfRule>
    <cfRule type="expression" dxfId="834" priority="226">
      <formula>AND($L25&gt;0.08,$L25&lt;0.15)</formula>
    </cfRule>
  </conditionalFormatting>
  <conditionalFormatting sqref="G25:H25">
    <cfRule type="expression" dxfId="833" priority="223">
      <formula>$L25&gt;0.15</formula>
    </cfRule>
    <cfRule type="expression" dxfId="832" priority="224">
      <formula>AND($L25&gt;0.08,$L25&lt;0.15)</formula>
    </cfRule>
  </conditionalFormatting>
  <conditionalFormatting sqref="G25:H25">
    <cfRule type="expression" dxfId="831" priority="221">
      <formula>$L25&gt;0.15</formula>
    </cfRule>
    <cfRule type="expression" dxfId="830" priority="222">
      <formula>AND($L25&gt;0.08,$L25&lt;0.15)</formula>
    </cfRule>
  </conditionalFormatting>
  <conditionalFormatting sqref="G26:H26">
    <cfRule type="expression" dxfId="829" priority="211">
      <formula>$L26&gt;0.15</formula>
    </cfRule>
    <cfRule type="expression" dxfId="828" priority="212">
      <formula>AND($L26&gt;0.08,$L26&lt;0.15)</formula>
    </cfRule>
  </conditionalFormatting>
  <conditionalFormatting sqref="E26:F26">
    <cfRule type="expression" dxfId="827" priority="219">
      <formula>$L26&gt;0.15</formula>
    </cfRule>
    <cfRule type="expression" dxfId="826" priority="220">
      <formula>AND($L26&gt;0.08,$L26&lt;0.15)</formula>
    </cfRule>
  </conditionalFormatting>
  <conditionalFormatting sqref="E26:F26">
    <cfRule type="expression" dxfId="825" priority="217">
      <formula>$L26&gt;0.15</formula>
    </cfRule>
    <cfRule type="expression" dxfId="824" priority="218">
      <formula>AND($L26&gt;0.08,$L26&lt;0.15)</formula>
    </cfRule>
  </conditionalFormatting>
  <conditionalFormatting sqref="E26:F26">
    <cfRule type="expression" dxfId="823" priority="215">
      <formula>$L26&gt;0.15</formula>
    </cfRule>
    <cfRule type="expression" dxfId="822" priority="216">
      <formula>AND($L26&gt;0.08,$L26&lt;0.15)</formula>
    </cfRule>
  </conditionalFormatting>
  <conditionalFormatting sqref="G26:H26">
    <cfRule type="expression" dxfId="821" priority="213">
      <formula>$L26&gt;0.15</formula>
    </cfRule>
    <cfRule type="expression" dxfId="820" priority="214">
      <formula>AND($L26&gt;0.08,$L26&lt;0.15)</formula>
    </cfRule>
  </conditionalFormatting>
  <conditionalFormatting sqref="D26">
    <cfRule type="expression" dxfId="819" priority="209">
      <formula>$L26&gt;0.15</formula>
    </cfRule>
    <cfRule type="expression" dxfId="818" priority="210">
      <formula>AND($L26&gt;0.08,$L26&lt;0.15)</formula>
    </cfRule>
  </conditionalFormatting>
  <conditionalFormatting sqref="G27:H27">
    <cfRule type="expression" dxfId="817" priority="199">
      <formula>$L27&gt;0.15</formula>
    </cfRule>
    <cfRule type="expression" dxfId="816" priority="200">
      <formula>AND($L27&gt;0.08,$L27&lt;0.15)</formula>
    </cfRule>
  </conditionalFormatting>
  <conditionalFormatting sqref="E27:F27">
    <cfRule type="expression" dxfId="815" priority="207">
      <formula>$L27&gt;0.15</formula>
    </cfRule>
    <cfRule type="expression" dxfId="814" priority="208">
      <formula>AND($L27&gt;0.08,$L27&lt;0.15)</formula>
    </cfRule>
  </conditionalFormatting>
  <conditionalFormatting sqref="E27:F27">
    <cfRule type="expression" dxfId="813" priority="205">
      <formula>$L27&gt;0.15</formula>
    </cfRule>
    <cfRule type="expression" dxfId="812" priority="206">
      <formula>AND($L27&gt;0.08,$L27&lt;0.15)</formula>
    </cfRule>
  </conditionalFormatting>
  <conditionalFormatting sqref="E27:F27">
    <cfRule type="expression" dxfId="811" priority="203">
      <formula>$L27&gt;0.15</formula>
    </cfRule>
    <cfRule type="expression" dxfId="810" priority="204">
      <formula>AND($L27&gt;0.08,$L27&lt;0.15)</formula>
    </cfRule>
  </conditionalFormatting>
  <conditionalFormatting sqref="G27:H27">
    <cfRule type="expression" dxfId="809" priority="201">
      <formula>$L27&gt;0.15</formula>
    </cfRule>
    <cfRule type="expression" dxfId="808" priority="202">
      <formula>AND($L27&gt;0.08,$L27&lt;0.15)</formula>
    </cfRule>
  </conditionalFormatting>
  <conditionalFormatting sqref="D27">
    <cfRule type="expression" dxfId="807" priority="197">
      <formula>$L27&gt;0.15</formula>
    </cfRule>
    <cfRule type="expression" dxfId="806" priority="198">
      <formula>AND($L27&gt;0.08,$L27&lt;0.15)</formula>
    </cfRule>
  </conditionalFormatting>
  <conditionalFormatting sqref="I58:J59">
    <cfRule type="expression" dxfId="805" priority="195">
      <formula>$L58&gt;0.15</formula>
    </cfRule>
    <cfRule type="expression" dxfId="804" priority="196">
      <formula>AND($L58&gt;0.08,$L58&lt;0.15)</formula>
    </cfRule>
  </conditionalFormatting>
  <conditionalFormatting sqref="D59">
    <cfRule type="expression" dxfId="803" priority="193">
      <formula>$L59&gt;0.15</formula>
    </cfRule>
    <cfRule type="expression" dxfId="802" priority="194">
      <formula>AND($L59&gt;0.08,$L59&lt;0.15)</formula>
    </cfRule>
  </conditionalFormatting>
  <conditionalFormatting sqref="F59">
    <cfRule type="expression" dxfId="801" priority="191">
      <formula>$L59&gt;0.15</formula>
    </cfRule>
    <cfRule type="expression" dxfId="800" priority="192">
      <formula>AND($L59&gt;0.08,$L59&lt;0.15)</formula>
    </cfRule>
  </conditionalFormatting>
  <conditionalFormatting sqref="F59">
    <cfRule type="expression" dxfId="799" priority="189">
      <formula>$L59&gt;0.15</formula>
    </cfRule>
    <cfRule type="expression" dxfId="798" priority="190">
      <formula>AND($L59&gt;0.08,$L59&lt;0.15)</formula>
    </cfRule>
  </conditionalFormatting>
  <conditionalFormatting sqref="F59">
    <cfRule type="expression" dxfId="797" priority="187">
      <formula>$L59&gt;0.15</formula>
    </cfRule>
    <cfRule type="expression" dxfId="796" priority="188">
      <formula>AND($L59&gt;0.08,$L59&lt;0.15)</formula>
    </cfRule>
  </conditionalFormatting>
  <conditionalFormatting sqref="E58:F58">
    <cfRule type="expression" dxfId="795" priority="185">
      <formula>$L58&gt;0.15</formula>
    </cfRule>
    <cfRule type="expression" dxfId="794" priority="186">
      <formula>AND($L58&gt;0.08,$L58&lt;0.15)</formula>
    </cfRule>
  </conditionalFormatting>
  <conditionalFormatting sqref="H58">
    <cfRule type="expression" dxfId="793" priority="183">
      <formula>$L58&gt;0.15</formula>
    </cfRule>
    <cfRule type="expression" dxfId="792" priority="184">
      <formula>AND($L58&gt;0.08,$L58&lt;0.15)</formula>
    </cfRule>
  </conditionalFormatting>
  <conditionalFormatting sqref="G58">
    <cfRule type="expression" dxfId="791" priority="181">
      <formula>$L58&gt;0.15</formula>
    </cfRule>
    <cfRule type="expression" dxfId="790" priority="182">
      <formula>AND($L58&gt;0.08,$L58&lt;0.15)</formula>
    </cfRule>
  </conditionalFormatting>
  <conditionalFormatting sqref="G58">
    <cfRule type="expression" dxfId="789" priority="179">
      <formula>$L58&gt;0.15</formula>
    </cfRule>
    <cfRule type="expression" dxfId="788" priority="180">
      <formula>AND($L58&gt;0.08,$L58&lt;0.15)</formula>
    </cfRule>
  </conditionalFormatting>
  <conditionalFormatting sqref="D58">
    <cfRule type="expression" dxfId="787" priority="177">
      <formula>$L58&gt;0.15</formula>
    </cfRule>
    <cfRule type="expression" dxfId="786" priority="178">
      <formula>AND($L58&gt;0.08,$L58&lt;0.15)</formula>
    </cfRule>
  </conditionalFormatting>
  <conditionalFormatting sqref="G59:H59">
    <cfRule type="expression" dxfId="785" priority="175">
      <formula>$L59&gt;0.15</formula>
    </cfRule>
    <cfRule type="expression" dxfId="784" priority="176">
      <formula>AND($L59&gt;0.08,$L59&lt;0.15)</formula>
    </cfRule>
  </conditionalFormatting>
  <conditionalFormatting sqref="G59:H59">
    <cfRule type="expression" dxfId="783" priority="173">
      <formula>$L59&gt;0.15</formula>
    </cfRule>
    <cfRule type="expression" dxfId="782" priority="174">
      <formula>AND($L59&gt;0.08,$L59&lt;0.15)</formula>
    </cfRule>
  </conditionalFormatting>
  <conditionalFormatting sqref="E59">
    <cfRule type="expression" dxfId="781" priority="171">
      <formula>$L59&gt;0.15</formula>
    </cfRule>
    <cfRule type="expression" dxfId="780" priority="172">
      <formula>AND($L59&gt;0.08,$L59&lt;0.15)</formula>
    </cfRule>
  </conditionalFormatting>
  <conditionalFormatting sqref="AA59">
    <cfRule type="expression" dxfId="779" priority="169">
      <formula>$L59&gt;0.15</formula>
    </cfRule>
    <cfRule type="expression" dxfId="778" priority="170">
      <formula>AND($L59&gt;0.08,$L59&lt;0.15)</formula>
    </cfRule>
  </conditionalFormatting>
  <conditionalFormatting sqref="AE57:AE59">
    <cfRule type="expression" dxfId="777" priority="167">
      <formula>$L57&gt;0.15</formula>
    </cfRule>
    <cfRule type="expression" dxfId="776" priority="168">
      <formula>AND($L57&gt;0.08,$L57&lt;0.15)</formula>
    </cfRule>
  </conditionalFormatting>
  <conditionalFormatting sqref="AE57:AE59">
    <cfRule type="expression" dxfId="775" priority="165">
      <formula>$L57&gt;0.15</formula>
    </cfRule>
    <cfRule type="expression" dxfId="774" priority="166">
      <formula>AND($L57&gt;0.08,$L57&lt;0.15)</formula>
    </cfRule>
  </conditionalFormatting>
  <conditionalFormatting sqref="E28:F28">
    <cfRule type="expression" dxfId="773" priority="161">
      <formula>$L28&gt;0.15</formula>
    </cfRule>
    <cfRule type="expression" dxfId="772" priority="162">
      <formula>AND($L28&gt;0.08,$L28&lt;0.15)</formula>
    </cfRule>
  </conditionalFormatting>
  <conditionalFormatting sqref="E28:F28">
    <cfRule type="expression" dxfId="771" priority="157">
      <formula>$L28&gt;0.15</formula>
    </cfRule>
    <cfRule type="expression" dxfId="770" priority="158">
      <formula>AND($L28&gt;0.08,$L28&lt;0.15)</formula>
    </cfRule>
  </conditionalFormatting>
  <conditionalFormatting sqref="E28:F28">
    <cfRule type="expression" dxfId="769" priority="155">
      <formula>$L28&gt;0.15</formula>
    </cfRule>
    <cfRule type="expression" dxfId="768" priority="156">
      <formula>AND($L28&gt;0.08,$L28&lt;0.15)</formula>
    </cfRule>
  </conditionalFormatting>
  <conditionalFormatting sqref="G28:H28">
    <cfRule type="expression" dxfId="767" priority="153">
      <formula>$L28&gt;0.15</formula>
    </cfRule>
    <cfRule type="expression" dxfId="766" priority="154">
      <formula>AND($L28&gt;0.08,$L28&lt;0.15)</formula>
    </cfRule>
  </conditionalFormatting>
  <conditionalFormatting sqref="G28:H28">
    <cfRule type="expression" dxfId="765" priority="159">
      <formula>$L28&gt;0.15</formula>
    </cfRule>
    <cfRule type="expression" dxfId="764" priority="160">
      <formula>AND($L28&gt;0.08,$L28&lt;0.15)</formula>
    </cfRule>
  </conditionalFormatting>
  <conditionalFormatting sqref="E28:F28">
    <cfRule type="expression" dxfId="763" priority="163">
      <formula>$L28&gt;0.15</formula>
    </cfRule>
    <cfRule type="expression" dxfId="762" priority="164">
      <formula>AND($L28&gt;0.08,$L28&lt;0.15)</formula>
    </cfRule>
  </conditionalFormatting>
  <conditionalFormatting sqref="D28">
    <cfRule type="expression" dxfId="761" priority="151">
      <formula>$L28&gt;0.15</formula>
    </cfRule>
    <cfRule type="expression" dxfId="760" priority="152">
      <formula>AND($L28&gt;0.08,$L28&lt;0.15)</formula>
    </cfRule>
  </conditionalFormatting>
  <conditionalFormatting sqref="D28">
    <cfRule type="expression" dxfId="759" priority="149">
      <formula>$L28&gt;0.15</formula>
    </cfRule>
    <cfRule type="expression" dxfId="758" priority="150">
      <formula>AND($L28&gt;0.08,$L28&lt;0.15)</formula>
    </cfRule>
  </conditionalFormatting>
  <conditionalFormatting sqref="E29:F29">
    <cfRule type="expression" dxfId="757" priority="145">
      <formula>$L29&gt;0.15</formula>
    </cfRule>
    <cfRule type="expression" dxfId="756" priority="146">
      <formula>AND($L29&gt;0.08,$L29&lt;0.15)</formula>
    </cfRule>
  </conditionalFormatting>
  <conditionalFormatting sqref="E29:F29">
    <cfRule type="expression" dxfId="755" priority="141">
      <formula>$L29&gt;0.15</formula>
    </cfRule>
    <cfRule type="expression" dxfId="754" priority="142">
      <formula>AND($L29&gt;0.08,$L29&lt;0.15)</formula>
    </cfRule>
  </conditionalFormatting>
  <conditionalFormatting sqref="E29:F29">
    <cfRule type="expression" dxfId="753" priority="139">
      <formula>$L29&gt;0.15</formula>
    </cfRule>
    <cfRule type="expression" dxfId="752" priority="140">
      <formula>AND($L29&gt;0.08,$L29&lt;0.15)</formula>
    </cfRule>
  </conditionalFormatting>
  <conditionalFormatting sqref="G29:H29">
    <cfRule type="expression" dxfId="751" priority="137">
      <formula>$L29&gt;0.15</formula>
    </cfRule>
    <cfRule type="expression" dxfId="750" priority="138">
      <formula>AND($L29&gt;0.08,$L29&lt;0.15)</formula>
    </cfRule>
  </conditionalFormatting>
  <conditionalFormatting sqref="G29:H29">
    <cfRule type="expression" dxfId="749" priority="143">
      <formula>$L29&gt;0.15</formula>
    </cfRule>
    <cfRule type="expression" dxfId="748" priority="144">
      <formula>AND($L29&gt;0.08,$L29&lt;0.15)</formula>
    </cfRule>
  </conditionalFormatting>
  <conditionalFormatting sqref="E29:F29">
    <cfRule type="expression" dxfId="747" priority="147">
      <formula>$L29&gt;0.15</formula>
    </cfRule>
    <cfRule type="expression" dxfId="746" priority="148">
      <formula>AND($L29&gt;0.08,$L29&lt;0.15)</formula>
    </cfRule>
  </conditionalFormatting>
  <conditionalFormatting sqref="D29">
    <cfRule type="expression" dxfId="745" priority="135">
      <formula>$L29&gt;0.15</formula>
    </cfRule>
    <cfRule type="expression" dxfId="744" priority="136">
      <formula>AND($L29&gt;0.08,$L29&lt;0.15)</formula>
    </cfRule>
  </conditionalFormatting>
  <conditionalFormatting sqref="D29">
    <cfRule type="expression" dxfId="743" priority="133">
      <formula>$L29&gt;0.15</formula>
    </cfRule>
    <cfRule type="expression" dxfId="742" priority="134">
      <formula>AND($L29&gt;0.08,$L29&lt;0.15)</formula>
    </cfRule>
  </conditionalFormatting>
  <conditionalFormatting sqref="E30:F30">
    <cfRule type="expression" dxfId="741" priority="129">
      <formula>$L30&gt;0.15</formula>
    </cfRule>
    <cfRule type="expression" dxfId="740" priority="130">
      <formula>AND($L30&gt;0.08,$L30&lt;0.15)</formula>
    </cfRule>
  </conditionalFormatting>
  <conditionalFormatting sqref="E30:F30">
    <cfRule type="expression" dxfId="739" priority="125">
      <formula>$L30&gt;0.15</formula>
    </cfRule>
    <cfRule type="expression" dxfId="738" priority="126">
      <formula>AND($L30&gt;0.08,$L30&lt;0.15)</formula>
    </cfRule>
  </conditionalFormatting>
  <conditionalFormatting sqref="E30:F30">
    <cfRule type="expression" dxfId="737" priority="123">
      <formula>$L30&gt;0.15</formula>
    </cfRule>
    <cfRule type="expression" dxfId="736" priority="124">
      <formula>AND($L30&gt;0.08,$L30&lt;0.15)</formula>
    </cfRule>
  </conditionalFormatting>
  <conditionalFormatting sqref="G30:H30">
    <cfRule type="expression" dxfId="735" priority="121">
      <formula>$L30&gt;0.15</formula>
    </cfRule>
    <cfRule type="expression" dxfId="734" priority="122">
      <formula>AND($L30&gt;0.08,$L30&lt;0.15)</formula>
    </cfRule>
  </conditionalFormatting>
  <conditionalFormatting sqref="G30:H30">
    <cfRule type="expression" dxfId="733" priority="127">
      <formula>$L30&gt;0.15</formula>
    </cfRule>
    <cfRule type="expression" dxfId="732" priority="128">
      <formula>AND($L30&gt;0.08,$L30&lt;0.15)</formula>
    </cfRule>
  </conditionalFormatting>
  <conditionalFormatting sqref="E30:F30">
    <cfRule type="expression" dxfId="731" priority="131">
      <formula>$L30&gt;0.15</formula>
    </cfRule>
    <cfRule type="expression" dxfId="730" priority="132">
      <formula>AND($L30&gt;0.08,$L30&lt;0.15)</formula>
    </cfRule>
  </conditionalFormatting>
  <conditionalFormatting sqref="D30">
    <cfRule type="expression" dxfId="729" priority="119">
      <formula>$L30&gt;0.15</formula>
    </cfRule>
    <cfRule type="expression" dxfId="728" priority="120">
      <formula>AND($L30&gt;0.08,$L30&lt;0.15)</formula>
    </cfRule>
  </conditionalFormatting>
  <conditionalFormatting sqref="D30">
    <cfRule type="expression" dxfId="727" priority="117">
      <formula>$L30&gt;0.15</formula>
    </cfRule>
    <cfRule type="expression" dxfId="726" priority="118">
      <formula>AND($L30&gt;0.08,$L30&lt;0.15)</formula>
    </cfRule>
  </conditionalFormatting>
  <conditionalFormatting sqref="AA30:AA31">
    <cfRule type="expression" dxfId="725" priority="115">
      <formula>$L30&gt;0.15</formula>
    </cfRule>
    <cfRule type="expression" dxfId="724" priority="116">
      <formula>AND($L30&gt;0.08,$L30&lt;0.15)</formula>
    </cfRule>
  </conditionalFormatting>
  <conditionalFormatting sqref="E31:F31">
    <cfRule type="expression" dxfId="723" priority="113">
      <formula>$L31&gt;0.15</formula>
    </cfRule>
    <cfRule type="expression" dxfId="722" priority="114">
      <formula>AND($L31&gt;0.08,$L31&lt;0.15)</formula>
    </cfRule>
  </conditionalFormatting>
  <conditionalFormatting sqref="H31">
    <cfRule type="expression" dxfId="721" priority="111">
      <formula>$L31&gt;0.15</formula>
    </cfRule>
    <cfRule type="expression" dxfId="720" priority="112">
      <formula>AND($L31&gt;0.08,$L31&lt;0.15)</formula>
    </cfRule>
  </conditionalFormatting>
  <conditionalFormatting sqref="G31">
    <cfRule type="expression" dxfId="719" priority="109">
      <formula>$L31&gt;0.15</formula>
    </cfRule>
    <cfRule type="expression" dxfId="718" priority="110">
      <formula>AND($L31&gt;0.08,$L31&lt;0.15)</formula>
    </cfRule>
  </conditionalFormatting>
  <conditionalFormatting sqref="G31">
    <cfRule type="expression" dxfId="717" priority="107">
      <formula>$L31&gt;0.15</formula>
    </cfRule>
    <cfRule type="expression" dxfId="716" priority="108">
      <formula>AND($L31&gt;0.08,$L31&lt;0.15)</formula>
    </cfRule>
  </conditionalFormatting>
  <conditionalFormatting sqref="D31">
    <cfRule type="expression" dxfId="715" priority="105">
      <formula>$L31&gt;0.15</formula>
    </cfRule>
    <cfRule type="expression" dxfId="714" priority="106">
      <formula>AND($L31&gt;0.08,$L31&lt;0.15)</formula>
    </cfRule>
  </conditionalFormatting>
  <conditionalFormatting sqref="E15:F15">
    <cfRule type="expression" dxfId="713" priority="99">
      <formula>$L15&gt;0.15</formula>
    </cfRule>
    <cfRule type="expression" dxfId="712" priority="100">
      <formula>AND($L15&gt;0.08,$L15&lt;0.15)</formula>
    </cfRule>
  </conditionalFormatting>
  <conditionalFormatting sqref="E15:F15">
    <cfRule type="expression" dxfId="711" priority="97">
      <formula>$L15&gt;0.15</formula>
    </cfRule>
    <cfRule type="expression" dxfId="710" priority="98">
      <formula>AND($L15&gt;0.08,$L15&lt;0.15)</formula>
    </cfRule>
  </conditionalFormatting>
  <conditionalFormatting sqref="E15:F15">
    <cfRule type="expression" dxfId="709" priority="103">
      <formula>$L15&gt;0.15</formula>
    </cfRule>
    <cfRule type="expression" dxfId="708" priority="104">
      <formula>AND($L15&gt;0.08,$L15&lt;0.15)</formula>
    </cfRule>
  </conditionalFormatting>
  <conditionalFormatting sqref="E15:F15">
    <cfRule type="expression" dxfId="707" priority="101">
      <formula>$L15&gt;0.15</formula>
    </cfRule>
    <cfRule type="expression" dxfId="706" priority="102">
      <formula>AND($L15&gt;0.08,$L15&lt;0.15)</formula>
    </cfRule>
  </conditionalFormatting>
  <conditionalFormatting sqref="D15">
    <cfRule type="expression" dxfId="705" priority="95">
      <formula>$L15&gt;0.15</formula>
    </cfRule>
    <cfRule type="expression" dxfId="704" priority="96">
      <formula>AND($L15&gt;0.08,$L15&lt;0.15)</formula>
    </cfRule>
  </conditionalFormatting>
  <conditionalFormatting sqref="H15">
    <cfRule type="expression" dxfId="703" priority="93">
      <formula>$L15&gt;0.15</formula>
    </cfRule>
    <cfRule type="expression" dxfId="702" priority="94">
      <formula>AND($L15&gt;0.08,$L15&lt;0.15)</formula>
    </cfRule>
  </conditionalFormatting>
  <conditionalFormatting sqref="G15">
    <cfRule type="expression" dxfId="701" priority="91">
      <formula>$L15&gt;0.15</formula>
    </cfRule>
    <cfRule type="expression" dxfId="700" priority="92">
      <formula>AND($L15&gt;0.08,$L15&lt;0.15)</formula>
    </cfRule>
  </conditionalFormatting>
  <conditionalFormatting sqref="G15">
    <cfRule type="expression" dxfId="699" priority="89">
      <formula>$L15&gt;0.15</formula>
    </cfRule>
    <cfRule type="expression" dxfId="698" priority="90">
      <formula>AND($L15&gt;0.08,$L15&lt;0.15)</formula>
    </cfRule>
  </conditionalFormatting>
  <conditionalFormatting sqref="E32:F32">
    <cfRule type="expression" dxfId="87" priority="85">
      <formula>$L32&gt;0.15</formula>
    </cfRule>
    <cfRule type="expression" dxfId="86" priority="86">
      <formula>AND($L32&gt;0.08,$L32&lt;0.15)</formula>
    </cfRule>
  </conditionalFormatting>
  <conditionalFormatting sqref="E32:F32">
    <cfRule type="expression" dxfId="85" priority="81">
      <formula>$L32&gt;0.15</formula>
    </cfRule>
    <cfRule type="expression" dxfId="84" priority="82">
      <formula>AND($L32&gt;0.08,$L32&lt;0.15)</formula>
    </cfRule>
  </conditionalFormatting>
  <conditionalFormatting sqref="E32:F32">
    <cfRule type="expression" dxfId="83" priority="79">
      <formula>$L32&gt;0.15</formula>
    </cfRule>
    <cfRule type="expression" dxfId="82" priority="80">
      <formula>AND($L32&gt;0.08,$L32&lt;0.15)</formula>
    </cfRule>
  </conditionalFormatting>
  <conditionalFormatting sqref="G32:H32">
    <cfRule type="expression" dxfId="81" priority="77">
      <formula>$L32&gt;0.15</formula>
    </cfRule>
    <cfRule type="expression" dxfId="80" priority="78">
      <formula>AND($L32&gt;0.08,$L32&lt;0.15)</formula>
    </cfRule>
  </conditionalFormatting>
  <conditionalFormatting sqref="G32:H32">
    <cfRule type="expression" dxfId="79" priority="83">
      <formula>$L32&gt;0.15</formula>
    </cfRule>
    <cfRule type="expression" dxfId="78" priority="84">
      <formula>AND($L32&gt;0.08,$L32&lt;0.15)</formula>
    </cfRule>
  </conditionalFormatting>
  <conditionalFormatting sqref="E32:F32">
    <cfRule type="expression" dxfId="77" priority="87">
      <formula>$L32&gt;0.15</formula>
    </cfRule>
    <cfRule type="expression" dxfId="76" priority="88">
      <formula>AND($L32&gt;0.08,$L32&lt;0.15)</formula>
    </cfRule>
  </conditionalFormatting>
  <conditionalFormatting sqref="D32">
    <cfRule type="expression" dxfId="75" priority="75">
      <formula>$L32&gt;0.15</formula>
    </cfRule>
    <cfRule type="expression" dxfId="74" priority="76">
      <formula>AND($L32&gt;0.08,$L32&lt;0.15)</formula>
    </cfRule>
  </conditionalFormatting>
  <conditionalFormatting sqref="D32">
    <cfRule type="expression" dxfId="73" priority="73">
      <formula>$L32&gt;0.15</formula>
    </cfRule>
    <cfRule type="expression" dxfId="72" priority="74">
      <formula>AND($L32&gt;0.08,$L32&lt;0.15)</formula>
    </cfRule>
  </conditionalFormatting>
  <conditionalFormatting sqref="E33:F33">
    <cfRule type="expression" dxfId="71" priority="69">
      <formula>$L33&gt;0.15</formula>
    </cfRule>
    <cfRule type="expression" dxfId="70" priority="70">
      <formula>AND($L33&gt;0.08,$L33&lt;0.15)</formula>
    </cfRule>
  </conditionalFormatting>
  <conditionalFormatting sqref="E33:F33">
    <cfRule type="expression" dxfId="69" priority="65">
      <formula>$L33&gt;0.15</formula>
    </cfRule>
    <cfRule type="expression" dxfId="68" priority="66">
      <formula>AND($L33&gt;0.08,$L33&lt;0.15)</formula>
    </cfRule>
  </conditionalFormatting>
  <conditionalFormatting sqref="E33:F33">
    <cfRule type="expression" dxfId="67" priority="63">
      <formula>$L33&gt;0.15</formula>
    </cfRule>
    <cfRule type="expression" dxfId="66" priority="64">
      <formula>AND($L33&gt;0.08,$L33&lt;0.15)</formula>
    </cfRule>
  </conditionalFormatting>
  <conditionalFormatting sqref="G33:H33">
    <cfRule type="expression" dxfId="65" priority="61">
      <formula>$L33&gt;0.15</formula>
    </cfRule>
    <cfRule type="expression" dxfId="64" priority="62">
      <formula>AND($L33&gt;0.08,$L33&lt;0.15)</formula>
    </cfRule>
  </conditionalFormatting>
  <conditionalFormatting sqref="G33:H33">
    <cfRule type="expression" dxfId="63" priority="67">
      <formula>$L33&gt;0.15</formula>
    </cfRule>
    <cfRule type="expression" dxfId="62" priority="68">
      <formula>AND($L33&gt;0.08,$L33&lt;0.15)</formula>
    </cfRule>
  </conditionalFormatting>
  <conditionalFormatting sqref="E33:F33">
    <cfRule type="expression" dxfId="61" priority="71">
      <formula>$L33&gt;0.15</formula>
    </cfRule>
    <cfRule type="expression" dxfId="60" priority="72">
      <formula>AND($L33&gt;0.08,$L33&lt;0.15)</formula>
    </cfRule>
  </conditionalFormatting>
  <conditionalFormatting sqref="D33">
    <cfRule type="expression" dxfId="59" priority="59">
      <formula>$L33&gt;0.15</formula>
    </cfRule>
    <cfRule type="expression" dxfId="58" priority="60">
      <formula>AND($L33&gt;0.08,$L33&lt;0.15)</formula>
    </cfRule>
  </conditionalFormatting>
  <conditionalFormatting sqref="D33">
    <cfRule type="expression" dxfId="57" priority="57">
      <formula>$L33&gt;0.15</formula>
    </cfRule>
    <cfRule type="expression" dxfId="56" priority="58">
      <formula>AND($L33&gt;0.08,$L33&lt;0.15)</formula>
    </cfRule>
  </conditionalFormatting>
  <conditionalFormatting sqref="G34:H34">
    <cfRule type="expression" dxfId="55" priority="47">
      <formula>$L34&gt;0.15</formula>
    </cfRule>
    <cfRule type="expression" dxfId="54" priority="48">
      <formula>AND($L34&gt;0.08,$L34&lt;0.15)</formula>
    </cfRule>
  </conditionalFormatting>
  <conditionalFormatting sqref="E34:F34">
    <cfRule type="expression" dxfId="53" priority="55">
      <formula>$L34&gt;0.15</formula>
    </cfRule>
    <cfRule type="expression" dxfId="52" priority="56">
      <formula>AND($L34&gt;0.08,$L34&lt;0.15)</formula>
    </cfRule>
  </conditionalFormatting>
  <conditionalFormatting sqref="E34:F34">
    <cfRule type="expression" dxfId="51" priority="53">
      <formula>$L34&gt;0.15</formula>
    </cfRule>
    <cfRule type="expression" dxfId="50" priority="54">
      <formula>AND($L34&gt;0.08,$L34&lt;0.15)</formula>
    </cfRule>
  </conditionalFormatting>
  <conditionalFormatting sqref="E34:F34">
    <cfRule type="expression" dxfId="49" priority="51">
      <formula>$L34&gt;0.15</formula>
    </cfRule>
    <cfRule type="expression" dxfId="48" priority="52">
      <formula>AND($L34&gt;0.08,$L34&lt;0.15)</formula>
    </cfRule>
  </conditionalFormatting>
  <conditionalFormatting sqref="G34:H34">
    <cfRule type="expression" dxfId="47" priority="49">
      <formula>$L34&gt;0.15</formula>
    </cfRule>
    <cfRule type="expression" dxfId="46" priority="50">
      <formula>AND($L34&gt;0.08,$L34&lt;0.15)</formula>
    </cfRule>
  </conditionalFormatting>
  <conditionalFormatting sqref="D34">
    <cfRule type="expression" dxfId="45" priority="45">
      <formula>$L34&gt;0.15</formula>
    </cfRule>
    <cfRule type="expression" dxfId="44" priority="46">
      <formula>AND($L34&gt;0.08,$L34&lt;0.15)</formula>
    </cfRule>
  </conditionalFormatting>
  <conditionalFormatting sqref="E33:F33">
    <cfRule type="expression" dxfId="43" priority="41">
      <formula>$L33&gt;0.15</formula>
    </cfRule>
    <cfRule type="expression" dxfId="42" priority="42">
      <formula>AND($L33&gt;0.08,$L33&lt;0.15)</formula>
    </cfRule>
  </conditionalFormatting>
  <conditionalFormatting sqref="E33:F33">
    <cfRule type="expression" dxfId="41" priority="37">
      <formula>$L33&gt;0.15</formula>
    </cfRule>
    <cfRule type="expression" dxfId="40" priority="38">
      <formula>AND($L33&gt;0.08,$L33&lt;0.15)</formula>
    </cfRule>
  </conditionalFormatting>
  <conditionalFormatting sqref="E33:F33">
    <cfRule type="expression" dxfId="39" priority="35">
      <formula>$L33&gt;0.15</formula>
    </cfRule>
    <cfRule type="expression" dxfId="38" priority="36">
      <formula>AND($L33&gt;0.08,$L33&lt;0.15)</formula>
    </cfRule>
  </conditionalFormatting>
  <conditionalFormatting sqref="G33:H33">
    <cfRule type="expression" dxfId="37" priority="33">
      <formula>$L33&gt;0.15</formula>
    </cfRule>
    <cfRule type="expression" dxfId="36" priority="34">
      <formula>AND($L33&gt;0.08,$L33&lt;0.15)</formula>
    </cfRule>
  </conditionalFormatting>
  <conditionalFormatting sqref="G33:H33">
    <cfRule type="expression" dxfId="35" priority="39">
      <formula>$L33&gt;0.15</formula>
    </cfRule>
    <cfRule type="expression" dxfId="34" priority="40">
      <formula>AND($L33&gt;0.08,$L33&lt;0.15)</formula>
    </cfRule>
  </conditionalFormatting>
  <conditionalFormatting sqref="E33:F33">
    <cfRule type="expression" dxfId="33" priority="43">
      <formula>$L33&gt;0.15</formula>
    </cfRule>
    <cfRule type="expression" dxfId="32" priority="44">
      <formula>AND($L33&gt;0.08,$L33&lt;0.15)</formula>
    </cfRule>
  </conditionalFormatting>
  <conditionalFormatting sqref="D33">
    <cfRule type="expression" dxfId="31" priority="31">
      <formula>$L33&gt;0.15</formula>
    </cfRule>
    <cfRule type="expression" dxfId="30" priority="32">
      <formula>AND($L33&gt;0.08,$L33&lt;0.15)</formula>
    </cfRule>
  </conditionalFormatting>
  <conditionalFormatting sqref="D33">
    <cfRule type="expression" dxfId="29" priority="29">
      <formula>$L33&gt;0.15</formula>
    </cfRule>
    <cfRule type="expression" dxfId="28" priority="30">
      <formula>AND($L33&gt;0.08,$L33&lt;0.15)</formula>
    </cfRule>
  </conditionalFormatting>
  <conditionalFormatting sqref="E34:F34">
    <cfRule type="expression" dxfId="27" priority="25">
      <formula>$L34&gt;0.15</formula>
    </cfRule>
    <cfRule type="expression" dxfId="26" priority="26">
      <formula>AND($L34&gt;0.08,$L34&lt;0.15)</formula>
    </cfRule>
  </conditionalFormatting>
  <conditionalFormatting sqref="E34:F34">
    <cfRule type="expression" dxfId="25" priority="21">
      <formula>$L34&gt;0.15</formula>
    </cfRule>
    <cfRule type="expression" dxfId="24" priority="22">
      <formula>AND($L34&gt;0.08,$L34&lt;0.15)</formula>
    </cfRule>
  </conditionalFormatting>
  <conditionalFormatting sqref="E34:F34">
    <cfRule type="expression" dxfId="23" priority="19">
      <formula>$L34&gt;0.15</formula>
    </cfRule>
    <cfRule type="expression" dxfId="22" priority="20">
      <formula>AND($L34&gt;0.08,$L34&lt;0.15)</formula>
    </cfRule>
  </conditionalFormatting>
  <conditionalFormatting sqref="G34:H34">
    <cfRule type="expression" dxfId="21" priority="17">
      <formula>$L34&gt;0.15</formula>
    </cfRule>
    <cfRule type="expression" dxfId="20" priority="18">
      <formula>AND($L34&gt;0.08,$L34&lt;0.15)</formula>
    </cfRule>
  </conditionalFormatting>
  <conditionalFormatting sqref="G34:H34">
    <cfRule type="expression" dxfId="19" priority="23">
      <formula>$L34&gt;0.15</formula>
    </cfRule>
    <cfRule type="expression" dxfId="18" priority="24">
      <formula>AND($L34&gt;0.08,$L34&lt;0.15)</formula>
    </cfRule>
  </conditionalFormatting>
  <conditionalFormatting sqref="E34:F34">
    <cfRule type="expression" dxfId="17" priority="27">
      <formula>$L34&gt;0.15</formula>
    </cfRule>
    <cfRule type="expression" dxfId="16" priority="28">
      <formula>AND($L34&gt;0.08,$L34&lt;0.15)</formula>
    </cfRule>
  </conditionalFormatting>
  <conditionalFormatting sqref="D34">
    <cfRule type="expression" dxfId="15" priority="15">
      <formula>$L34&gt;0.15</formula>
    </cfRule>
    <cfRule type="expression" dxfId="14" priority="16">
      <formula>AND($L34&gt;0.08,$L34&lt;0.15)</formula>
    </cfRule>
  </conditionalFormatting>
  <conditionalFormatting sqref="D34">
    <cfRule type="expression" dxfId="13" priority="13">
      <formula>$L34&gt;0.15</formula>
    </cfRule>
    <cfRule type="expression" dxfId="12" priority="14">
      <formula>AND($L34&gt;0.08,$L34&lt;0.15)</formula>
    </cfRule>
  </conditionalFormatting>
  <conditionalFormatting sqref="G35:H35">
    <cfRule type="expression" dxfId="11" priority="3">
      <formula>$L35&gt;0.15</formula>
    </cfRule>
    <cfRule type="expression" dxfId="10" priority="4">
      <formula>AND($L35&gt;0.08,$L35&lt;0.15)</formula>
    </cfRule>
  </conditionalFormatting>
  <conditionalFormatting sqref="E35:F35">
    <cfRule type="expression" dxfId="9" priority="11">
      <formula>$L35&gt;0.15</formula>
    </cfRule>
    <cfRule type="expression" dxfId="8" priority="12">
      <formula>AND($L35&gt;0.08,$L35&lt;0.15)</formula>
    </cfRule>
  </conditionalFormatting>
  <conditionalFormatting sqref="E35:F35">
    <cfRule type="expression" dxfId="7" priority="9">
      <formula>$L35&gt;0.15</formula>
    </cfRule>
    <cfRule type="expression" dxfId="6" priority="10">
      <formula>AND($L35&gt;0.08,$L35&lt;0.15)</formula>
    </cfRule>
  </conditionalFormatting>
  <conditionalFormatting sqref="E35:F35">
    <cfRule type="expression" dxfId="5" priority="7">
      <formula>$L35&gt;0.15</formula>
    </cfRule>
    <cfRule type="expression" dxfId="4" priority="8">
      <formula>AND($L35&gt;0.08,$L35&lt;0.15)</formula>
    </cfRule>
  </conditionalFormatting>
  <conditionalFormatting sqref="G35:H35">
    <cfRule type="expression" dxfId="3" priority="5">
      <formula>$L35&gt;0.15</formula>
    </cfRule>
    <cfRule type="expression" dxfId="2" priority="6">
      <formula>AND($L35&gt;0.08,$L35&lt;0.15)</formula>
    </cfRule>
  </conditionalFormatting>
  <conditionalFormatting sqref="D35">
    <cfRule type="expression" dxfId="1" priority="1">
      <formula>$L35&gt;0.15</formula>
    </cfRule>
    <cfRule type="expression" dxfId="0" priority="2">
      <formula>AND($L35&gt;0.08,$L35&lt;0.15)</formula>
    </cfRule>
  </conditionalFormatting>
  <dataValidations count="3">
    <dataValidation allowBlank="1" showInputMessage="1" showErrorMessage="1" prompt="수식 계산_x000a_수치 입력 금지" sqref="K7:K54 K57:K73"/>
    <dataValidation type="whole" allowBlank="1" showInputMessage="1" showErrorMessage="1" errorTitle="입력값이 올바르지 않습니다." error="숫자만 쓰세요!" sqref="J29:J30 J25:J27 J40:J41 M7:Z54 J37:J38 J43:J44 M57:Z73 J59">
      <formula1>0</formula1>
      <formula2>20000</formula2>
    </dataValidation>
    <dataValidation type="list" allowBlank="1" showInputMessage="1" showErrorMessage="1" sqref="AC19:AC54 AC62:AC73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45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D45:D54 AE73 D69:D73 AE45:AE54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D64:D68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zoomScale="85" zoomScaleNormal="85" workbookViewId="0">
      <pane ySplit="6" topLeftCell="A7" activePane="bottomLeft" state="frozen"/>
      <selection activeCell="A4" sqref="A4:AC4"/>
      <selection pane="bottomLeft" activeCell="T21" sqref="T2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7" width="8.375" style="16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7" t="s">
        <v>201</v>
      </c>
      <c r="B1" s="48"/>
      <c r="C1" s="48"/>
      <c r="D1" s="48"/>
      <c r="E1" s="53" t="s">
        <v>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s="1" customFormat="1" ht="13.5" customHeight="1" x14ac:dyDescent="0.3">
      <c r="A2" s="49"/>
      <c r="B2" s="50"/>
      <c r="C2" s="50"/>
      <c r="D2" s="50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3.5" customHeight="1" x14ac:dyDescent="0.3">
      <c r="A3" s="51"/>
      <c r="B3" s="52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 spans="1:32" s="1" customFormat="1" ht="9.9499999999999993" customHeight="1" thickBot="1" x14ac:dyDescent="0.3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 spans="1:32" s="2" customFormat="1" ht="17.25" thickTop="1" x14ac:dyDescent="0.3">
      <c r="A5" s="41" t="s">
        <v>1</v>
      </c>
      <c r="B5" s="62" t="s">
        <v>44</v>
      </c>
      <c r="C5" s="62" t="str">
        <f>RIGHT($A$1,1)</f>
        <v>일</v>
      </c>
      <c r="D5" s="41" t="s">
        <v>2</v>
      </c>
      <c r="E5" s="41" t="s">
        <v>3</v>
      </c>
      <c r="F5" s="41" t="s">
        <v>4</v>
      </c>
      <c r="G5" s="41" t="s">
        <v>5</v>
      </c>
      <c r="H5" s="39" t="s">
        <v>6</v>
      </c>
      <c r="I5" s="41" t="s">
        <v>7</v>
      </c>
      <c r="J5" s="41" t="s">
        <v>8</v>
      </c>
      <c r="K5" s="41" t="s">
        <v>9</v>
      </c>
      <c r="L5" s="42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 t="s">
        <v>12</v>
      </c>
      <c r="AB5" s="44"/>
      <c r="AC5" s="44"/>
      <c r="AD5" s="44" t="s">
        <v>13</v>
      </c>
      <c r="AE5" s="44"/>
      <c r="AF5" s="65" t="s">
        <v>15</v>
      </c>
    </row>
    <row r="6" spans="1:32" s="2" customFormat="1" ht="37.5" customHeight="1" thickBot="1" x14ac:dyDescent="0.35">
      <c r="A6" s="40"/>
      <c r="B6" s="63"/>
      <c r="C6" s="63"/>
      <c r="D6" s="40"/>
      <c r="E6" s="40"/>
      <c r="F6" s="40"/>
      <c r="G6" s="40"/>
      <c r="H6" s="40"/>
      <c r="I6" s="40"/>
      <c r="J6" s="40"/>
      <c r="K6" s="40"/>
      <c r="L6" s="43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52</v>
      </c>
      <c r="R6" s="21" t="s">
        <v>53</v>
      </c>
      <c r="S6" s="21" t="s">
        <v>54</v>
      </c>
      <c r="T6" s="24" t="s">
        <v>55</v>
      </c>
      <c r="U6" s="21" t="s">
        <v>188</v>
      </c>
      <c r="V6" s="21" t="s">
        <v>57</v>
      </c>
      <c r="W6" s="3" t="s">
        <v>45</v>
      </c>
      <c r="X6" s="3" t="s">
        <v>41</v>
      </c>
      <c r="Y6" s="21" t="s">
        <v>58</v>
      </c>
      <c r="Z6" s="21" t="s">
        <v>59</v>
      </c>
      <c r="AA6" s="33" t="s">
        <v>20</v>
      </c>
      <c r="AB6" s="33" t="s">
        <v>21</v>
      </c>
      <c r="AC6" s="33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8</v>
      </c>
      <c r="D7" s="12" t="s">
        <v>159</v>
      </c>
      <c r="E7" s="6"/>
      <c r="F7" s="6" t="s">
        <v>183</v>
      </c>
      <c r="G7" s="4" t="s">
        <v>184</v>
      </c>
      <c r="H7" s="4" t="s">
        <v>66</v>
      </c>
      <c r="I7" s="7">
        <f t="shared" ref="I7:I54" si="0">J7+K7</f>
        <v>450</v>
      </c>
      <c r="J7" s="8">
        <v>450</v>
      </c>
      <c r="K7" s="7">
        <f t="shared" ref="K7:K29" si="1">SUM(M7:Z7)</f>
        <v>0</v>
      </c>
      <c r="L7" s="9">
        <f t="shared" ref="L7:L54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20210109</v>
      </c>
      <c r="AB7" s="11">
        <v>5</v>
      </c>
      <c r="AC7" s="11" t="s">
        <v>67</v>
      </c>
      <c r="AD7" s="11" t="str">
        <f t="shared" ref="AD7:AD54" si="3">IF($AC7="A","하선동",IF($AC7="B","이형준",""))</f>
        <v>하선동</v>
      </c>
      <c r="AE7" s="30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8</v>
      </c>
      <c r="D8" s="12" t="s">
        <v>159</v>
      </c>
      <c r="E8" s="6"/>
      <c r="F8" s="6" t="s">
        <v>183</v>
      </c>
      <c r="G8" s="4" t="s">
        <v>184</v>
      </c>
      <c r="H8" s="4" t="s">
        <v>66</v>
      </c>
      <c r="I8" s="7">
        <f t="shared" si="0"/>
        <v>3153</v>
      </c>
      <c r="J8" s="8">
        <v>3150</v>
      </c>
      <c r="K8" s="7">
        <f t="shared" si="1"/>
        <v>3</v>
      </c>
      <c r="L8" s="9">
        <f t="shared" si="2"/>
        <v>9.5147478591817321E-4</v>
      </c>
      <c r="M8" s="10">
        <v>1</v>
      </c>
      <c r="N8" s="10"/>
      <c r="O8" s="10"/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20210109</v>
      </c>
      <c r="AB8" s="11">
        <v>5</v>
      </c>
      <c r="AC8" s="11" t="s">
        <v>48</v>
      </c>
      <c r="AD8" s="11" t="str">
        <f t="shared" si="3"/>
        <v>이형준</v>
      </c>
      <c r="AE8" s="30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8</v>
      </c>
      <c r="D9" s="12" t="s">
        <v>159</v>
      </c>
      <c r="E9" s="6" t="s">
        <v>49</v>
      </c>
      <c r="F9" s="6" t="s">
        <v>196</v>
      </c>
      <c r="G9" s="4" t="s">
        <v>197</v>
      </c>
      <c r="H9" s="4" t="s">
        <v>47</v>
      </c>
      <c r="I9" s="7">
        <f t="shared" si="0"/>
        <v>6105</v>
      </c>
      <c r="J9" s="8">
        <v>6090</v>
      </c>
      <c r="K9" s="7">
        <f t="shared" si="1"/>
        <v>15</v>
      </c>
      <c r="L9" s="9">
        <f t="shared" si="2"/>
        <v>2.4570024570024569E-3</v>
      </c>
      <c r="M9" s="10"/>
      <c r="N9" s="10"/>
      <c r="O9" s="10"/>
      <c r="P9" s="10">
        <v>15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20210109</v>
      </c>
      <c r="AB9" s="5">
        <v>13</v>
      </c>
      <c r="AC9" s="5" t="s">
        <v>48</v>
      </c>
      <c r="AD9" s="11" t="str">
        <f t="shared" si="3"/>
        <v>이형준</v>
      </c>
      <c r="AE9" s="30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8</v>
      </c>
      <c r="D10" s="12" t="s">
        <v>159</v>
      </c>
      <c r="E10" s="6" t="s">
        <v>49</v>
      </c>
      <c r="F10" s="6" t="s">
        <v>196</v>
      </c>
      <c r="G10" s="4" t="s">
        <v>197</v>
      </c>
      <c r="H10" s="4" t="s">
        <v>47</v>
      </c>
      <c r="I10" s="7">
        <f t="shared" si="0"/>
        <v>803</v>
      </c>
      <c r="J10" s="8">
        <v>800</v>
      </c>
      <c r="K10" s="7">
        <f t="shared" si="1"/>
        <v>3</v>
      </c>
      <c r="L10" s="9">
        <f t="shared" si="2"/>
        <v>3.7359900373599006E-3</v>
      </c>
      <c r="M10" s="10"/>
      <c r="N10" s="10"/>
      <c r="O10" s="10"/>
      <c r="P10" s="10">
        <v>3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20210109</v>
      </c>
      <c r="AB10" s="11">
        <v>13</v>
      </c>
      <c r="AC10" s="11" t="s">
        <v>67</v>
      </c>
      <c r="AD10" s="11" t="str">
        <f t="shared" si="3"/>
        <v>하선동</v>
      </c>
      <c r="AE10" s="30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8</v>
      </c>
      <c r="D11" s="6" t="s">
        <v>46</v>
      </c>
      <c r="E11" s="6" t="s">
        <v>70</v>
      </c>
      <c r="F11" s="6" t="s">
        <v>73</v>
      </c>
      <c r="G11" s="4" t="s">
        <v>74</v>
      </c>
      <c r="H11" s="4" t="s">
        <v>47</v>
      </c>
      <c r="I11" s="7">
        <f t="shared" si="0"/>
        <v>2198</v>
      </c>
      <c r="J11" s="8">
        <v>2170</v>
      </c>
      <c r="K11" s="7">
        <f t="shared" si="1"/>
        <v>28</v>
      </c>
      <c r="L11" s="9">
        <f t="shared" si="2"/>
        <v>1.2738853503184714E-2</v>
      </c>
      <c r="M11" s="10">
        <v>1</v>
      </c>
      <c r="N11" s="10"/>
      <c r="O11" s="10"/>
      <c r="P11" s="10"/>
      <c r="Q11" s="10"/>
      <c r="R11" s="10">
        <v>27</v>
      </c>
      <c r="S11" s="10"/>
      <c r="T11" s="10"/>
      <c r="U11" s="10"/>
      <c r="V11" s="10"/>
      <c r="W11" s="10"/>
      <c r="X11" s="10"/>
      <c r="Y11" s="10"/>
      <c r="Z11" s="10"/>
      <c r="AA11" s="11">
        <v>20210109</v>
      </c>
      <c r="AB11" s="11">
        <v>4</v>
      </c>
      <c r="AC11" s="11" t="s">
        <v>48</v>
      </c>
      <c r="AD11" s="11" t="str">
        <f t="shared" si="3"/>
        <v>이형준</v>
      </c>
      <c r="AE11" s="30" t="s">
        <v>26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8</v>
      </c>
      <c r="D12" s="12" t="s">
        <v>159</v>
      </c>
      <c r="E12" s="6"/>
      <c r="F12" s="6" t="s">
        <v>194</v>
      </c>
      <c r="G12" s="4" t="s">
        <v>195</v>
      </c>
      <c r="H12" s="4" t="s">
        <v>66</v>
      </c>
      <c r="I12" s="7">
        <f t="shared" si="0"/>
        <v>2660</v>
      </c>
      <c r="J12" s="8">
        <v>2650</v>
      </c>
      <c r="K12" s="7">
        <f t="shared" si="1"/>
        <v>10</v>
      </c>
      <c r="L12" s="9">
        <f t="shared" si="2"/>
        <v>3.7593984962406013E-3</v>
      </c>
      <c r="M12" s="10">
        <v>2</v>
      </c>
      <c r="N12" s="10"/>
      <c r="O12" s="10"/>
      <c r="P12" s="10"/>
      <c r="Q12" s="10"/>
      <c r="R12" s="10"/>
      <c r="S12" s="10"/>
      <c r="T12" s="10">
        <v>7</v>
      </c>
      <c r="U12" s="10">
        <v>1</v>
      </c>
      <c r="V12" s="10"/>
      <c r="W12" s="10"/>
      <c r="X12" s="10"/>
      <c r="Y12" s="10"/>
      <c r="Z12" s="10"/>
      <c r="AA12" s="11">
        <v>20210109</v>
      </c>
      <c r="AB12" s="11">
        <v>10</v>
      </c>
      <c r="AC12" s="11" t="s">
        <v>48</v>
      </c>
      <c r="AD12" s="11" t="str">
        <f t="shared" si="3"/>
        <v>이형준</v>
      </c>
      <c r="AE12" s="30" t="s">
        <v>26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v>9</v>
      </c>
      <c r="D13" s="12" t="s">
        <v>159</v>
      </c>
      <c r="E13" s="6" t="s">
        <v>180</v>
      </c>
      <c r="F13" s="6" t="s">
        <v>198</v>
      </c>
      <c r="G13" s="4" t="s">
        <v>195</v>
      </c>
      <c r="H13" s="4" t="s">
        <v>66</v>
      </c>
      <c r="I13" s="7">
        <f t="shared" si="0"/>
        <v>341</v>
      </c>
      <c r="J13" s="14">
        <v>340</v>
      </c>
      <c r="K13" s="7">
        <f t="shared" si="1"/>
        <v>1</v>
      </c>
      <c r="L13" s="9">
        <f t="shared" si="2"/>
        <v>2.9325513196480938E-3</v>
      </c>
      <c r="M13" s="10"/>
      <c r="N13" s="10"/>
      <c r="O13" s="10"/>
      <c r="P13" s="10"/>
      <c r="Q13" s="10"/>
      <c r="R13" s="10"/>
      <c r="S13" s="10"/>
      <c r="T13" s="10">
        <v>1</v>
      </c>
      <c r="U13" s="10"/>
      <c r="V13" s="10"/>
      <c r="W13" s="10"/>
      <c r="X13" s="10"/>
      <c r="Y13" s="10"/>
      <c r="Z13" s="10"/>
      <c r="AA13" s="11">
        <v>20210109</v>
      </c>
      <c r="AB13" s="11">
        <v>2</v>
      </c>
      <c r="AC13" s="11" t="s">
        <v>48</v>
      </c>
      <c r="AD13" s="11" t="str">
        <f t="shared" si="3"/>
        <v>이형준</v>
      </c>
      <c r="AE13" s="30" t="s">
        <v>26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9</v>
      </c>
      <c r="D14" s="12" t="s">
        <v>25</v>
      </c>
      <c r="E14" s="6" t="s">
        <v>49</v>
      </c>
      <c r="F14" s="6" t="s">
        <v>167</v>
      </c>
      <c r="G14" s="4" t="s">
        <v>72</v>
      </c>
      <c r="H14" s="4" t="s">
        <v>47</v>
      </c>
      <c r="I14" s="7">
        <f t="shared" si="0"/>
        <v>771</v>
      </c>
      <c r="J14" s="8">
        <v>700</v>
      </c>
      <c r="K14" s="7">
        <f t="shared" si="1"/>
        <v>71</v>
      </c>
      <c r="L14" s="9">
        <f t="shared" si="2"/>
        <v>9.2088197146562911E-2</v>
      </c>
      <c r="M14" s="10">
        <v>70</v>
      </c>
      <c r="N14" s="10"/>
      <c r="O14" s="10"/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20210109</v>
      </c>
      <c r="AB14" s="11">
        <v>3</v>
      </c>
      <c r="AC14" s="11" t="s">
        <v>67</v>
      </c>
      <c r="AD14" s="11" t="str">
        <f t="shared" si="3"/>
        <v>하선동</v>
      </c>
      <c r="AE14" s="12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9</v>
      </c>
      <c r="D15" s="12" t="s">
        <v>46</v>
      </c>
      <c r="E15" s="6" t="s">
        <v>77</v>
      </c>
      <c r="F15" s="6" t="s">
        <v>202</v>
      </c>
      <c r="G15" s="4" t="s">
        <v>79</v>
      </c>
      <c r="H15" s="4" t="s">
        <v>47</v>
      </c>
      <c r="I15" s="7">
        <f t="shared" si="0"/>
        <v>926</v>
      </c>
      <c r="J15" s="8">
        <v>800</v>
      </c>
      <c r="K15" s="7">
        <f t="shared" si="1"/>
        <v>126</v>
      </c>
      <c r="L15" s="9">
        <f t="shared" si="2"/>
        <v>0.13606911447084233</v>
      </c>
      <c r="M15" s="10"/>
      <c r="N15" s="10"/>
      <c r="O15" s="10"/>
      <c r="P15" s="10"/>
      <c r="Q15" s="10"/>
      <c r="R15" s="10"/>
      <c r="S15" s="10"/>
      <c r="T15" s="10"/>
      <c r="U15" s="10"/>
      <c r="V15" s="10">
        <v>126</v>
      </c>
      <c r="W15" s="10"/>
      <c r="X15" s="10"/>
      <c r="Y15" s="10"/>
      <c r="Z15" s="10"/>
      <c r="AA15" s="11">
        <v>20210108</v>
      </c>
      <c r="AB15" s="11">
        <v>8</v>
      </c>
      <c r="AC15" s="11" t="s">
        <v>48</v>
      </c>
      <c r="AD15" s="11" t="str">
        <f t="shared" si="3"/>
        <v>이형준</v>
      </c>
      <c r="AE15" s="12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9</v>
      </c>
      <c r="D16" s="12" t="s">
        <v>159</v>
      </c>
      <c r="E16" s="6"/>
      <c r="F16" s="6" t="s">
        <v>183</v>
      </c>
      <c r="G16" s="4" t="s">
        <v>184</v>
      </c>
      <c r="H16" s="4" t="s">
        <v>66</v>
      </c>
      <c r="I16" s="7">
        <f t="shared" si="0"/>
        <v>3995</v>
      </c>
      <c r="J16" s="8">
        <v>3900</v>
      </c>
      <c r="K16" s="7">
        <f t="shared" si="1"/>
        <v>95</v>
      </c>
      <c r="L16" s="9">
        <f t="shared" si="2"/>
        <v>2.3779724655819776E-2</v>
      </c>
      <c r="M16" s="10"/>
      <c r="N16" s="10"/>
      <c r="O16" s="10"/>
      <c r="P16" s="10">
        <v>95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20210108</v>
      </c>
      <c r="AB16" s="11">
        <v>5</v>
      </c>
      <c r="AC16" s="11" t="s">
        <v>48</v>
      </c>
      <c r="AD16" s="11" t="str">
        <f t="shared" si="3"/>
        <v>이형준</v>
      </c>
      <c r="AE16" s="12" t="s">
        <v>28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9</v>
      </c>
      <c r="D17" s="12" t="s">
        <v>159</v>
      </c>
      <c r="E17" s="6"/>
      <c r="F17" s="6" t="s">
        <v>183</v>
      </c>
      <c r="G17" s="4" t="s">
        <v>184</v>
      </c>
      <c r="H17" s="4" t="s">
        <v>66</v>
      </c>
      <c r="I17" s="7">
        <f t="shared" si="0"/>
        <v>917</v>
      </c>
      <c r="J17" s="8">
        <v>530</v>
      </c>
      <c r="K17" s="7">
        <f t="shared" si="1"/>
        <v>387</v>
      </c>
      <c r="L17" s="9">
        <f t="shared" si="2"/>
        <v>0.42202835332606325</v>
      </c>
      <c r="M17" s="10"/>
      <c r="N17" s="10"/>
      <c r="O17" s="10"/>
      <c r="P17" s="10">
        <v>18</v>
      </c>
      <c r="Q17" s="10"/>
      <c r="R17" s="10"/>
      <c r="S17" s="10"/>
      <c r="T17" s="10"/>
      <c r="U17" s="10"/>
      <c r="V17" s="10">
        <v>369</v>
      </c>
      <c r="W17" s="10"/>
      <c r="X17" s="10"/>
      <c r="Y17" s="10"/>
      <c r="Z17" s="10"/>
      <c r="AA17" s="11">
        <v>20210109</v>
      </c>
      <c r="AB17" s="11">
        <v>5</v>
      </c>
      <c r="AC17" s="11" t="s">
        <v>67</v>
      </c>
      <c r="AD17" s="11" t="str">
        <f t="shared" si="3"/>
        <v>하선동</v>
      </c>
      <c r="AE17" s="12" t="s">
        <v>28</v>
      </c>
      <c r="AF17" s="12" t="s">
        <v>203</v>
      </c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9</v>
      </c>
      <c r="D18" s="12" t="s">
        <v>46</v>
      </c>
      <c r="E18" s="6" t="s">
        <v>49</v>
      </c>
      <c r="F18" s="6" t="s">
        <v>64</v>
      </c>
      <c r="G18" s="4">
        <v>7301</v>
      </c>
      <c r="H18" s="4" t="s">
        <v>47</v>
      </c>
      <c r="I18" s="7">
        <f t="shared" si="0"/>
        <v>1008</v>
      </c>
      <c r="J18" s="8">
        <v>918</v>
      </c>
      <c r="K18" s="7">
        <f t="shared" si="1"/>
        <v>90</v>
      </c>
      <c r="L18" s="9">
        <f t="shared" si="2"/>
        <v>8.9285714285714288E-2</v>
      </c>
      <c r="M18" s="10">
        <v>90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20210108</v>
      </c>
      <c r="AB18" s="11">
        <v>15</v>
      </c>
      <c r="AC18" s="11" t="s">
        <v>48</v>
      </c>
      <c r="AD18" s="11" t="str">
        <f t="shared" si="3"/>
        <v>이형준</v>
      </c>
      <c r="AE18" s="12" t="s">
        <v>28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9</v>
      </c>
      <c r="D19" s="12" t="s">
        <v>46</v>
      </c>
      <c r="E19" s="6" t="s">
        <v>49</v>
      </c>
      <c r="F19" s="6" t="s">
        <v>75</v>
      </c>
      <c r="G19" s="4" t="s">
        <v>51</v>
      </c>
      <c r="H19" s="4" t="s">
        <v>47</v>
      </c>
      <c r="I19" s="7">
        <f t="shared" si="0"/>
        <v>2335</v>
      </c>
      <c r="J19" s="8">
        <v>2187</v>
      </c>
      <c r="K19" s="7">
        <f t="shared" si="1"/>
        <v>148</v>
      </c>
      <c r="L19" s="9">
        <f t="shared" si="2"/>
        <v>6.3383297644539621E-2</v>
      </c>
      <c r="M19" s="10">
        <v>148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20210108</v>
      </c>
      <c r="AB19" s="11">
        <v>7</v>
      </c>
      <c r="AC19" s="5" t="s">
        <v>48</v>
      </c>
      <c r="AD19" s="11" t="str">
        <f t="shared" si="3"/>
        <v>이형준</v>
      </c>
      <c r="AE19" s="30" t="s">
        <v>32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9</v>
      </c>
      <c r="D20" s="12" t="s">
        <v>159</v>
      </c>
      <c r="E20" s="6" t="s">
        <v>180</v>
      </c>
      <c r="F20" s="6" t="s">
        <v>198</v>
      </c>
      <c r="G20" s="4" t="s">
        <v>195</v>
      </c>
      <c r="H20" s="4" t="s">
        <v>66</v>
      </c>
      <c r="I20" s="7">
        <f t="shared" si="0"/>
        <v>4875</v>
      </c>
      <c r="J20" s="8">
        <v>4595</v>
      </c>
      <c r="K20" s="7">
        <f t="shared" si="1"/>
        <v>280</v>
      </c>
      <c r="L20" s="9">
        <f t="shared" si="2"/>
        <v>5.7435897435897436E-2</v>
      </c>
      <c r="M20" s="10">
        <v>280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20210109</v>
      </c>
      <c r="AB20" s="11">
        <v>2</v>
      </c>
      <c r="AC20" s="5" t="s">
        <v>48</v>
      </c>
      <c r="AD20" s="11" t="str">
        <f t="shared" si="3"/>
        <v>이형준</v>
      </c>
      <c r="AE20" s="30" t="s">
        <v>32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9</v>
      </c>
      <c r="D21" s="12" t="s">
        <v>46</v>
      </c>
      <c r="E21" s="6" t="s">
        <v>49</v>
      </c>
      <c r="F21" s="6" t="s">
        <v>75</v>
      </c>
      <c r="G21" s="4" t="s">
        <v>51</v>
      </c>
      <c r="H21" s="4" t="s">
        <v>47</v>
      </c>
      <c r="I21" s="7">
        <f t="shared" si="0"/>
        <v>1615</v>
      </c>
      <c r="J21" s="8">
        <v>1533</v>
      </c>
      <c r="K21" s="7">
        <f t="shared" si="1"/>
        <v>82</v>
      </c>
      <c r="L21" s="9">
        <f t="shared" si="2"/>
        <v>5.0773993808049533E-2</v>
      </c>
      <c r="M21" s="10">
        <v>82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20210108</v>
      </c>
      <c r="AB21" s="11">
        <v>7</v>
      </c>
      <c r="AC21" s="5" t="s">
        <v>48</v>
      </c>
      <c r="AD21" s="11" t="str">
        <f t="shared" si="3"/>
        <v>이형준</v>
      </c>
      <c r="AE21" s="12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9</v>
      </c>
      <c r="D22" s="6" t="s">
        <v>25</v>
      </c>
      <c r="E22" s="6" t="s">
        <v>70</v>
      </c>
      <c r="F22" s="6" t="s">
        <v>71</v>
      </c>
      <c r="G22" s="4" t="s">
        <v>72</v>
      </c>
      <c r="H22" s="4" t="s">
        <v>47</v>
      </c>
      <c r="I22" s="7">
        <f t="shared" si="0"/>
        <v>3137</v>
      </c>
      <c r="J22" s="8">
        <v>3137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20210108</v>
      </c>
      <c r="AB22" s="11">
        <v>6</v>
      </c>
      <c r="AC22" s="5" t="s">
        <v>48</v>
      </c>
      <c r="AD22" s="11" t="str">
        <f t="shared" si="3"/>
        <v>이형준</v>
      </c>
      <c r="AE22" s="12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9</v>
      </c>
      <c r="D23" s="12" t="s">
        <v>159</v>
      </c>
      <c r="E23" s="6" t="s">
        <v>180</v>
      </c>
      <c r="F23" s="6" t="s">
        <v>198</v>
      </c>
      <c r="G23" s="4" t="s">
        <v>195</v>
      </c>
      <c r="H23" s="4" t="s">
        <v>66</v>
      </c>
      <c r="I23" s="7">
        <f t="shared" si="0"/>
        <v>1219</v>
      </c>
      <c r="J23" s="8">
        <v>1191</v>
      </c>
      <c r="K23" s="7">
        <f t="shared" si="1"/>
        <v>28</v>
      </c>
      <c r="L23" s="9">
        <f t="shared" si="2"/>
        <v>2.2969647251845776E-2</v>
      </c>
      <c r="M23" s="10">
        <v>28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20210109</v>
      </c>
      <c r="AB23" s="11">
        <v>2</v>
      </c>
      <c r="AC23" s="5" t="s">
        <v>67</v>
      </c>
      <c r="AD23" s="11" t="str">
        <f t="shared" si="3"/>
        <v>하선동</v>
      </c>
      <c r="AE23" s="12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9</v>
      </c>
      <c r="D24" s="12" t="s">
        <v>46</v>
      </c>
      <c r="E24" s="6" t="s">
        <v>49</v>
      </c>
      <c r="F24" s="6" t="s">
        <v>75</v>
      </c>
      <c r="G24" s="4" t="s">
        <v>51</v>
      </c>
      <c r="H24" s="4" t="s">
        <v>47</v>
      </c>
      <c r="I24" s="7">
        <f t="shared" si="0"/>
        <v>1173</v>
      </c>
      <c r="J24" s="8">
        <v>1080</v>
      </c>
      <c r="K24" s="7">
        <f t="shared" si="1"/>
        <v>93</v>
      </c>
      <c r="L24" s="9">
        <f t="shared" si="2"/>
        <v>7.9283887468030695E-2</v>
      </c>
      <c r="M24" s="10">
        <v>93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20210109</v>
      </c>
      <c r="AB24" s="11">
        <v>7</v>
      </c>
      <c r="AC24" s="5" t="s">
        <v>67</v>
      </c>
      <c r="AD24" s="11" t="str">
        <f t="shared" si="3"/>
        <v>하선동</v>
      </c>
      <c r="AE24" s="12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9</v>
      </c>
      <c r="D25" s="12" t="s">
        <v>159</v>
      </c>
      <c r="E25" s="6"/>
      <c r="F25" s="6" t="s">
        <v>183</v>
      </c>
      <c r="G25" s="4" t="s">
        <v>184</v>
      </c>
      <c r="H25" s="4" t="s">
        <v>66</v>
      </c>
      <c r="I25" s="7">
        <f t="shared" si="0"/>
        <v>399</v>
      </c>
      <c r="J25" s="10">
        <v>370</v>
      </c>
      <c r="K25" s="7">
        <f t="shared" si="1"/>
        <v>29</v>
      </c>
      <c r="L25" s="9">
        <f t="shared" si="2"/>
        <v>7.2681704260651625E-2</v>
      </c>
      <c r="M25" s="10">
        <v>4</v>
      </c>
      <c r="N25" s="10"/>
      <c r="O25" s="10"/>
      <c r="P25" s="10">
        <v>22</v>
      </c>
      <c r="Q25" s="10"/>
      <c r="R25" s="10">
        <v>3</v>
      </c>
      <c r="S25" s="10"/>
      <c r="T25" s="10"/>
      <c r="U25" s="10"/>
      <c r="V25" s="10"/>
      <c r="W25" s="10"/>
      <c r="X25" s="10"/>
      <c r="Y25" s="10"/>
      <c r="Z25" s="10"/>
      <c r="AA25" s="11">
        <v>20210108</v>
      </c>
      <c r="AB25" s="11">
        <v>5</v>
      </c>
      <c r="AC25" s="5" t="s">
        <v>67</v>
      </c>
      <c r="AD25" s="11" t="str">
        <f t="shared" si="3"/>
        <v>하선동</v>
      </c>
      <c r="AE25" s="35" t="s">
        <v>80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9</v>
      </c>
      <c r="D26" s="12" t="s">
        <v>25</v>
      </c>
      <c r="E26" s="6" t="s">
        <v>49</v>
      </c>
      <c r="F26" s="6" t="s">
        <v>50</v>
      </c>
      <c r="G26" s="4" t="s">
        <v>51</v>
      </c>
      <c r="H26" s="4" t="s">
        <v>47</v>
      </c>
      <c r="I26" s="7">
        <f t="shared" si="0"/>
        <v>2947</v>
      </c>
      <c r="J26" s="10">
        <v>2720</v>
      </c>
      <c r="K26" s="7">
        <f t="shared" si="1"/>
        <v>227</v>
      </c>
      <c r="L26" s="9">
        <f t="shared" si="2"/>
        <v>7.7027485578554461E-2</v>
      </c>
      <c r="M26" s="10"/>
      <c r="N26" s="10"/>
      <c r="O26" s="10"/>
      <c r="P26" s="10">
        <v>201</v>
      </c>
      <c r="Q26" s="10"/>
      <c r="R26" s="10">
        <v>4</v>
      </c>
      <c r="S26" s="10"/>
      <c r="T26" s="10"/>
      <c r="U26" s="10"/>
      <c r="V26" s="10"/>
      <c r="W26" s="10"/>
      <c r="X26" s="10"/>
      <c r="Y26" s="10">
        <v>22</v>
      </c>
      <c r="Z26" s="10"/>
      <c r="AA26" s="11">
        <v>20210108</v>
      </c>
      <c r="AB26" s="11">
        <v>15</v>
      </c>
      <c r="AC26" s="5" t="s">
        <v>48</v>
      </c>
      <c r="AD26" s="11" t="str">
        <f t="shared" si="3"/>
        <v>이형준</v>
      </c>
      <c r="AE26" s="35" t="s">
        <v>80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9</v>
      </c>
      <c r="D27" s="12" t="s">
        <v>25</v>
      </c>
      <c r="E27" s="6" t="s">
        <v>49</v>
      </c>
      <c r="F27" s="6" t="s">
        <v>50</v>
      </c>
      <c r="G27" s="4" t="s">
        <v>51</v>
      </c>
      <c r="H27" s="4" t="s">
        <v>47</v>
      </c>
      <c r="I27" s="7">
        <f t="shared" si="0"/>
        <v>761</v>
      </c>
      <c r="J27" s="10">
        <v>540</v>
      </c>
      <c r="K27" s="7">
        <f t="shared" si="1"/>
        <v>221</v>
      </c>
      <c r="L27" s="9">
        <f t="shared" si="2"/>
        <v>0.29040735873850199</v>
      </c>
      <c r="M27" s="10"/>
      <c r="N27" s="10"/>
      <c r="O27" s="10"/>
      <c r="P27" s="10">
        <v>31</v>
      </c>
      <c r="Q27" s="10"/>
      <c r="R27" s="10">
        <v>40</v>
      </c>
      <c r="S27" s="10"/>
      <c r="T27" s="10"/>
      <c r="U27" s="10"/>
      <c r="V27" s="10"/>
      <c r="W27" s="10"/>
      <c r="X27" s="10"/>
      <c r="Y27" s="10">
        <v>150</v>
      </c>
      <c r="Z27" s="10"/>
      <c r="AA27" s="11">
        <v>20210109</v>
      </c>
      <c r="AB27" s="11">
        <v>15</v>
      </c>
      <c r="AC27" s="5" t="s">
        <v>67</v>
      </c>
      <c r="AD27" s="11" t="str">
        <f t="shared" si="3"/>
        <v>하선동</v>
      </c>
      <c r="AE27" s="35" t="s">
        <v>80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9</v>
      </c>
      <c r="D28" s="6" t="s">
        <v>46</v>
      </c>
      <c r="E28" s="6" t="s">
        <v>70</v>
      </c>
      <c r="F28" s="6" t="s">
        <v>73</v>
      </c>
      <c r="G28" s="4" t="s">
        <v>74</v>
      </c>
      <c r="H28" s="4" t="s">
        <v>47</v>
      </c>
      <c r="I28" s="7">
        <f t="shared" si="0"/>
        <v>2020</v>
      </c>
      <c r="J28" s="25">
        <v>2020</v>
      </c>
      <c r="K28" s="7">
        <f t="shared" si="1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20210108</v>
      </c>
      <c r="AB28" s="11">
        <v>4</v>
      </c>
      <c r="AC28" s="5" t="s">
        <v>48</v>
      </c>
      <c r="AD28" s="11" t="str">
        <f t="shared" si="3"/>
        <v>이형준</v>
      </c>
      <c r="AE28" s="35" t="s">
        <v>80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9</v>
      </c>
      <c r="D29" s="12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5"/>
      <c r="AD29" s="11" t="str">
        <f t="shared" si="3"/>
        <v/>
      </c>
      <c r="AE29" s="12"/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9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ref="K30:K51" si="6">SUM(M30:Z30)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3"/>
        <v/>
      </c>
      <c r="AE30" s="12"/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9</v>
      </c>
      <c r="D31" s="12"/>
      <c r="E31" s="6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12"/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9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9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17</v>
      </c>
      <c r="B34" s="5">
        <f t="shared" si="5"/>
        <v>1</v>
      </c>
      <c r="C34" s="5">
        <f t="shared" si="5"/>
        <v>9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ref="K34:K44" si="7">SUM(M34:Z34)</f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18</v>
      </c>
      <c r="B35" s="5">
        <f t="shared" si="5"/>
        <v>1</v>
      </c>
      <c r="C35" s="5">
        <f t="shared" si="5"/>
        <v>9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19</v>
      </c>
      <c r="B36" s="5">
        <f t="shared" si="5"/>
        <v>1</v>
      </c>
      <c r="C36" s="5">
        <f t="shared" si="5"/>
        <v>9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20</v>
      </c>
      <c r="B37" s="5">
        <f t="shared" si="5"/>
        <v>1</v>
      </c>
      <c r="C37" s="5">
        <f t="shared" si="5"/>
        <v>9</v>
      </c>
      <c r="D37" s="12"/>
      <c r="E37" s="6"/>
      <c r="F37" s="6"/>
      <c r="G37" s="4"/>
      <c r="H37" s="4"/>
      <c r="I37" s="7">
        <f t="shared" si="0"/>
        <v>0</v>
      </c>
      <c r="J37" s="10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21</v>
      </c>
      <c r="B38" s="5">
        <f t="shared" si="5"/>
        <v>1</v>
      </c>
      <c r="C38" s="5">
        <f t="shared" si="5"/>
        <v>9</v>
      </c>
      <c r="D38" s="12"/>
      <c r="E38" s="6"/>
      <c r="F38" s="6"/>
      <c r="G38" s="4"/>
      <c r="H38" s="4"/>
      <c r="I38" s="7">
        <f t="shared" si="0"/>
        <v>0</v>
      </c>
      <c r="J38" s="10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22</v>
      </c>
      <c r="B39" s="5">
        <f t="shared" si="5"/>
        <v>1</v>
      </c>
      <c r="C39" s="5">
        <f t="shared" si="5"/>
        <v>9</v>
      </c>
      <c r="D39" s="12"/>
      <c r="E39" s="6"/>
      <c r="F39" s="6"/>
      <c r="G39" s="4"/>
      <c r="H39" s="4"/>
      <c r="I39" s="7">
        <f t="shared" si="0"/>
        <v>0</v>
      </c>
      <c r="J39" s="25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23</v>
      </c>
      <c r="B40" s="5">
        <f t="shared" si="5"/>
        <v>1</v>
      </c>
      <c r="C40" s="5">
        <f t="shared" si="5"/>
        <v>9</v>
      </c>
      <c r="D40" s="12"/>
      <c r="E40" s="6"/>
      <c r="F40" s="6"/>
      <c r="G40" s="4"/>
      <c r="H40" s="4"/>
      <c r="I40" s="7">
        <f t="shared" si="0"/>
        <v>0</v>
      </c>
      <c r="J40" s="10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24</v>
      </c>
      <c r="B41" s="5">
        <f t="shared" ref="B41:C53" si="8">B40</f>
        <v>1</v>
      </c>
      <c r="C41" s="5">
        <f t="shared" si="8"/>
        <v>9</v>
      </c>
      <c r="D41" s="12"/>
      <c r="E41" s="6"/>
      <c r="F41" s="6"/>
      <c r="G41" s="4"/>
      <c r="H41" s="4"/>
      <c r="I41" s="7">
        <f t="shared" si="0"/>
        <v>0</v>
      </c>
      <c r="J41" s="10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25</v>
      </c>
      <c r="B42" s="5">
        <f t="shared" si="8"/>
        <v>1</v>
      </c>
      <c r="C42" s="5">
        <f t="shared" si="8"/>
        <v>9</v>
      </c>
      <c r="D42" s="12"/>
      <c r="E42" s="6"/>
      <c r="F42" s="6"/>
      <c r="G42" s="4"/>
      <c r="H42" s="4"/>
      <c r="I42" s="7">
        <f t="shared" si="0"/>
        <v>0</v>
      </c>
      <c r="J42" s="25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26"/>
    </row>
    <row r="43" spans="1:32" s="13" customFormat="1" ht="20.100000000000001" customHeight="1" x14ac:dyDescent="0.3">
      <c r="A43" s="4">
        <v>26</v>
      </c>
      <c r="B43" s="5">
        <f t="shared" si="8"/>
        <v>1</v>
      </c>
      <c r="C43" s="5">
        <f t="shared" si="8"/>
        <v>9</v>
      </c>
      <c r="D43" s="12"/>
      <c r="E43" s="6"/>
      <c r="F43" s="6"/>
      <c r="G43" s="4"/>
      <c r="H43" s="4"/>
      <c r="I43" s="7">
        <f t="shared" si="0"/>
        <v>0</v>
      </c>
      <c r="J43" s="10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27</v>
      </c>
      <c r="B44" s="5">
        <f t="shared" si="8"/>
        <v>1</v>
      </c>
      <c r="C44" s="5">
        <f t="shared" si="8"/>
        <v>9</v>
      </c>
      <c r="D44" s="12"/>
      <c r="E44" s="6"/>
      <c r="F44" s="6"/>
      <c r="G44" s="4"/>
      <c r="H44" s="4"/>
      <c r="I44" s="7">
        <f t="shared" si="0"/>
        <v>0</v>
      </c>
      <c r="J44" s="10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hidden="1" customHeight="1" x14ac:dyDescent="0.3">
      <c r="A45" s="4">
        <v>31</v>
      </c>
      <c r="B45" s="5">
        <f t="shared" si="8"/>
        <v>1</v>
      </c>
      <c r="C45" s="5">
        <f t="shared" si="8"/>
        <v>9</v>
      </c>
      <c r="D45" s="6"/>
      <c r="E45" s="6"/>
      <c r="F45" s="4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hidden="1" customHeight="1" x14ac:dyDescent="0.3">
      <c r="A46" s="4">
        <v>32</v>
      </c>
      <c r="B46" s="5">
        <f t="shared" si="8"/>
        <v>1</v>
      </c>
      <c r="C46" s="5">
        <f t="shared" si="8"/>
        <v>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3" customFormat="1" ht="20.100000000000001" hidden="1" customHeight="1" x14ac:dyDescent="0.3">
      <c r="A47" s="4">
        <v>33</v>
      </c>
      <c r="B47" s="5">
        <f t="shared" si="8"/>
        <v>1</v>
      </c>
      <c r="C47" s="5">
        <f t="shared" si="8"/>
        <v>9</v>
      </c>
      <c r="D47" s="6"/>
      <c r="E47" s="4"/>
      <c r="F47" s="4"/>
      <c r="G47" s="4"/>
      <c r="H47" s="4"/>
      <c r="I47" s="7">
        <f t="shared" si="0"/>
        <v>0</v>
      </c>
      <c r="J47" s="8"/>
      <c r="K47" s="7">
        <f t="shared" si="6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4"/>
      <c r="AF47" s="12"/>
    </row>
    <row r="48" spans="1:32" s="13" customFormat="1" ht="20.100000000000001" hidden="1" customHeight="1" x14ac:dyDescent="0.3">
      <c r="A48" s="4">
        <v>34</v>
      </c>
      <c r="B48" s="5">
        <f t="shared" si="8"/>
        <v>1</v>
      </c>
      <c r="C48" s="5">
        <f t="shared" si="8"/>
        <v>9</v>
      </c>
      <c r="D48" s="6"/>
      <c r="E48" s="4"/>
      <c r="F48" s="4"/>
      <c r="G48" s="4"/>
      <c r="H48" s="4"/>
      <c r="I48" s="7">
        <f t="shared" si="0"/>
        <v>0</v>
      </c>
      <c r="J48" s="8"/>
      <c r="K48" s="7">
        <f t="shared" si="6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4"/>
      <c r="AF48" s="12"/>
    </row>
    <row r="49" spans="1:32" s="13" customFormat="1" ht="20.100000000000001" hidden="1" customHeight="1" x14ac:dyDescent="0.3">
      <c r="A49" s="4">
        <v>35</v>
      </c>
      <c r="B49" s="5">
        <f t="shared" si="8"/>
        <v>1</v>
      </c>
      <c r="C49" s="5">
        <f t="shared" si="8"/>
        <v>9</v>
      </c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6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4"/>
      <c r="AF49" s="12"/>
    </row>
    <row r="50" spans="1:32" s="13" customFormat="1" ht="20.100000000000001" hidden="1" customHeight="1" x14ac:dyDescent="0.3">
      <c r="A50" s="4">
        <v>36</v>
      </c>
      <c r="B50" s="5">
        <f t="shared" si="8"/>
        <v>1</v>
      </c>
      <c r="C50" s="5">
        <f t="shared" si="8"/>
        <v>9</v>
      </c>
      <c r="D50" s="6"/>
      <c r="E50" s="6"/>
      <c r="F50" s="6"/>
      <c r="G50" s="4"/>
      <c r="H50" s="4"/>
      <c r="I50" s="7">
        <f t="shared" si="0"/>
        <v>0</v>
      </c>
      <c r="J50" s="8"/>
      <c r="K50" s="7">
        <f t="shared" si="6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4"/>
      <c r="AF50" s="12"/>
    </row>
    <row r="51" spans="1:32" s="13" customFormat="1" ht="20.100000000000001" hidden="1" customHeight="1" x14ac:dyDescent="0.3">
      <c r="A51" s="4">
        <v>37</v>
      </c>
      <c r="B51" s="5">
        <f t="shared" si="8"/>
        <v>1</v>
      </c>
      <c r="C51" s="5">
        <f t="shared" si="8"/>
        <v>9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6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4"/>
      <c r="AF51" s="12"/>
    </row>
    <row r="52" spans="1:32" s="13" customFormat="1" ht="20.100000000000001" hidden="1" customHeight="1" x14ac:dyDescent="0.3">
      <c r="A52" s="4">
        <v>38</v>
      </c>
      <c r="B52" s="5">
        <f t="shared" si="8"/>
        <v>1</v>
      </c>
      <c r="C52" s="5">
        <f t="shared" si="8"/>
        <v>9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ref="K52:K54" si="9">SUM(M52:Z52)</f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4"/>
      <c r="AF52" s="12"/>
    </row>
    <row r="53" spans="1:32" s="13" customFormat="1" ht="20.100000000000001" hidden="1" customHeight="1" x14ac:dyDescent="0.3">
      <c r="A53" s="4">
        <v>39</v>
      </c>
      <c r="B53" s="5">
        <f t="shared" si="8"/>
        <v>1</v>
      </c>
      <c r="C53" s="5">
        <f t="shared" si="8"/>
        <v>9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9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4"/>
      <c r="AF53" s="12"/>
    </row>
    <row r="54" spans="1:32" s="13" customFormat="1" ht="20.100000000000001" hidden="1" customHeight="1" x14ac:dyDescent="0.3">
      <c r="A54" s="4">
        <v>40</v>
      </c>
      <c r="B54" s="5" t="str">
        <f t="shared" ref="B54" si="10">LEFT($A$1,1)</f>
        <v>1</v>
      </c>
      <c r="C54" s="5" t="str">
        <f t="shared" ref="C54" si="11">MID($A$1,4,2)</f>
        <v>9일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9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5" customFormat="1" x14ac:dyDescent="0.3">
      <c r="A55" s="45"/>
      <c r="B55" s="46"/>
      <c r="C55" s="46"/>
      <c r="D55" s="46"/>
      <c r="E55" s="46"/>
      <c r="F55" s="46"/>
      <c r="G55" s="46"/>
      <c r="H55" s="46"/>
      <c r="I55" s="36">
        <f t="shared" ref="I55:Z55" si="12">SUM(I7:I54)</f>
        <v>43808</v>
      </c>
      <c r="J55" s="36">
        <f t="shared" si="12"/>
        <v>41871</v>
      </c>
      <c r="K55" s="36">
        <f t="shared" si="12"/>
        <v>1937</v>
      </c>
      <c r="L55" s="36" t="e">
        <f t="shared" si="12"/>
        <v>#DIV/0!</v>
      </c>
      <c r="M55" s="36">
        <f t="shared" si="12"/>
        <v>799</v>
      </c>
      <c r="N55" s="36">
        <f t="shared" si="12"/>
        <v>0</v>
      </c>
      <c r="O55" s="36">
        <f t="shared" si="12"/>
        <v>0</v>
      </c>
      <c r="P55" s="36">
        <f t="shared" si="12"/>
        <v>388</v>
      </c>
      <c r="Q55" s="36">
        <f t="shared" si="12"/>
        <v>0</v>
      </c>
      <c r="R55" s="36">
        <f t="shared" si="12"/>
        <v>74</v>
      </c>
      <c r="S55" s="36">
        <f t="shared" si="12"/>
        <v>0</v>
      </c>
      <c r="T55" s="36">
        <f t="shared" si="12"/>
        <v>8</v>
      </c>
      <c r="U55" s="36">
        <f t="shared" si="12"/>
        <v>1</v>
      </c>
      <c r="V55" s="34"/>
      <c r="W55" s="34"/>
      <c r="X55" s="34"/>
      <c r="Y55" s="36">
        <f t="shared" si="12"/>
        <v>172</v>
      </c>
      <c r="Z55" s="36">
        <f t="shared" si="12"/>
        <v>0</v>
      </c>
      <c r="AA55" s="37"/>
      <c r="AB55" s="38"/>
      <c r="AC55" s="38"/>
      <c r="AD55" s="38"/>
      <c r="AE55" s="38"/>
      <c r="AF55" s="38"/>
    </row>
    <row r="56" spans="1:32" s="15" customFormat="1" x14ac:dyDescent="0.3">
      <c r="A56" s="45"/>
      <c r="B56" s="46"/>
      <c r="C56" s="46"/>
      <c r="D56" s="46"/>
      <c r="E56" s="46"/>
      <c r="F56" s="46"/>
      <c r="G56" s="46"/>
      <c r="H56" s="4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4"/>
      <c r="W56" s="34"/>
      <c r="X56" s="34"/>
      <c r="Y56" s="36"/>
      <c r="Z56" s="36"/>
      <c r="AA56" s="38"/>
      <c r="AB56" s="38"/>
      <c r="AC56" s="38"/>
      <c r="AD56" s="38"/>
      <c r="AE56" s="38"/>
      <c r="AF56" s="38"/>
    </row>
    <row r="57" spans="1:32" ht="20.100000000000001" customHeight="1" x14ac:dyDescent="0.3">
      <c r="A57" s="4">
        <v>1</v>
      </c>
      <c r="B57" s="5">
        <v>1</v>
      </c>
      <c r="C57" s="5">
        <v>9</v>
      </c>
      <c r="D57" s="12" t="s">
        <v>46</v>
      </c>
      <c r="E57" s="6" t="s">
        <v>61</v>
      </c>
      <c r="F57" s="6" t="s">
        <v>199</v>
      </c>
      <c r="G57" s="4" t="s">
        <v>83</v>
      </c>
      <c r="H57" s="4" t="s">
        <v>47</v>
      </c>
      <c r="I57" s="7">
        <f t="shared" ref="I57:I73" si="13">J57+K57</f>
        <v>50</v>
      </c>
      <c r="J57" s="8">
        <v>50</v>
      </c>
      <c r="K57" s="7">
        <f t="shared" ref="K57:K73" si="14">SUM(M57:Z57)</f>
        <v>0</v>
      </c>
      <c r="L57" s="9">
        <f t="shared" ref="L57:L73" si="15">K57/I57</f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>
        <v>20210108</v>
      </c>
      <c r="AB57" s="11">
        <v>8</v>
      </c>
      <c r="AC57" s="11" t="s">
        <v>67</v>
      </c>
      <c r="AD57" s="11" t="str">
        <f t="shared" ref="AD57:AD73" si="16">IF($AC57="A","하선동",IF($AC57="B","이형준",""))</f>
        <v>하선동</v>
      </c>
      <c r="AE57" s="12" t="s">
        <v>28</v>
      </c>
      <c r="AF57" s="12" t="s">
        <v>94</v>
      </c>
    </row>
    <row r="58" spans="1:32" ht="20.100000000000001" customHeight="1" x14ac:dyDescent="0.3">
      <c r="A58" s="4">
        <v>2</v>
      </c>
      <c r="B58" s="5">
        <f t="shared" ref="B58:C73" si="17">B57</f>
        <v>1</v>
      </c>
      <c r="C58" s="5">
        <f t="shared" si="17"/>
        <v>9</v>
      </c>
      <c r="D58" s="12"/>
      <c r="E58" s="6"/>
      <c r="F58" s="6"/>
      <c r="G58" s="4"/>
      <c r="H58" s="4"/>
      <c r="I58" s="7">
        <f t="shared" si="13"/>
        <v>0</v>
      </c>
      <c r="J58" s="25"/>
      <c r="K58" s="7">
        <f t="shared" si="14"/>
        <v>0</v>
      </c>
      <c r="L58" s="9" t="e">
        <f t="shared" si="15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11"/>
      <c r="AD58" s="11" t="str">
        <f t="shared" si="16"/>
        <v/>
      </c>
      <c r="AE58" s="12"/>
      <c r="AF58" s="12"/>
    </row>
    <row r="59" spans="1:32" ht="20.100000000000001" customHeight="1" x14ac:dyDescent="0.3">
      <c r="A59" s="4">
        <v>3</v>
      </c>
      <c r="B59" s="5">
        <f t="shared" si="17"/>
        <v>1</v>
      </c>
      <c r="C59" s="5">
        <f t="shared" si="17"/>
        <v>9</v>
      </c>
      <c r="D59" s="6"/>
      <c r="E59" s="6"/>
      <c r="F59" s="6"/>
      <c r="G59" s="4"/>
      <c r="H59" s="4"/>
      <c r="I59" s="7">
        <f t="shared" si="13"/>
        <v>0</v>
      </c>
      <c r="J59" s="10"/>
      <c r="K59" s="7">
        <f t="shared" si="14"/>
        <v>0</v>
      </c>
      <c r="L59" s="9" t="e">
        <f t="shared" si="15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11"/>
      <c r="AD59" s="11" t="str">
        <f t="shared" si="16"/>
        <v/>
      </c>
      <c r="AE59" s="12"/>
      <c r="AF59" s="12"/>
    </row>
    <row r="60" spans="1:32" ht="20.100000000000001" customHeight="1" x14ac:dyDescent="0.3">
      <c r="A60" s="4">
        <v>4</v>
      </c>
      <c r="B60" s="5">
        <f t="shared" si="17"/>
        <v>1</v>
      </c>
      <c r="C60" s="5">
        <f t="shared" si="17"/>
        <v>9</v>
      </c>
      <c r="D60" s="12"/>
      <c r="E60" s="6"/>
      <c r="F60" s="6"/>
      <c r="G60" s="4"/>
      <c r="H60" s="4"/>
      <c r="I60" s="7">
        <f t="shared" si="13"/>
        <v>0</v>
      </c>
      <c r="J60" s="8"/>
      <c r="K60" s="7">
        <f t="shared" si="14"/>
        <v>0</v>
      </c>
      <c r="L60" s="9" t="e">
        <f t="shared" si="15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11"/>
      <c r="AD60" s="11" t="str">
        <f t="shared" si="16"/>
        <v/>
      </c>
      <c r="AE60" s="12"/>
      <c r="AF60" s="12"/>
    </row>
    <row r="61" spans="1:32" ht="20.100000000000001" customHeight="1" x14ac:dyDescent="0.3">
      <c r="A61" s="4">
        <v>5</v>
      </c>
      <c r="B61" s="5">
        <f t="shared" si="17"/>
        <v>1</v>
      </c>
      <c r="C61" s="5">
        <f t="shared" si="17"/>
        <v>9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14"/>
        <v>0</v>
      </c>
      <c r="L61" s="9" t="e">
        <f t="shared" si="15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11"/>
      <c r="AD61" s="11" t="str">
        <f t="shared" si="16"/>
        <v/>
      </c>
      <c r="AE61" s="12"/>
      <c r="AF61" s="12"/>
    </row>
    <row r="62" spans="1:32" ht="20.100000000000001" customHeight="1" x14ac:dyDescent="0.3">
      <c r="A62" s="4">
        <v>6</v>
      </c>
      <c r="B62" s="5">
        <f t="shared" ref="B62:C64" si="18">B59</f>
        <v>1</v>
      </c>
      <c r="C62" s="5">
        <f t="shared" si="18"/>
        <v>9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ref="K62:K63" si="19">SUM(M62:Z62)</f>
        <v>0</v>
      </c>
      <c r="L62" s="9" t="e">
        <f t="shared" si="15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16"/>
        <v/>
      </c>
      <c r="AE62" s="12"/>
      <c r="AF62" s="12"/>
    </row>
    <row r="63" spans="1:32" ht="20.100000000000001" customHeight="1" x14ac:dyDescent="0.3">
      <c r="A63" s="4">
        <v>7</v>
      </c>
      <c r="B63" s="5">
        <f t="shared" si="18"/>
        <v>1</v>
      </c>
      <c r="C63" s="5">
        <f t="shared" si="18"/>
        <v>9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19"/>
        <v>0</v>
      </c>
      <c r="L63" s="9" t="e">
        <f t="shared" si="15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16"/>
        <v/>
      </c>
      <c r="AE63" s="12"/>
      <c r="AF63" s="12"/>
    </row>
    <row r="64" spans="1:32" ht="20.100000000000001" customHeight="1" x14ac:dyDescent="0.3">
      <c r="A64" s="4">
        <v>8</v>
      </c>
      <c r="B64" s="5">
        <f t="shared" si="18"/>
        <v>1</v>
      </c>
      <c r="C64" s="5">
        <f t="shared" si="18"/>
        <v>9</v>
      </c>
      <c r="D64" s="6"/>
      <c r="E64" s="6"/>
      <c r="F64" s="6"/>
      <c r="G64" s="4"/>
      <c r="H64" s="4"/>
      <c r="I64" s="7">
        <f t="shared" si="13"/>
        <v>0</v>
      </c>
      <c r="J64" s="8"/>
      <c r="K64" s="7">
        <f t="shared" si="14"/>
        <v>0</v>
      </c>
      <c r="L64" s="9" t="e">
        <f t="shared" si="15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16"/>
        <v/>
      </c>
      <c r="AE64" s="12"/>
      <c r="AF64" s="12"/>
    </row>
    <row r="65" spans="1:32" ht="20.100000000000001" hidden="1" customHeight="1" x14ac:dyDescent="0.3">
      <c r="A65" s="4">
        <v>7</v>
      </c>
      <c r="B65" s="5">
        <f t="shared" si="17"/>
        <v>1</v>
      </c>
      <c r="C65" s="5">
        <f t="shared" si="17"/>
        <v>9</v>
      </c>
      <c r="D65" s="6"/>
      <c r="E65" s="6"/>
      <c r="F65" s="6"/>
      <c r="G65" s="4"/>
      <c r="H65" s="4"/>
      <c r="I65" s="7">
        <f t="shared" si="13"/>
        <v>0</v>
      </c>
      <c r="J65" s="14"/>
      <c r="K65" s="7">
        <f t="shared" si="14"/>
        <v>0</v>
      </c>
      <c r="L65" s="9" t="e">
        <f t="shared" si="15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16"/>
        <v/>
      </c>
      <c r="AE65" s="12"/>
      <c r="AF65" s="12"/>
    </row>
    <row r="66" spans="1:32" ht="20.100000000000001" hidden="1" customHeight="1" x14ac:dyDescent="0.3">
      <c r="A66" s="4">
        <v>8</v>
      </c>
      <c r="B66" s="5">
        <f t="shared" si="17"/>
        <v>1</v>
      </c>
      <c r="C66" s="5">
        <f t="shared" si="17"/>
        <v>9</v>
      </c>
      <c r="D66" s="6"/>
      <c r="E66" s="6"/>
      <c r="F66" s="6"/>
      <c r="G66" s="4"/>
      <c r="H66" s="4"/>
      <c r="I66" s="7">
        <f t="shared" si="13"/>
        <v>0</v>
      </c>
      <c r="J66" s="8"/>
      <c r="K66" s="7">
        <f t="shared" si="14"/>
        <v>0</v>
      </c>
      <c r="L66" s="9" t="e">
        <f t="shared" si="15"/>
        <v>#DIV/0!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1"/>
      <c r="AB66" s="11"/>
      <c r="AC66" s="5"/>
      <c r="AD66" s="11" t="str">
        <f t="shared" si="16"/>
        <v/>
      </c>
      <c r="AE66" s="12"/>
      <c r="AF66" s="12"/>
    </row>
    <row r="67" spans="1:32" ht="20.100000000000001" hidden="1" customHeight="1" x14ac:dyDescent="0.3">
      <c r="A67" s="4">
        <v>9</v>
      </c>
      <c r="B67" s="5">
        <f t="shared" si="17"/>
        <v>1</v>
      </c>
      <c r="C67" s="5">
        <f t="shared" si="17"/>
        <v>9</v>
      </c>
      <c r="D67" s="6"/>
      <c r="E67" s="6"/>
      <c r="F67" s="6"/>
      <c r="G67" s="4"/>
      <c r="H67" s="4"/>
      <c r="I67" s="7">
        <f t="shared" si="13"/>
        <v>0</v>
      </c>
      <c r="J67" s="8"/>
      <c r="K67" s="7">
        <f t="shared" si="14"/>
        <v>0</v>
      </c>
      <c r="L67" s="9" t="e">
        <f t="shared" si="15"/>
        <v>#DIV/0!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1"/>
      <c r="AB67" s="11"/>
      <c r="AC67" s="5"/>
      <c r="AD67" s="11" t="str">
        <f t="shared" si="16"/>
        <v/>
      </c>
      <c r="AE67" s="12"/>
      <c r="AF67" s="12"/>
    </row>
    <row r="68" spans="1:32" ht="20.100000000000001" hidden="1" customHeight="1" x14ac:dyDescent="0.3">
      <c r="A68" s="4">
        <v>10</v>
      </c>
      <c r="B68" s="5">
        <f t="shared" si="17"/>
        <v>1</v>
      </c>
      <c r="C68" s="5">
        <f t="shared" si="17"/>
        <v>9</v>
      </c>
      <c r="D68" s="6"/>
      <c r="E68" s="6"/>
      <c r="F68" s="6"/>
      <c r="G68" s="4"/>
      <c r="H68" s="4"/>
      <c r="I68" s="7">
        <f t="shared" si="13"/>
        <v>0</v>
      </c>
      <c r="J68" s="8"/>
      <c r="K68" s="7">
        <f t="shared" si="14"/>
        <v>0</v>
      </c>
      <c r="L68" s="9" t="e">
        <f t="shared" si="15"/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 t="shared" si="16"/>
        <v/>
      </c>
      <c r="AE68" s="12"/>
      <c r="AF68" s="12"/>
    </row>
    <row r="69" spans="1:32" ht="20.100000000000001" hidden="1" customHeight="1" x14ac:dyDescent="0.3">
      <c r="A69" s="4">
        <v>11</v>
      </c>
      <c r="B69" s="5">
        <f t="shared" si="17"/>
        <v>1</v>
      </c>
      <c r="C69" s="5">
        <f t="shared" si="17"/>
        <v>9</v>
      </c>
      <c r="D69" s="6"/>
      <c r="E69" s="6"/>
      <c r="F69" s="6"/>
      <c r="G69" s="4"/>
      <c r="H69" s="4"/>
      <c r="I69" s="7">
        <f t="shared" si="13"/>
        <v>0</v>
      </c>
      <c r="J69" s="8"/>
      <c r="K69" s="7">
        <f t="shared" si="14"/>
        <v>0</v>
      </c>
      <c r="L69" s="9" t="e">
        <f t="shared" si="1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si="16"/>
        <v/>
      </c>
      <c r="AE69" s="12"/>
      <c r="AF69" s="12"/>
    </row>
    <row r="70" spans="1:32" ht="20.100000000000001" hidden="1" customHeight="1" x14ac:dyDescent="0.3">
      <c r="A70" s="4">
        <v>12</v>
      </c>
      <c r="B70" s="5">
        <f t="shared" si="17"/>
        <v>1</v>
      </c>
      <c r="C70" s="5">
        <f t="shared" si="17"/>
        <v>9</v>
      </c>
      <c r="D70" s="6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5"/>
      <c r="AD70" s="11" t="str">
        <f t="shared" si="16"/>
        <v/>
      </c>
      <c r="AE70" s="12"/>
      <c r="AF70" s="12"/>
    </row>
    <row r="71" spans="1:32" ht="20.100000000000001" hidden="1" customHeight="1" x14ac:dyDescent="0.3">
      <c r="A71" s="4">
        <v>13</v>
      </c>
      <c r="B71" s="5">
        <f t="shared" si="17"/>
        <v>1</v>
      </c>
      <c r="C71" s="5">
        <f t="shared" si="17"/>
        <v>9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6"/>
        <v/>
      </c>
      <c r="AE71" s="12"/>
      <c r="AF71" s="12"/>
    </row>
    <row r="72" spans="1:32" ht="20.100000000000001" hidden="1" customHeight="1" x14ac:dyDescent="0.3">
      <c r="A72" s="4">
        <v>14</v>
      </c>
      <c r="B72" s="5">
        <f t="shared" si="17"/>
        <v>1</v>
      </c>
      <c r="C72" s="5">
        <f t="shared" si="17"/>
        <v>9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6"/>
        <v/>
      </c>
      <c r="AE72" s="12"/>
      <c r="AF72" s="12"/>
    </row>
    <row r="73" spans="1:32" ht="20.100000000000001" hidden="1" customHeight="1" x14ac:dyDescent="0.3">
      <c r="A73" s="4">
        <v>15</v>
      </c>
      <c r="B73" s="5">
        <f t="shared" si="17"/>
        <v>1</v>
      </c>
      <c r="C73" s="5">
        <f t="shared" si="17"/>
        <v>9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6"/>
        <v/>
      </c>
      <c r="AE73" s="4"/>
      <c r="AF73" s="12"/>
    </row>
    <row r="74" spans="1:32" ht="20.100000000000001" customHeight="1" x14ac:dyDescent="0.3"/>
    <row r="75" spans="1:32" ht="20.100000000000001" customHeight="1" x14ac:dyDescent="0.3"/>
    <row r="76" spans="1:32" ht="20.100000000000001" customHeight="1" x14ac:dyDescent="0.3"/>
    <row r="77" spans="1:32" ht="20.100000000000001" customHeight="1" x14ac:dyDescent="0.3"/>
    <row r="78" spans="1:32" ht="20.100000000000001" customHeight="1" x14ac:dyDescent="0.3"/>
    <row r="79" spans="1:32" ht="20.100000000000001" customHeight="1" x14ac:dyDescent="0.3"/>
    <row r="80" spans="1:32" ht="20.100000000000001" customHeight="1" x14ac:dyDescent="0.3"/>
    <row r="81" ht="20.100000000000001" customHeight="1" x14ac:dyDescent="0.3"/>
    <row r="82" ht="20.100000000000001" customHeight="1" x14ac:dyDescent="0.3"/>
  </sheetData>
  <dataConsolidate/>
  <mergeCells count="37">
    <mergeCell ref="Z55:Z56"/>
    <mergeCell ref="AA55:AF56"/>
    <mergeCell ref="Q55:Q56"/>
    <mergeCell ref="R55:R56"/>
    <mergeCell ref="T55:T56"/>
    <mergeCell ref="U55:U56"/>
    <mergeCell ref="Y55:Y56"/>
    <mergeCell ref="M55:M56"/>
    <mergeCell ref="H5:H6"/>
    <mergeCell ref="I5:I6"/>
    <mergeCell ref="J5:J6"/>
    <mergeCell ref="K5:K6"/>
    <mergeCell ref="L5:L6"/>
    <mergeCell ref="M5:Z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54:AF54 A7:A33 D45:AF53 A45:A53 I28:AD28 AB29:AD33 I29:Z33 AD7:AD18 AF7:AF33 I15:Z27 AB15:AB18 AB19:AD27 I7:AB14">
    <cfRule type="expression" dxfId="697" priority="609">
      <formula>$L7&gt;0.15</formula>
    </cfRule>
    <cfRule type="expression" dxfId="696" priority="610">
      <formula>AND($L7&gt;0.08,$L7&lt;0.15)</formula>
    </cfRule>
  </conditionalFormatting>
  <conditionalFormatting sqref="I57:AA57 D73:AF73 E64:AD68 D69:AD72 K59:Z59 I60:AA61 A57:A73 K58:AA58 AF57:AF72">
    <cfRule type="expression" dxfId="695" priority="607">
      <formula>$L57&gt;0.15</formula>
    </cfRule>
    <cfRule type="expression" dxfId="694" priority="608">
      <formula>AND($L57&gt;0.08,$L57&lt;0.15)</formula>
    </cfRule>
  </conditionalFormatting>
  <conditionalFormatting sqref="AA18">
    <cfRule type="expression" dxfId="693" priority="583">
      <formula>$L18&gt;0.15</formula>
    </cfRule>
    <cfRule type="expression" dxfId="692" priority="584">
      <formula>AND($L18&gt;0.08,$L18&lt;0.15)</formula>
    </cfRule>
  </conditionalFormatting>
  <conditionalFormatting sqref="B7:C33 B45:C53">
    <cfRule type="expression" dxfId="691" priority="605">
      <formula>$L7&gt;0.15</formula>
    </cfRule>
    <cfRule type="expression" dxfId="690" priority="606">
      <formula>AND($L7&gt;0.08,$L7&lt;0.15)</formula>
    </cfRule>
  </conditionalFormatting>
  <conditionalFormatting sqref="B57:C57">
    <cfRule type="expression" dxfId="689" priority="603">
      <formula>$L57&gt;0.15</formula>
    </cfRule>
    <cfRule type="expression" dxfId="688" priority="604">
      <formula>AND($L57&gt;0.08,$L57&lt;0.15)</formula>
    </cfRule>
  </conditionalFormatting>
  <conditionalFormatting sqref="B58:C61 B64:C72">
    <cfRule type="expression" dxfId="687" priority="601">
      <formula>$L58&gt;0.15</formula>
    </cfRule>
    <cfRule type="expression" dxfId="686" priority="602">
      <formula>AND($L58&gt;0.08,$L58&lt;0.15)</formula>
    </cfRule>
  </conditionalFormatting>
  <conditionalFormatting sqref="B73:C73">
    <cfRule type="expression" dxfId="685" priority="599">
      <formula>$L73&gt;0.15</formula>
    </cfRule>
    <cfRule type="expression" dxfId="684" priority="600">
      <formula>AND($L73&gt;0.08,$L73&lt;0.15)</formula>
    </cfRule>
  </conditionalFormatting>
  <conditionalFormatting sqref="AA35">
    <cfRule type="expression" dxfId="683" priority="567">
      <formula>$L35&gt;0.15</formula>
    </cfRule>
    <cfRule type="expression" dxfId="682" priority="568">
      <formula>AND($L35&gt;0.08,$L35&lt;0.15)</formula>
    </cfRule>
  </conditionalFormatting>
  <conditionalFormatting sqref="AA34">
    <cfRule type="expression" dxfId="681" priority="569">
      <formula>$L34&gt;0.15</formula>
    </cfRule>
    <cfRule type="expression" dxfId="680" priority="570">
      <formula>AND($L34&gt;0.08,$L34&lt;0.15)</formula>
    </cfRule>
  </conditionalFormatting>
  <conditionalFormatting sqref="D64">
    <cfRule type="expression" dxfId="679" priority="597">
      <formula>$L64&gt;0.15</formula>
    </cfRule>
    <cfRule type="expression" dxfId="678" priority="598">
      <formula>AND($L64&gt;0.08,$L64&lt;0.15)</formula>
    </cfRule>
  </conditionalFormatting>
  <conditionalFormatting sqref="D65">
    <cfRule type="expression" dxfId="677" priority="595">
      <formula>$L65&gt;0.15</formula>
    </cfRule>
    <cfRule type="expression" dxfId="676" priority="596">
      <formula>AND($L65&gt;0.08,$L65&lt;0.15)</formula>
    </cfRule>
  </conditionalFormatting>
  <conditionalFormatting sqref="D66">
    <cfRule type="expression" dxfId="675" priority="593">
      <formula>$L66&gt;0.15</formula>
    </cfRule>
    <cfRule type="expression" dxfId="674" priority="594">
      <formula>AND($L66&gt;0.08,$L66&lt;0.15)</formula>
    </cfRule>
  </conditionalFormatting>
  <conditionalFormatting sqref="D67">
    <cfRule type="expression" dxfId="673" priority="591">
      <formula>$L67&gt;0.15</formula>
    </cfRule>
    <cfRule type="expression" dxfId="672" priority="592">
      <formula>AND($L67&gt;0.08,$L67&lt;0.15)</formula>
    </cfRule>
  </conditionalFormatting>
  <conditionalFormatting sqref="D68">
    <cfRule type="expression" dxfId="671" priority="589">
      <formula>$L68&gt;0.15</formula>
    </cfRule>
    <cfRule type="expression" dxfId="670" priority="590">
      <formula>AND($L68&gt;0.08,$L68&lt;0.15)</formula>
    </cfRule>
  </conditionalFormatting>
  <conditionalFormatting sqref="AE7:AE24">
    <cfRule type="expression" dxfId="669" priority="587">
      <formula>$L7&gt;0.15</formula>
    </cfRule>
    <cfRule type="expression" dxfId="668" priority="588">
      <formula>AND($L7&gt;0.08,$L7&lt;0.15)</formula>
    </cfRule>
  </conditionalFormatting>
  <conditionalFormatting sqref="AE59:AE61 AE64:AE72">
    <cfRule type="expression" dxfId="667" priority="585">
      <formula>$L59&gt;0.15</formula>
    </cfRule>
    <cfRule type="expression" dxfId="666" priority="586">
      <formula>AND($L59&gt;0.08,$L59&lt;0.15)</formula>
    </cfRule>
  </conditionalFormatting>
  <conditionalFormatting sqref="AE29:AE37">
    <cfRule type="expression" dxfId="665" priority="581">
      <formula>$L29&gt;0.15</formula>
    </cfRule>
    <cfRule type="expression" dxfId="664" priority="582">
      <formula>AND($L29&gt;0.08,$L29&lt;0.15)</formula>
    </cfRule>
  </conditionalFormatting>
  <conditionalFormatting sqref="AE29:AE37">
    <cfRule type="expression" dxfId="663" priority="579">
      <formula>$L29&gt;0.15</formula>
    </cfRule>
    <cfRule type="expression" dxfId="662" priority="580">
      <formula>AND($L29&gt;0.08,$L29&lt;0.15)</formula>
    </cfRule>
  </conditionalFormatting>
  <conditionalFormatting sqref="J36">
    <cfRule type="expression" dxfId="661" priority="565">
      <formula>$L36&gt;0.15</formula>
    </cfRule>
    <cfRule type="expression" dxfId="660" priority="566">
      <formula>AND($L36&gt;0.08,$L36&lt;0.15)</formula>
    </cfRule>
  </conditionalFormatting>
  <conditionalFormatting sqref="AA38:AA40">
    <cfRule type="expression" dxfId="659" priority="561">
      <formula>$L38&gt;0.15</formula>
    </cfRule>
    <cfRule type="expression" dxfId="658" priority="562">
      <formula>AND($L38&gt;0.08,$L38&lt;0.15)</formula>
    </cfRule>
  </conditionalFormatting>
  <conditionalFormatting sqref="AA37">
    <cfRule type="expression" dxfId="657" priority="563">
      <formula>$L37&gt;0.15</formula>
    </cfRule>
    <cfRule type="expression" dxfId="656" priority="564">
      <formula>AND($L37&gt;0.08,$L37&lt;0.15)</formula>
    </cfRule>
  </conditionalFormatting>
  <conditionalFormatting sqref="E38:F38">
    <cfRule type="expression" dxfId="655" priority="559">
      <formula>$L38&gt;0.15</formula>
    </cfRule>
    <cfRule type="expression" dxfId="654" priority="560">
      <formula>AND($L38&gt;0.08,$L38&lt;0.15)</formula>
    </cfRule>
  </conditionalFormatting>
  <conditionalFormatting sqref="D38">
    <cfRule type="expression" dxfId="653" priority="551">
      <formula>$L38&gt;0.15</formula>
    </cfRule>
    <cfRule type="expression" dxfId="652" priority="552">
      <formula>AND($L38&gt;0.08,$L38&lt;0.15)</formula>
    </cfRule>
  </conditionalFormatting>
  <conditionalFormatting sqref="A34:A44 I37:Z40 I41:AD42 I34:Z35 AB34:AD35 I36 K36:AD36 AB37:AD40 AE38:AE42 AB43:AB44 AD43:AD44 I43:Z44 AF34:AF44">
    <cfRule type="expression" dxfId="651" priority="577">
      <formula>$L34&gt;0.15</formula>
    </cfRule>
    <cfRule type="expression" dxfId="650" priority="578">
      <formula>AND($L34&gt;0.08,$L34&lt;0.15)</formula>
    </cfRule>
  </conditionalFormatting>
  <conditionalFormatting sqref="B34:C44">
    <cfRule type="expression" dxfId="649" priority="575">
      <formula>$L34&gt;0.15</formula>
    </cfRule>
    <cfRule type="expression" dxfId="648" priority="576">
      <formula>AND($L34&gt;0.08,$L34&lt;0.15)</formula>
    </cfRule>
  </conditionalFormatting>
  <conditionalFormatting sqref="AE43:AE44">
    <cfRule type="expression" dxfId="647" priority="573">
      <formula>$L43&gt;0.15</formula>
    </cfRule>
    <cfRule type="expression" dxfId="646" priority="574">
      <formula>AND($L43&gt;0.08,$L43&lt;0.15)</formula>
    </cfRule>
  </conditionalFormatting>
  <conditionalFormatting sqref="AE43:AE44">
    <cfRule type="expression" dxfId="645" priority="571">
      <formula>$L43&gt;0.15</formula>
    </cfRule>
    <cfRule type="expression" dxfId="644" priority="572">
      <formula>AND($L43&gt;0.08,$L43&lt;0.15)</formula>
    </cfRule>
  </conditionalFormatting>
  <conditionalFormatting sqref="H38">
    <cfRule type="expression" dxfId="643" priority="557">
      <formula>$L38&gt;0.15</formula>
    </cfRule>
    <cfRule type="expression" dxfId="642" priority="558">
      <formula>AND($L38&gt;0.08,$L38&lt;0.15)</formula>
    </cfRule>
  </conditionalFormatting>
  <conditionalFormatting sqref="G38">
    <cfRule type="expression" dxfId="641" priority="555">
      <formula>$L38&gt;0.15</formula>
    </cfRule>
    <cfRule type="expression" dxfId="640" priority="556">
      <formula>AND($L38&gt;0.08,$L38&lt;0.15)</formula>
    </cfRule>
  </conditionalFormatting>
  <conditionalFormatting sqref="G38">
    <cfRule type="expression" dxfId="639" priority="553">
      <formula>$L38&gt;0.15</formula>
    </cfRule>
    <cfRule type="expression" dxfId="638" priority="554">
      <formula>AND($L38&gt;0.08,$L38&lt;0.15)</formula>
    </cfRule>
  </conditionalFormatting>
  <conditionalFormatting sqref="E39:F39">
    <cfRule type="expression" dxfId="637" priority="545">
      <formula>$L39&gt;0.15</formula>
    </cfRule>
    <cfRule type="expression" dxfId="636" priority="546">
      <formula>AND($L39&gt;0.08,$L39&lt;0.15)</formula>
    </cfRule>
  </conditionalFormatting>
  <conditionalFormatting sqref="E39:F39">
    <cfRule type="expression" dxfId="635" priority="543">
      <formula>$L39&gt;0.15</formula>
    </cfRule>
    <cfRule type="expression" dxfId="634" priority="544">
      <formula>AND($L39&gt;0.08,$L39&lt;0.15)</formula>
    </cfRule>
  </conditionalFormatting>
  <conditionalFormatting sqref="E39:F39">
    <cfRule type="expression" dxfId="633" priority="549">
      <formula>$L39&gt;0.15</formula>
    </cfRule>
    <cfRule type="expression" dxfId="632" priority="550">
      <formula>AND($L39&gt;0.08,$L39&lt;0.15)</formula>
    </cfRule>
  </conditionalFormatting>
  <conditionalFormatting sqref="E39:F39">
    <cfRule type="expression" dxfId="631" priority="547">
      <formula>$L39&gt;0.15</formula>
    </cfRule>
    <cfRule type="expression" dxfId="630" priority="548">
      <formula>AND($L39&gt;0.08,$L39&lt;0.15)</formula>
    </cfRule>
  </conditionalFormatting>
  <conditionalFormatting sqref="D39">
    <cfRule type="expression" dxfId="629" priority="541">
      <formula>$L39&gt;0.15</formula>
    </cfRule>
    <cfRule type="expression" dxfId="628" priority="542">
      <formula>AND($L39&gt;0.08,$L39&lt;0.15)</formula>
    </cfRule>
  </conditionalFormatting>
  <conditionalFormatting sqref="H39">
    <cfRule type="expression" dxfId="627" priority="539">
      <formula>$L39&gt;0.15</formula>
    </cfRule>
    <cfRule type="expression" dxfId="626" priority="540">
      <formula>AND($L39&gt;0.08,$L39&lt;0.15)</formula>
    </cfRule>
  </conditionalFormatting>
  <conditionalFormatting sqref="G39">
    <cfRule type="expression" dxfId="625" priority="537">
      <formula>$L39&gt;0.15</formula>
    </cfRule>
    <cfRule type="expression" dxfId="624" priority="538">
      <formula>AND($L39&gt;0.08,$L39&lt;0.15)</formula>
    </cfRule>
  </conditionalFormatting>
  <conditionalFormatting sqref="G39">
    <cfRule type="expression" dxfId="623" priority="535">
      <formula>$L39&gt;0.15</formula>
    </cfRule>
    <cfRule type="expression" dxfId="622" priority="536">
      <formula>AND($L39&gt;0.08,$L39&lt;0.15)</formula>
    </cfRule>
  </conditionalFormatting>
  <conditionalFormatting sqref="E40:F40 H40">
    <cfRule type="expression" dxfId="621" priority="533">
      <formula>$L40&gt;0.15</formula>
    </cfRule>
    <cfRule type="expression" dxfId="620" priority="534">
      <formula>AND($L40&gt;0.08,$L40&lt;0.15)</formula>
    </cfRule>
  </conditionalFormatting>
  <conditionalFormatting sqref="D40">
    <cfRule type="expression" dxfId="619" priority="531">
      <formula>$L40&gt;0.15</formula>
    </cfRule>
    <cfRule type="expression" dxfId="618" priority="532">
      <formula>AND($L40&gt;0.08,$L40&lt;0.15)</formula>
    </cfRule>
  </conditionalFormatting>
  <conditionalFormatting sqref="G40">
    <cfRule type="expression" dxfId="617" priority="529">
      <formula>$L40&gt;0.15</formula>
    </cfRule>
    <cfRule type="expression" dxfId="616" priority="530">
      <formula>AND($L40&gt;0.08,$L40&lt;0.15)</formula>
    </cfRule>
  </conditionalFormatting>
  <conditionalFormatting sqref="G40">
    <cfRule type="expression" dxfId="615" priority="527">
      <formula>$L40&gt;0.15</formula>
    </cfRule>
    <cfRule type="expression" dxfId="614" priority="528">
      <formula>AND($L40&gt;0.08,$L40&lt;0.15)</formula>
    </cfRule>
  </conditionalFormatting>
  <conditionalFormatting sqref="E41:H41">
    <cfRule type="expression" dxfId="613" priority="525">
      <formula>$L41&gt;0.15</formula>
    </cfRule>
    <cfRule type="expression" dxfId="612" priority="526">
      <formula>AND($L41&gt;0.08,$L41&lt;0.15)</formula>
    </cfRule>
  </conditionalFormatting>
  <conditionalFormatting sqref="D41">
    <cfRule type="expression" dxfId="611" priority="523">
      <formula>$L41&gt;0.15</formula>
    </cfRule>
    <cfRule type="expression" dxfId="610" priority="524">
      <formula>AND($L41&gt;0.08,$L41&lt;0.15)</formula>
    </cfRule>
  </conditionalFormatting>
  <conditionalFormatting sqref="E42:F42">
    <cfRule type="expression" dxfId="609" priority="517">
      <formula>$L42&gt;0.15</formula>
    </cfRule>
    <cfRule type="expression" dxfId="608" priority="518">
      <formula>AND($L42&gt;0.08,$L42&lt;0.15)</formula>
    </cfRule>
  </conditionalFormatting>
  <conditionalFormatting sqref="E42:F42">
    <cfRule type="expression" dxfId="607" priority="515">
      <formula>$L42&gt;0.15</formula>
    </cfRule>
    <cfRule type="expression" dxfId="606" priority="516">
      <formula>AND($L42&gt;0.08,$L42&lt;0.15)</formula>
    </cfRule>
  </conditionalFormatting>
  <conditionalFormatting sqref="E42:F42">
    <cfRule type="expression" dxfId="605" priority="521">
      <formula>$L42&gt;0.15</formula>
    </cfRule>
    <cfRule type="expression" dxfId="604" priority="522">
      <formula>AND($L42&gt;0.08,$L42&lt;0.15)</formula>
    </cfRule>
  </conditionalFormatting>
  <conditionalFormatting sqref="E42:F42">
    <cfRule type="expression" dxfId="603" priority="519">
      <formula>$L42&gt;0.15</formula>
    </cfRule>
    <cfRule type="expression" dxfId="602" priority="520">
      <formula>AND($L42&gt;0.08,$L42&lt;0.15)</formula>
    </cfRule>
  </conditionalFormatting>
  <conditionalFormatting sqref="D42">
    <cfRule type="expression" dxfId="601" priority="513">
      <formula>$L42&gt;0.15</formula>
    </cfRule>
    <cfRule type="expression" dxfId="600" priority="514">
      <formula>AND($L42&gt;0.08,$L42&lt;0.15)</formula>
    </cfRule>
  </conditionalFormatting>
  <conditionalFormatting sqref="H42">
    <cfRule type="expression" dxfId="599" priority="511">
      <formula>$L42&gt;0.15</formula>
    </cfRule>
    <cfRule type="expression" dxfId="598" priority="512">
      <formula>AND($L42&gt;0.08,$L42&lt;0.15)</formula>
    </cfRule>
  </conditionalFormatting>
  <conditionalFormatting sqref="G42">
    <cfRule type="expression" dxfId="597" priority="509">
      <formula>$L42&gt;0.15</formula>
    </cfRule>
    <cfRule type="expression" dxfId="596" priority="510">
      <formula>AND($L42&gt;0.08,$L42&lt;0.15)</formula>
    </cfRule>
  </conditionalFormatting>
  <conditionalFormatting sqref="G42">
    <cfRule type="expression" dxfId="595" priority="507">
      <formula>$L42&gt;0.15</formula>
    </cfRule>
    <cfRule type="expression" dxfId="594" priority="508">
      <formula>AND($L42&gt;0.08,$L42&lt;0.15)</formula>
    </cfRule>
  </conditionalFormatting>
  <conditionalFormatting sqref="AA43:AA44">
    <cfRule type="expression" dxfId="593" priority="505">
      <formula>$L43&gt;0.15</formula>
    </cfRule>
    <cfRule type="expression" dxfId="592" priority="506">
      <formula>AND($L43&gt;0.08,$L43&lt;0.15)</formula>
    </cfRule>
  </conditionalFormatting>
  <conditionalFormatting sqref="AC43:AC44">
    <cfRule type="expression" dxfId="591" priority="503">
      <formula>$L43&gt;0.15</formula>
    </cfRule>
    <cfRule type="expression" dxfId="590" priority="504">
      <formula>AND($L43&gt;0.08,$L43&lt;0.15)</formula>
    </cfRule>
  </conditionalFormatting>
  <conditionalFormatting sqref="E43:F43 H43">
    <cfRule type="expression" dxfId="589" priority="501">
      <formula>$L43&gt;0.15</formula>
    </cfRule>
    <cfRule type="expression" dxfId="588" priority="502">
      <formula>AND($L43&gt;0.08,$L43&lt;0.15)</formula>
    </cfRule>
  </conditionalFormatting>
  <conditionalFormatting sqref="D43">
    <cfRule type="expression" dxfId="587" priority="499">
      <formula>$L43&gt;0.15</formula>
    </cfRule>
    <cfRule type="expression" dxfId="586" priority="500">
      <formula>AND($L43&gt;0.08,$L43&lt;0.15)</formula>
    </cfRule>
  </conditionalFormatting>
  <conditionalFormatting sqref="G43">
    <cfRule type="expression" dxfId="585" priority="497">
      <formula>$L43&gt;0.15</formula>
    </cfRule>
    <cfRule type="expression" dxfId="584" priority="498">
      <formula>AND($L43&gt;0.08,$L43&lt;0.15)</formula>
    </cfRule>
  </conditionalFormatting>
  <conditionalFormatting sqref="G43">
    <cfRule type="expression" dxfId="583" priority="495">
      <formula>$L43&gt;0.15</formula>
    </cfRule>
    <cfRule type="expression" dxfId="582" priority="496">
      <formula>AND($L43&gt;0.08,$L43&lt;0.15)</formula>
    </cfRule>
  </conditionalFormatting>
  <conditionalFormatting sqref="E44:F44">
    <cfRule type="expression" dxfId="581" priority="491">
      <formula>$L44&gt;0.15</formula>
    </cfRule>
    <cfRule type="expression" dxfId="580" priority="492">
      <formula>AND($L44&gt;0.08,$L44&lt;0.15)</formula>
    </cfRule>
  </conditionalFormatting>
  <conditionalFormatting sqref="E44:F44">
    <cfRule type="expression" dxfId="579" priority="487">
      <formula>$L44&gt;0.15</formula>
    </cfRule>
    <cfRule type="expression" dxfId="578" priority="488">
      <formula>AND($L44&gt;0.08,$L44&lt;0.15)</formula>
    </cfRule>
  </conditionalFormatting>
  <conditionalFormatting sqref="E44:F44">
    <cfRule type="expression" dxfId="577" priority="485">
      <formula>$L44&gt;0.15</formula>
    </cfRule>
    <cfRule type="expression" dxfId="576" priority="486">
      <formula>AND($L44&gt;0.08,$L44&lt;0.15)</formula>
    </cfRule>
  </conditionalFormatting>
  <conditionalFormatting sqref="G44:H44">
    <cfRule type="expression" dxfId="575" priority="483">
      <formula>$L44&gt;0.15</formula>
    </cfRule>
    <cfRule type="expression" dxfId="574" priority="484">
      <formula>AND($L44&gt;0.08,$L44&lt;0.15)</formula>
    </cfRule>
  </conditionalFormatting>
  <conditionalFormatting sqref="G44:H44">
    <cfRule type="expression" dxfId="573" priority="489">
      <formula>$L44&gt;0.15</formula>
    </cfRule>
    <cfRule type="expression" dxfId="572" priority="490">
      <formula>AND($L44&gt;0.08,$L44&lt;0.15)</formula>
    </cfRule>
  </conditionalFormatting>
  <conditionalFormatting sqref="E44:F44">
    <cfRule type="expression" dxfId="571" priority="493">
      <formula>$L44&gt;0.15</formula>
    </cfRule>
    <cfRule type="expression" dxfId="570" priority="494">
      <formula>AND($L44&gt;0.08,$L44&lt;0.15)</formula>
    </cfRule>
  </conditionalFormatting>
  <conditionalFormatting sqref="D44">
    <cfRule type="expression" dxfId="569" priority="481">
      <formula>$L44&gt;0.15</formula>
    </cfRule>
    <cfRule type="expression" dxfId="568" priority="482">
      <formula>AND($L44&gt;0.08,$L44&lt;0.15)</formula>
    </cfRule>
  </conditionalFormatting>
  <conditionalFormatting sqref="D44">
    <cfRule type="expression" dxfId="567" priority="479">
      <formula>$L44&gt;0.15</formula>
    </cfRule>
    <cfRule type="expression" dxfId="566" priority="480">
      <formula>AND($L44&gt;0.08,$L44&lt;0.15)</formula>
    </cfRule>
  </conditionalFormatting>
  <conditionalFormatting sqref="E61:F61">
    <cfRule type="expression" dxfId="565" priority="477">
      <formula>$L61&gt;0.15</formula>
    </cfRule>
    <cfRule type="expression" dxfId="564" priority="478">
      <formula>AND($L61&gt;0.08,$L61&lt;0.15)</formula>
    </cfRule>
  </conditionalFormatting>
  <conditionalFormatting sqref="G61:H61">
    <cfRule type="expression" dxfId="563" priority="475">
      <formula>$L61&gt;0.15</formula>
    </cfRule>
    <cfRule type="expression" dxfId="562" priority="476">
      <formula>AND($L61&gt;0.08,$L61&lt;0.15)</formula>
    </cfRule>
  </conditionalFormatting>
  <conditionalFormatting sqref="D61">
    <cfRule type="expression" dxfId="561" priority="473">
      <formula>$L61&gt;0.15</formula>
    </cfRule>
    <cfRule type="expression" dxfId="560" priority="474">
      <formula>AND($L61&gt;0.08,$L61&lt;0.15)</formula>
    </cfRule>
  </conditionalFormatting>
  <conditionalFormatting sqref="AC7:AC18">
    <cfRule type="expression" dxfId="559" priority="471">
      <formula>$L7&gt;0.15</formula>
    </cfRule>
    <cfRule type="expression" dxfId="558" priority="472">
      <formula>AND($L7&gt;0.08,$L7&lt;0.15)</formula>
    </cfRule>
  </conditionalFormatting>
  <conditionalFormatting sqref="E33">
    <cfRule type="expression" dxfId="557" priority="413">
      <formula>$L33&gt;0.15</formula>
    </cfRule>
    <cfRule type="expression" dxfId="556" priority="414">
      <formula>AND($L33&gt;0.08,$L33&lt;0.15)</formula>
    </cfRule>
  </conditionalFormatting>
  <conditionalFormatting sqref="AB57:AB61 AD57:AD61">
    <cfRule type="expression" dxfId="555" priority="469">
      <formula>$L57&gt;0.15</formula>
    </cfRule>
    <cfRule type="expression" dxfId="554" priority="470">
      <formula>AND($L57&gt;0.08,$L57&lt;0.15)</formula>
    </cfRule>
  </conditionalFormatting>
  <conditionalFormatting sqref="AC57:AC61">
    <cfRule type="expression" dxfId="553" priority="467">
      <formula>$L57&gt;0.15</formula>
    </cfRule>
    <cfRule type="expression" dxfId="552" priority="468">
      <formula>AND($L57&gt;0.08,$L57&lt;0.15)</formula>
    </cfRule>
  </conditionalFormatting>
  <conditionalFormatting sqref="E57:F57">
    <cfRule type="expression" dxfId="551" priority="465">
      <formula>$L57&gt;0.15</formula>
    </cfRule>
    <cfRule type="expression" dxfId="550" priority="466">
      <formula>AND($L57&gt;0.08,$L57&lt;0.15)</formula>
    </cfRule>
  </conditionalFormatting>
  <conditionalFormatting sqref="E57:F57">
    <cfRule type="expression" dxfId="549" priority="463">
      <formula>$L57&gt;0.15</formula>
    </cfRule>
    <cfRule type="expression" dxfId="548" priority="464">
      <formula>AND($L57&gt;0.08,$L57&lt;0.15)</formula>
    </cfRule>
  </conditionalFormatting>
  <conditionalFormatting sqref="E57:F57">
    <cfRule type="expression" dxfId="547" priority="461">
      <formula>$L57&gt;0.15</formula>
    </cfRule>
    <cfRule type="expression" dxfId="546" priority="462">
      <formula>AND($L57&gt;0.08,$L57&lt;0.15)</formula>
    </cfRule>
  </conditionalFormatting>
  <conditionalFormatting sqref="D57">
    <cfRule type="expression" dxfId="545" priority="459">
      <formula>$L57&gt;0.15</formula>
    </cfRule>
    <cfRule type="expression" dxfId="544" priority="460">
      <formula>AND($L57&gt;0.08,$L57&lt;0.15)</formula>
    </cfRule>
  </conditionalFormatting>
  <conditionalFormatting sqref="G57:H57">
    <cfRule type="expression" dxfId="543" priority="455">
      <formula>$L57&gt;0.15</formula>
    </cfRule>
    <cfRule type="expression" dxfId="542" priority="456">
      <formula>AND($L57&gt;0.08,$L57&lt;0.15)</formula>
    </cfRule>
  </conditionalFormatting>
  <conditionalFormatting sqref="G57:H57">
    <cfRule type="expression" dxfId="541" priority="457">
      <formula>$L57&gt;0.15</formula>
    </cfRule>
    <cfRule type="expression" dxfId="540" priority="458">
      <formula>AND($L57&gt;0.08,$L57&lt;0.15)</formula>
    </cfRule>
  </conditionalFormatting>
  <conditionalFormatting sqref="E60:F60">
    <cfRule type="expression" dxfId="539" priority="453">
      <formula>$L60&gt;0.15</formula>
    </cfRule>
    <cfRule type="expression" dxfId="538" priority="454">
      <formula>AND($L60&gt;0.08,$L60&lt;0.15)</formula>
    </cfRule>
  </conditionalFormatting>
  <conditionalFormatting sqref="G60:H60">
    <cfRule type="expression" dxfId="537" priority="445">
      <formula>$L60&gt;0.15</formula>
    </cfRule>
    <cfRule type="expression" dxfId="536" priority="446">
      <formula>AND($L60&gt;0.08,$L60&lt;0.15)</formula>
    </cfRule>
  </conditionalFormatting>
  <conditionalFormatting sqref="E60:F60">
    <cfRule type="expression" dxfId="535" priority="451">
      <formula>$L60&gt;0.15</formula>
    </cfRule>
    <cfRule type="expression" dxfId="534" priority="452">
      <formula>AND($L60&gt;0.08,$L60&lt;0.15)</formula>
    </cfRule>
  </conditionalFormatting>
  <conditionalFormatting sqref="E60:F60">
    <cfRule type="expression" dxfId="533" priority="449">
      <formula>$L60&gt;0.15</formula>
    </cfRule>
    <cfRule type="expression" dxfId="532" priority="450">
      <formula>AND($L60&gt;0.08,$L60&lt;0.15)</formula>
    </cfRule>
  </conditionalFormatting>
  <conditionalFormatting sqref="G60:H60">
    <cfRule type="expression" dxfId="531" priority="447">
      <formula>$L60&gt;0.15</formula>
    </cfRule>
    <cfRule type="expression" dxfId="530" priority="448">
      <formula>AND($L60&gt;0.08,$L60&lt;0.15)</formula>
    </cfRule>
  </conditionalFormatting>
  <conditionalFormatting sqref="D60">
    <cfRule type="expression" dxfId="529" priority="443">
      <formula>$L60&gt;0.15</formula>
    </cfRule>
    <cfRule type="expression" dxfId="528" priority="444">
      <formula>AND($L60&gt;0.08,$L60&lt;0.15)</formula>
    </cfRule>
  </conditionalFormatting>
  <conditionalFormatting sqref="G33:H33">
    <cfRule type="expression" dxfId="527" priority="417">
      <formula>$L33&gt;0.15</formula>
    </cfRule>
    <cfRule type="expression" dxfId="526" priority="418">
      <formula>AND($L33&gt;0.08,$L33&lt;0.15)</formula>
    </cfRule>
  </conditionalFormatting>
  <conditionalFormatting sqref="AA29">
    <cfRule type="expression" dxfId="525" priority="441">
      <formula>$L29&gt;0.15</formula>
    </cfRule>
    <cfRule type="expression" dxfId="524" priority="442">
      <formula>AND($L29&gt;0.08,$L29&lt;0.15)</formula>
    </cfRule>
  </conditionalFormatting>
  <conditionalFormatting sqref="G33:H33">
    <cfRule type="expression" dxfId="523" priority="415">
      <formula>$L33&gt;0.15</formula>
    </cfRule>
    <cfRule type="expression" dxfId="522" priority="416">
      <formula>AND($L33&gt;0.08,$L33&lt;0.15)</formula>
    </cfRule>
  </conditionalFormatting>
  <conditionalFormatting sqref="AA33">
    <cfRule type="expression" dxfId="521" priority="439">
      <formula>$L33&gt;0.15</formula>
    </cfRule>
    <cfRule type="expression" dxfId="520" priority="440">
      <formula>AND($L33&gt;0.08,$L33&lt;0.15)</formula>
    </cfRule>
  </conditionalFormatting>
  <conditionalFormatting sqref="AA32">
    <cfRule type="expression" dxfId="519" priority="437">
      <formula>$L32&gt;0.15</formula>
    </cfRule>
    <cfRule type="expression" dxfId="518" priority="438">
      <formula>AND($L32&gt;0.08,$L32&lt;0.15)</formula>
    </cfRule>
  </conditionalFormatting>
  <conditionalFormatting sqref="E32:F32">
    <cfRule type="expression" dxfId="517" priority="435">
      <formula>$L32&gt;0.15</formula>
    </cfRule>
    <cfRule type="expression" dxfId="516" priority="436">
      <formula>AND($L32&gt;0.08,$L32&lt;0.15)</formula>
    </cfRule>
  </conditionalFormatting>
  <conditionalFormatting sqref="H32">
    <cfRule type="expression" dxfId="515" priority="433">
      <formula>$L32&gt;0.15</formula>
    </cfRule>
    <cfRule type="expression" dxfId="514" priority="434">
      <formula>AND($L32&gt;0.08,$L32&lt;0.15)</formula>
    </cfRule>
  </conditionalFormatting>
  <conditionalFormatting sqref="G32">
    <cfRule type="expression" dxfId="513" priority="431">
      <formula>$L32&gt;0.15</formula>
    </cfRule>
    <cfRule type="expression" dxfId="512" priority="432">
      <formula>AND($L32&gt;0.08,$L32&lt;0.15)</formula>
    </cfRule>
  </conditionalFormatting>
  <conditionalFormatting sqref="G32">
    <cfRule type="expression" dxfId="511" priority="429">
      <formula>$L32&gt;0.15</formula>
    </cfRule>
    <cfRule type="expression" dxfId="510" priority="430">
      <formula>AND($L32&gt;0.08,$L32&lt;0.15)</formula>
    </cfRule>
  </conditionalFormatting>
  <conditionalFormatting sqref="D32">
    <cfRule type="expression" dxfId="509" priority="427">
      <formula>$L32&gt;0.15</formula>
    </cfRule>
    <cfRule type="expression" dxfId="508" priority="428">
      <formula>AND($L32&gt;0.08,$L32&lt;0.15)</formula>
    </cfRule>
  </conditionalFormatting>
  <conditionalFormatting sqref="D33">
    <cfRule type="expression" dxfId="507" priority="425">
      <formula>$L33&gt;0.15</formula>
    </cfRule>
    <cfRule type="expression" dxfId="506" priority="426">
      <formula>AND($L33&gt;0.08,$L33&lt;0.15)</formula>
    </cfRule>
  </conditionalFormatting>
  <conditionalFormatting sqref="F33">
    <cfRule type="expression" dxfId="505" priority="423">
      <formula>$L33&gt;0.15</formula>
    </cfRule>
    <cfRule type="expression" dxfId="504" priority="424">
      <formula>AND($L33&gt;0.08,$L33&lt;0.15)</formula>
    </cfRule>
  </conditionalFormatting>
  <conditionalFormatting sqref="F33">
    <cfRule type="expression" dxfId="503" priority="421">
      <formula>$L33&gt;0.15</formula>
    </cfRule>
    <cfRule type="expression" dxfId="502" priority="422">
      <formula>AND($L33&gt;0.08,$L33&lt;0.15)</formula>
    </cfRule>
  </conditionalFormatting>
  <conditionalFormatting sqref="F33">
    <cfRule type="expression" dxfId="501" priority="419">
      <formula>$L33&gt;0.15</formula>
    </cfRule>
    <cfRule type="expression" dxfId="500" priority="420">
      <formula>AND($L33&gt;0.08,$L33&lt;0.15)</formula>
    </cfRule>
  </conditionalFormatting>
  <conditionalFormatting sqref="F62:AD62">
    <cfRule type="expression" dxfId="499" priority="411">
      <formula>$L62&gt;0.15</formula>
    </cfRule>
    <cfRule type="expression" dxfId="498" priority="412">
      <formula>AND($L62&gt;0.08,$L62&lt;0.15)</formula>
    </cfRule>
  </conditionalFormatting>
  <conditionalFormatting sqref="B62:C62">
    <cfRule type="expression" dxfId="497" priority="409">
      <formula>$L62&gt;0.15</formula>
    </cfRule>
    <cfRule type="expression" dxfId="496" priority="410">
      <formula>AND($L62&gt;0.08,$L62&lt;0.15)</formula>
    </cfRule>
  </conditionalFormatting>
  <conditionalFormatting sqref="AE62:AE63">
    <cfRule type="expression" dxfId="495" priority="407">
      <formula>$L62&gt;0.15</formula>
    </cfRule>
    <cfRule type="expression" dxfId="494" priority="408">
      <formula>AND($L62&gt;0.08,$L62&lt;0.15)</formula>
    </cfRule>
  </conditionalFormatting>
  <conditionalFormatting sqref="F63 I63:AD63">
    <cfRule type="expression" dxfId="493" priority="405">
      <formula>$L63&gt;0.15</formula>
    </cfRule>
    <cfRule type="expression" dxfId="492" priority="406">
      <formula>AND($L63&gt;0.08,$L63&lt;0.15)</formula>
    </cfRule>
  </conditionalFormatting>
  <conditionalFormatting sqref="B63:C63">
    <cfRule type="expression" dxfId="491" priority="403">
      <formula>$L63&gt;0.15</formula>
    </cfRule>
    <cfRule type="expression" dxfId="490" priority="404">
      <formula>AND($L63&gt;0.08,$L63&lt;0.15)</formula>
    </cfRule>
  </conditionalFormatting>
  <conditionalFormatting sqref="E62">
    <cfRule type="expression" dxfId="489" priority="401">
      <formula>$L62&gt;0.15</formula>
    </cfRule>
    <cfRule type="expression" dxfId="488" priority="402">
      <formula>AND($L62&gt;0.08,$L62&lt;0.15)</formula>
    </cfRule>
  </conditionalFormatting>
  <conditionalFormatting sqref="E63">
    <cfRule type="expression" dxfId="487" priority="399">
      <formula>$L63&gt;0.15</formula>
    </cfRule>
    <cfRule type="expression" dxfId="486" priority="400">
      <formula>AND($L63&gt;0.08,$L63&lt;0.15)</formula>
    </cfRule>
  </conditionalFormatting>
  <conditionalFormatting sqref="D62:D63">
    <cfRule type="expression" dxfId="485" priority="397">
      <formula>$L62&gt;0.15</formula>
    </cfRule>
    <cfRule type="expression" dxfId="484" priority="398">
      <formula>AND($L62&gt;0.08,$L62&lt;0.15)</formula>
    </cfRule>
  </conditionalFormatting>
  <conditionalFormatting sqref="G63:H63">
    <cfRule type="expression" dxfId="483" priority="395">
      <formula>$L63&gt;0.15</formula>
    </cfRule>
    <cfRule type="expression" dxfId="482" priority="396">
      <formula>AND($L63&gt;0.08,$L63&lt;0.15)</formula>
    </cfRule>
  </conditionalFormatting>
  <conditionalFormatting sqref="E34:F34">
    <cfRule type="expression" dxfId="481" priority="391">
      <formula>$L34&gt;0.15</formula>
    </cfRule>
    <cfRule type="expression" dxfId="480" priority="392">
      <formula>AND($L34&gt;0.08,$L34&lt;0.15)</formula>
    </cfRule>
  </conditionalFormatting>
  <conditionalFormatting sqref="E34:F34">
    <cfRule type="expression" dxfId="479" priority="387">
      <formula>$L34&gt;0.15</formula>
    </cfRule>
    <cfRule type="expression" dxfId="478" priority="388">
      <formula>AND($L34&gt;0.08,$L34&lt;0.15)</formula>
    </cfRule>
  </conditionalFormatting>
  <conditionalFormatting sqref="E34:F34">
    <cfRule type="expression" dxfId="477" priority="385">
      <formula>$L34&gt;0.15</formula>
    </cfRule>
    <cfRule type="expression" dxfId="476" priority="386">
      <formula>AND($L34&gt;0.08,$L34&lt;0.15)</formula>
    </cfRule>
  </conditionalFormatting>
  <conditionalFormatting sqref="G34:H34">
    <cfRule type="expression" dxfId="475" priority="383">
      <formula>$L34&gt;0.15</formula>
    </cfRule>
    <cfRule type="expression" dxfId="474" priority="384">
      <formula>AND($L34&gt;0.08,$L34&lt;0.15)</formula>
    </cfRule>
  </conditionalFormatting>
  <conditionalFormatting sqref="G34:H34">
    <cfRule type="expression" dxfId="473" priority="389">
      <formula>$L34&gt;0.15</formula>
    </cfRule>
    <cfRule type="expression" dxfId="472" priority="390">
      <formula>AND($L34&gt;0.08,$L34&lt;0.15)</formula>
    </cfRule>
  </conditionalFormatting>
  <conditionalFormatting sqref="E34:F34">
    <cfRule type="expression" dxfId="471" priority="393">
      <formula>$L34&gt;0.15</formula>
    </cfRule>
    <cfRule type="expression" dxfId="470" priority="394">
      <formula>AND($L34&gt;0.08,$L34&lt;0.15)</formula>
    </cfRule>
  </conditionalFormatting>
  <conditionalFormatting sqref="D34">
    <cfRule type="expression" dxfId="469" priority="381">
      <formula>$L34&gt;0.15</formula>
    </cfRule>
    <cfRule type="expression" dxfId="468" priority="382">
      <formula>AND($L34&gt;0.08,$L34&lt;0.15)</formula>
    </cfRule>
  </conditionalFormatting>
  <conditionalFormatting sqref="D34">
    <cfRule type="expression" dxfId="467" priority="379">
      <formula>$L34&gt;0.15</formula>
    </cfRule>
    <cfRule type="expression" dxfId="466" priority="380">
      <formula>AND($L34&gt;0.08,$L34&lt;0.15)</formula>
    </cfRule>
  </conditionalFormatting>
  <conditionalFormatting sqref="E35:F35">
    <cfRule type="expression" dxfId="465" priority="375">
      <formula>$L35&gt;0.15</formula>
    </cfRule>
    <cfRule type="expression" dxfId="464" priority="376">
      <formula>AND($L35&gt;0.08,$L35&lt;0.15)</formula>
    </cfRule>
  </conditionalFormatting>
  <conditionalFormatting sqref="E35:F35">
    <cfRule type="expression" dxfId="463" priority="371">
      <formula>$L35&gt;0.15</formula>
    </cfRule>
    <cfRule type="expression" dxfId="462" priority="372">
      <formula>AND($L35&gt;0.08,$L35&lt;0.15)</formula>
    </cfRule>
  </conditionalFormatting>
  <conditionalFormatting sqref="E35:F35">
    <cfRule type="expression" dxfId="461" priority="369">
      <formula>$L35&gt;0.15</formula>
    </cfRule>
    <cfRule type="expression" dxfId="460" priority="370">
      <formula>AND($L35&gt;0.08,$L35&lt;0.15)</formula>
    </cfRule>
  </conditionalFormatting>
  <conditionalFormatting sqref="G35:H35">
    <cfRule type="expression" dxfId="459" priority="367">
      <formula>$L35&gt;0.15</formula>
    </cfRule>
    <cfRule type="expression" dxfId="458" priority="368">
      <formula>AND($L35&gt;0.08,$L35&lt;0.15)</formula>
    </cfRule>
  </conditionalFormatting>
  <conditionalFormatting sqref="G35:H35">
    <cfRule type="expression" dxfId="457" priority="373">
      <formula>$L35&gt;0.15</formula>
    </cfRule>
    <cfRule type="expression" dxfId="456" priority="374">
      <formula>AND($L35&gt;0.08,$L35&lt;0.15)</formula>
    </cfRule>
  </conditionalFormatting>
  <conditionalFormatting sqref="E35:F35">
    <cfRule type="expression" dxfId="455" priority="377">
      <formula>$L35&gt;0.15</formula>
    </cfRule>
    <cfRule type="expression" dxfId="454" priority="378">
      <formula>AND($L35&gt;0.08,$L35&lt;0.15)</formula>
    </cfRule>
  </conditionalFormatting>
  <conditionalFormatting sqref="D35">
    <cfRule type="expression" dxfId="453" priority="365">
      <formula>$L35&gt;0.15</formula>
    </cfRule>
    <cfRule type="expression" dxfId="452" priority="366">
      <formula>AND($L35&gt;0.08,$L35&lt;0.15)</formula>
    </cfRule>
  </conditionalFormatting>
  <conditionalFormatting sqref="D35">
    <cfRule type="expression" dxfId="451" priority="363">
      <formula>$L35&gt;0.15</formula>
    </cfRule>
    <cfRule type="expression" dxfId="450" priority="364">
      <formula>AND($L35&gt;0.08,$L35&lt;0.15)</formula>
    </cfRule>
  </conditionalFormatting>
  <conditionalFormatting sqref="E36:F36">
    <cfRule type="expression" dxfId="449" priority="359">
      <formula>$L36&gt;0.15</formula>
    </cfRule>
    <cfRule type="expression" dxfId="448" priority="360">
      <formula>AND($L36&gt;0.08,$L36&lt;0.15)</formula>
    </cfRule>
  </conditionalFormatting>
  <conditionalFormatting sqref="E36:F36">
    <cfRule type="expression" dxfId="447" priority="355">
      <formula>$L36&gt;0.15</formula>
    </cfRule>
    <cfRule type="expression" dxfId="446" priority="356">
      <formula>AND($L36&gt;0.08,$L36&lt;0.15)</formula>
    </cfRule>
  </conditionalFormatting>
  <conditionalFormatting sqref="E36:F36">
    <cfRule type="expression" dxfId="445" priority="353">
      <formula>$L36&gt;0.15</formula>
    </cfRule>
    <cfRule type="expression" dxfId="444" priority="354">
      <formula>AND($L36&gt;0.08,$L36&lt;0.15)</formula>
    </cfRule>
  </conditionalFormatting>
  <conditionalFormatting sqref="G36:H36">
    <cfRule type="expression" dxfId="443" priority="351">
      <formula>$L36&gt;0.15</formula>
    </cfRule>
    <cfRule type="expression" dxfId="442" priority="352">
      <formula>AND($L36&gt;0.08,$L36&lt;0.15)</formula>
    </cfRule>
  </conditionalFormatting>
  <conditionalFormatting sqref="G36:H36">
    <cfRule type="expression" dxfId="441" priority="357">
      <formula>$L36&gt;0.15</formula>
    </cfRule>
    <cfRule type="expression" dxfId="440" priority="358">
      <formula>AND($L36&gt;0.08,$L36&lt;0.15)</formula>
    </cfRule>
  </conditionalFormatting>
  <conditionalFormatting sqref="E36:F36">
    <cfRule type="expression" dxfId="439" priority="361">
      <formula>$L36&gt;0.15</formula>
    </cfRule>
    <cfRule type="expression" dxfId="438" priority="362">
      <formula>AND($L36&gt;0.08,$L36&lt;0.15)</formula>
    </cfRule>
  </conditionalFormatting>
  <conditionalFormatting sqref="D36">
    <cfRule type="expression" dxfId="437" priority="349">
      <formula>$L36&gt;0.15</formula>
    </cfRule>
    <cfRule type="expression" dxfId="436" priority="350">
      <formula>AND($L36&gt;0.08,$L36&lt;0.15)</formula>
    </cfRule>
  </conditionalFormatting>
  <conditionalFormatting sqref="D36">
    <cfRule type="expression" dxfId="435" priority="347">
      <formula>$L36&gt;0.15</formula>
    </cfRule>
    <cfRule type="expression" dxfId="434" priority="348">
      <formula>AND($L36&gt;0.08,$L36&lt;0.15)</formula>
    </cfRule>
  </conditionalFormatting>
  <conditionalFormatting sqref="E37:F37">
    <cfRule type="expression" dxfId="433" priority="345">
      <formula>$L37&gt;0.15</formula>
    </cfRule>
    <cfRule type="expression" dxfId="432" priority="346">
      <formula>AND($L37&gt;0.08,$L37&lt;0.15)</formula>
    </cfRule>
  </conditionalFormatting>
  <conditionalFormatting sqref="H37">
    <cfRule type="expression" dxfId="431" priority="343">
      <formula>$L37&gt;0.15</formula>
    </cfRule>
    <cfRule type="expression" dxfId="430" priority="344">
      <formula>AND($L37&gt;0.08,$L37&lt;0.15)</formula>
    </cfRule>
  </conditionalFormatting>
  <conditionalFormatting sqref="G37">
    <cfRule type="expression" dxfId="429" priority="341">
      <formula>$L37&gt;0.15</formula>
    </cfRule>
    <cfRule type="expression" dxfId="428" priority="342">
      <formula>AND($L37&gt;0.08,$L37&lt;0.15)</formula>
    </cfRule>
  </conditionalFormatting>
  <conditionalFormatting sqref="G37">
    <cfRule type="expression" dxfId="427" priority="339">
      <formula>$L37&gt;0.15</formula>
    </cfRule>
    <cfRule type="expression" dxfId="426" priority="340">
      <formula>AND($L37&gt;0.08,$L37&lt;0.15)</formula>
    </cfRule>
  </conditionalFormatting>
  <conditionalFormatting sqref="D37">
    <cfRule type="expression" dxfId="425" priority="337">
      <formula>$L37&gt;0.15</formula>
    </cfRule>
    <cfRule type="expression" dxfId="424" priority="338">
      <formula>AND($L37&gt;0.08,$L37&lt;0.15)</formula>
    </cfRule>
  </conditionalFormatting>
  <conditionalFormatting sqref="E14:F14">
    <cfRule type="expression" dxfId="423" priority="331">
      <formula>$L14&gt;0.15</formula>
    </cfRule>
    <cfRule type="expression" dxfId="422" priority="332">
      <formula>AND($L14&gt;0.08,$L14&lt;0.15)</formula>
    </cfRule>
  </conditionalFormatting>
  <conditionalFormatting sqref="E14:F14">
    <cfRule type="expression" dxfId="421" priority="333">
      <formula>$L14&gt;0.15</formula>
    </cfRule>
    <cfRule type="expression" dxfId="420" priority="334">
      <formula>AND($L14&gt;0.08,$L14&lt;0.15)</formula>
    </cfRule>
  </conditionalFormatting>
  <conditionalFormatting sqref="D14">
    <cfRule type="expression" dxfId="419" priority="335">
      <formula>$L14&gt;0.15</formula>
    </cfRule>
    <cfRule type="expression" dxfId="418" priority="336">
      <formula>AND($L14&gt;0.08,$L14&lt;0.15)</formula>
    </cfRule>
  </conditionalFormatting>
  <conditionalFormatting sqref="E14:F14">
    <cfRule type="expression" dxfId="417" priority="327">
      <formula>$L14&gt;0.15</formula>
    </cfRule>
    <cfRule type="expression" dxfId="416" priority="328">
      <formula>AND($L14&gt;0.08,$L14&lt;0.15)</formula>
    </cfRule>
  </conditionalFormatting>
  <conditionalFormatting sqref="E14:F14">
    <cfRule type="expression" dxfId="415" priority="325">
      <formula>$L14&gt;0.15</formula>
    </cfRule>
    <cfRule type="expression" dxfId="414" priority="326">
      <formula>AND($L14&gt;0.08,$L14&lt;0.15)</formula>
    </cfRule>
  </conditionalFormatting>
  <conditionalFormatting sqref="G14:H14">
    <cfRule type="expression" dxfId="413" priority="323">
      <formula>$L14&gt;0.15</formula>
    </cfRule>
    <cfRule type="expression" dxfId="412" priority="324">
      <formula>AND($L14&gt;0.08,$L14&lt;0.15)</formula>
    </cfRule>
  </conditionalFormatting>
  <conditionalFormatting sqref="G14:H14">
    <cfRule type="expression" dxfId="411" priority="329">
      <formula>$L14&gt;0.15</formula>
    </cfRule>
    <cfRule type="expression" dxfId="410" priority="330">
      <formula>AND($L14&gt;0.08,$L14&lt;0.15)</formula>
    </cfRule>
  </conditionalFormatting>
  <conditionalFormatting sqref="AA15:AA17">
    <cfRule type="expression" dxfId="409" priority="321">
      <formula>$L15&gt;0.15</formula>
    </cfRule>
    <cfRule type="expression" dxfId="408" priority="322">
      <formula>AND($L15&gt;0.08,$L15&lt;0.15)</formula>
    </cfRule>
  </conditionalFormatting>
  <conditionalFormatting sqref="E15:F15">
    <cfRule type="expression" dxfId="407" priority="315">
      <formula>$L15&gt;0.15</formula>
    </cfRule>
    <cfRule type="expression" dxfId="406" priority="316">
      <formula>AND($L15&gt;0.08,$L15&lt;0.15)</formula>
    </cfRule>
  </conditionalFormatting>
  <conditionalFormatting sqref="E15:F15">
    <cfRule type="expression" dxfId="405" priority="313">
      <formula>$L15&gt;0.15</formula>
    </cfRule>
    <cfRule type="expression" dxfId="404" priority="314">
      <formula>AND($L15&gt;0.08,$L15&lt;0.15)</formula>
    </cfRule>
  </conditionalFormatting>
  <conditionalFormatting sqref="E15:F15">
    <cfRule type="expression" dxfId="403" priority="319">
      <formula>$L15&gt;0.15</formula>
    </cfRule>
    <cfRule type="expression" dxfId="402" priority="320">
      <formula>AND($L15&gt;0.08,$L15&lt;0.15)</formula>
    </cfRule>
  </conditionalFormatting>
  <conditionalFormatting sqref="E15:F15">
    <cfRule type="expression" dxfId="401" priority="317">
      <formula>$L15&gt;0.15</formula>
    </cfRule>
    <cfRule type="expression" dxfId="400" priority="318">
      <formula>AND($L15&gt;0.08,$L15&lt;0.15)</formula>
    </cfRule>
  </conditionalFormatting>
  <conditionalFormatting sqref="D15">
    <cfRule type="expression" dxfId="399" priority="311">
      <formula>$L15&gt;0.15</formula>
    </cfRule>
    <cfRule type="expression" dxfId="398" priority="312">
      <formula>AND($L15&gt;0.08,$L15&lt;0.15)</formula>
    </cfRule>
  </conditionalFormatting>
  <conditionalFormatting sqref="H15">
    <cfRule type="expression" dxfId="397" priority="309">
      <formula>$L15&gt;0.15</formula>
    </cfRule>
    <cfRule type="expression" dxfId="396" priority="310">
      <formula>AND($L15&gt;0.08,$L15&lt;0.15)</formula>
    </cfRule>
  </conditionalFormatting>
  <conditionalFormatting sqref="G15">
    <cfRule type="expression" dxfId="395" priority="307">
      <formula>$L15&gt;0.15</formula>
    </cfRule>
    <cfRule type="expression" dxfId="394" priority="308">
      <formula>AND($L15&gt;0.08,$L15&lt;0.15)</formula>
    </cfRule>
  </conditionalFormatting>
  <conditionalFormatting sqref="G15">
    <cfRule type="expression" dxfId="393" priority="305">
      <formula>$L15&gt;0.15</formula>
    </cfRule>
    <cfRule type="expression" dxfId="392" priority="306">
      <formula>AND($L15&gt;0.08,$L15&lt;0.15)</formula>
    </cfRule>
  </conditionalFormatting>
  <conditionalFormatting sqref="AA19:AA20">
    <cfRule type="expression" dxfId="391" priority="303">
      <formula>$L19&gt;0.15</formula>
    </cfRule>
    <cfRule type="expression" dxfId="390" priority="304">
      <formula>AND($L19&gt;0.08,$L19&lt;0.15)</formula>
    </cfRule>
  </conditionalFormatting>
  <conditionalFormatting sqref="AA24:AA25">
    <cfRule type="expression" dxfId="389" priority="301">
      <formula>$L24&gt;0.15</formula>
    </cfRule>
    <cfRule type="expression" dxfId="388" priority="302">
      <formula>AND($L24&gt;0.08,$L24&lt;0.15)</formula>
    </cfRule>
  </conditionalFormatting>
  <conditionalFormatting sqref="AA26:AA27">
    <cfRule type="expression" dxfId="387" priority="299">
      <formula>$L26&gt;0.15</formula>
    </cfRule>
    <cfRule type="expression" dxfId="386" priority="300">
      <formula>AND($L26&gt;0.08,$L26&lt;0.15)</formula>
    </cfRule>
  </conditionalFormatting>
  <conditionalFormatting sqref="I58:J59">
    <cfRule type="expression" dxfId="385" priority="297">
      <formula>$L58&gt;0.15</formula>
    </cfRule>
    <cfRule type="expression" dxfId="384" priority="298">
      <formula>AND($L58&gt;0.08,$L58&lt;0.15)</formula>
    </cfRule>
  </conditionalFormatting>
  <conditionalFormatting sqref="D59">
    <cfRule type="expression" dxfId="383" priority="295">
      <formula>$L59&gt;0.15</formula>
    </cfRule>
    <cfRule type="expression" dxfId="382" priority="296">
      <formula>AND($L59&gt;0.08,$L59&lt;0.15)</formula>
    </cfRule>
  </conditionalFormatting>
  <conditionalFormatting sqref="F59">
    <cfRule type="expression" dxfId="381" priority="293">
      <formula>$L59&gt;0.15</formula>
    </cfRule>
    <cfRule type="expression" dxfId="380" priority="294">
      <formula>AND($L59&gt;0.08,$L59&lt;0.15)</formula>
    </cfRule>
  </conditionalFormatting>
  <conditionalFormatting sqref="F59">
    <cfRule type="expression" dxfId="379" priority="291">
      <formula>$L59&gt;0.15</formula>
    </cfRule>
    <cfRule type="expression" dxfId="378" priority="292">
      <formula>AND($L59&gt;0.08,$L59&lt;0.15)</formula>
    </cfRule>
  </conditionalFormatting>
  <conditionalFormatting sqref="F59">
    <cfRule type="expression" dxfId="377" priority="289">
      <formula>$L59&gt;0.15</formula>
    </cfRule>
    <cfRule type="expression" dxfId="376" priority="290">
      <formula>AND($L59&gt;0.08,$L59&lt;0.15)</formula>
    </cfRule>
  </conditionalFormatting>
  <conditionalFormatting sqref="E58:F58">
    <cfRule type="expression" dxfId="375" priority="287">
      <formula>$L58&gt;0.15</formula>
    </cfRule>
    <cfRule type="expression" dxfId="374" priority="288">
      <formula>AND($L58&gt;0.08,$L58&lt;0.15)</formula>
    </cfRule>
  </conditionalFormatting>
  <conditionalFormatting sqref="H58">
    <cfRule type="expression" dxfId="373" priority="285">
      <formula>$L58&gt;0.15</formula>
    </cfRule>
    <cfRule type="expression" dxfId="372" priority="286">
      <formula>AND($L58&gt;0.08,$L58&lt;0.15)</formula>
    </cfRule>
  </conditionalFormatting>
  <conditionalFormatting sqref="G58">
    <cfRule type="expression" dxfId="371" priority="283">
      <formula>$L58&gt;0.15</formula>
    </cfRule>
    <cfRule type="expression" dxfId="370" priority="284">
      <formula>AND($L58&gt;0.08,$L58&lt;0.15)</formula>
    </cfRule>
  </conditionalFormatting>
  <conditionalFormatting sqref="G58">
    <cfRule type="expression" dxfId="369" priority="281">
      <formula>$L58&gt;0.15</formula>
    </cfRule>
    <cfRule type="expression" dxfId="368" priority="282">
      <formula>AND($L58&gt;0.08,$L58&lt;0.15)</formula>
    </cfRule>
  </conditionalFormatting>
  <conditionalFormatting sqref="D58">
    <cfRule type="expression" dxfId="367" priority="279">
      <formula>$L58&gt;0.15</formula>
    </cfRule>
    <cfRule type="expression" dxfId="366" priority="280">
      <formula>AND($L58&gt;0.08,$L58&lt;0.15)</formula>
    </cfRule>
  </conditionalFormatting>
  <conditionalFormatting sqref="G59:H59">
    <cfRule type="expression" dxfId="365" priority="277">
      <formula>$L59&gt;0.15</formula>
    </cfRule>
    <cfRule type="expression" dxfId="364" priority="278">
      <formula>AND($L59&gt;0.08,$L59&lt;0.15)</formula>
    </cfRule>
  </conditionalFormatting>
  <conditionalFormatting sqref="G59:H59">
    <cfRule type="expression" dxfId="363" priority="275">
      <formula>$L59&gt;0.15</formula>
    </cfRule>
    <cfRule type="expression" dxfId="362" priority="276">
      <formula>AND($L59&gt;0.08,$L59&lt;0.15)</formula>
    </cfRule>
  </conditionalFormatting>
  <conditionalFormatting sqref="E59">
    <cfRule type="expression" dxfId="361" priority="273">
      <formula>$L59&gt;0.15</formula>
    </cfRule>
    <cfRule type="expression" dxfId="360" priority="274">
      <formula>AND($L59&gt;0.08,$L59&lt;0.15)</formula>
    </cfRule>
  </conditionalFormatting>
  <conditionalFormatting sqref="AA59">
    <cfRule type="expression" dxfId="359" priority="271">
      <formula>$L59&gt;0.15</formula>
    </cfRule>
    <cfRule type="expression" dxfId="358" priority="272">
      <formula>AND($L59&gt;0.08,$L59&lt;0.15)</formula>
    </cfRule>
  </conditionalFormatting>
  <conditionalFormatting sqref="AE57:AE59">
    <cfRule type="expression" dxfId="357" priority="269">
      <formula>$L57&gt;0.15</formula>
    </cfRule>
    <cfRule type="expression" dxfId="356" priority="270">
      <formula>AND($L57&gt;0.08,$L57&lt;0.15)</formula>
    </cfRule>
  </conditionalFormatting>
  <conditionalFormatting sqref="AE57:AE59">
    <cfRule type="expression" dxfId="355" priority="267">
      <formula>$L57&gt;0.15</formula>
    </cfRule>
    <cfRule type="expression" dxfId="354" priority="268">
      <formula>AND($L57&gt;0.08,$L57&lt;0.15)</formula>
    </cfRule>
  </conditionalFormatting>
  <conditionalFormatting sqref="E29:F29">
    <cfRule type="expression" dxfId="353" priority="263">
      <formula>$L29&gt;0.15</formula>
    </cfRule>
    <cfRule type="expression" dxfId="352" priority="264">
      <formula>AND($L29&gt;0.08,$L29&lt;0.15)</formula>
    </cfRule>
  </conditionalFormatting>
  <conditionalFormatting sqref="E29:F29">
    <cfRule type="expression" dxfId="351" priority="259">
      <formula>$L29&gt;0.15</formula>
    </cfRule>
    <cfRule type="expression" dxfId="350" priority="260">
      <formula>AND($L29&gt;0.08,$L29&lt;0.15)</formula>
    </cfRule>
  </conditionalFormatting>
  <conditionalFormatting sqref="E29:F29">
    <cfRule type="expression" dxfId="349" priority="257">
      <formula>$L29&gt;0.15</formula>
    </cfRule>
    <cfRule type="expression" dxfId="348" priority="258">
      <formula>AND($L29&gt;0.08,$L29&lt;0.15)</formula>
    </cfRule>
  </conditionalFormatting>
  <conditionalFormatting sqref="G29:H29">
    <cfRule type="expression" dxfId="347" priority="255">
      <formula>$L29&gt;0.15</formula>
    </cfRule>
    <cfRule type="expression" dxfId="346" priority="256">
      <formula>AND($L29&gt;0.08,$L29&lt;0.15)</formula>
    </cfRule>
  </conditionalFormatting>
  <conditionalFormatting sqref="G29:H29">
    <cfRule type="expression" dxfId="345" priority="261">
      <formula>$L29&gt;0.15</formula>
    </cfRule>
    <cfRule type="expression" dxfId="344" priority="262">
      <formula>AND($L29&gt;0.08,$L29&lt;0.15)</formula>
    </cfRule>
  </conditionalFormatting>
  <conditionalFormatting sqref="E29:F29">
    <cfRule type="expression" dxfId="343" priority="265">
      <formula>$L29&gt;0.15</formula>
    </cfRule>
    <cfRule type="expression" dxfId="342" priority="266">
      <formula>AND($L29&gt;0.08,$L29&lt;0.15)</formula>
    </cfRule>
  </conditionalFormatting>
  <conditionalFormatting sqref="D29">
    <cfRule type="expression" dxfId="341" priority="253">
      <formula>$L29&gt;0.15</formula>
    </cfRule>
    <cfRule type="expression" dxfId="340" priority="254">
      <formula>AND($L29&gt;0.08,$L29&lt;0.15)</formula>
    </cfRule>
  </conditionalFormatting>
  <conditionalFormatting sqref="D29">
    <cfRule type="expression" dxfId="339" priority="251">
      <formula>$L29&gt;0.15</formula>
    </cfRule>
    <cfRule type="expression" dxfId="338" priority="252">
      <formula>AND($L29&gt;0.08,$L29&lt;0.15)</formula>
    </cfRule>
  </conditionalFormatting>
  <conditionalFormatting sqref="E30:F30">
    <cfRule type="expression" dxfId="337" priority="247">
      <formula>$L30&gt;0.15</formula>
    </cfRule>
    <cfRule type="expression" dxfId="336" priority="248">
      <formula>AND($L30&gt;0.08,$L30&lt;0.15)</formula>
    </cfRule>
  </conditionalFormatting>
  <conditionalFormatting sqref="E30:F30">
    <cfRule type="expression" dxfId="335" priority="243">
      <formula>$L30&gt;0.15</formula>
    </cfRule>
    <cfRule type="expression" dxfId="334" priority="244">
      <formula>AND($L30&gt;0.08,$L30&lt;0.15)</formula>
    </cfRule>
  </conditionalFormatting>
  <conditionalFormatting sqref="E30:F30">
    <cfRule type="expression" dxfId="333" priority="241">
      <formula>$L30&gt;0.15</formula>
    </cfRule>
    <cfRule type="expression" dxfId="332" priority="242">
      <formula>AND($L30&gt;0.08,$L30&lt;0.15)</formula>
    </cfRule>
  </conditionalFormatting>
  <conditionalFormatting sqref="G30:H30">
    <cfRule type="expression" dxfId="331" priority="239">
      <formula>$L30&gt;0.15</formula>
    </cfRule>
    <cfRule type="expression" dxfId="330" priority="240">
      <formula>AND($L30&gt;0.08,$L30&lt;0.15)</formula>
    </cfRule>
  </conditionalFormatting>
  <conditionalFormatting sqref="G30:H30">
    <cfRule type="expression" dxfId="329" priority="245">
      <formula>$L30&gt;0.15</formula>
    </cfRule>
    <cfRule type="expression" dxfId="328" priority="246">
      <formula>AND($L30&gt;0.08,$L30&lt;0.15)</formula>
    </cfRule>
  </conditionalFormatting>
  <conditionalFormatting sqref="E30:F30">
    <cfRule type="expression" dxfId="327" priority="249">
      <formula>$L30&gt;0.15</formula>
    </cfRule>
    <cfRule type="expression" dxfId="326" priority="250">
      <formula>AND($L30&gt;0.08,$L30&lt;0.15)</formula>
    </cfRule>
  </conditionalFormatting>
  <conditionalFormatting sqref="D30">
    <cfRule type="expression" dxfId="325" priority="237">
      <formula>$L30&gt;0.15</formula>
    </cfRule>
    <cfRule type="expression" dxfId="324" priority="238">
      <formula>AND($L30&gt;0.08,$L30&lt;0.15)</formula>
    </cfRule>
  </conditionalFormatting>
  <conditionalFormatting sqref="D30">
    <cfRule type="expression" dxfId="323" priority="235">
      <formula>$L30&gt;0.15</formula>
    </cfRule>
    <cfRule type="expression" dxfId="322" priority="236">
      <formula>AND($L30&gt;0.08,$L30&lt;0.15)</formula>
    </cfRule>
  </conditionalFormatting>
  <conditionalFormatting sqref="AA30:AA31">
    <cfRule type="expression" dxfId="321" priority="233">
      <formula>$L30&gt;0.15</formula>
    </cfRule>
    <cfRule type="expression" dxfId="320" priority="234">
      <formula>AND($L30&gt;0.08,$L30&lt;0.15)</formula>
    </cfRule>
  </conditionalFormatting>
  <conditionalFormatting sqref="E31:F31">
    <cfRule type="expression" dxfId="319" priority="231">
      <formula>$L31&gt;0.15</formula>
    </cfRule>
    <cfRule type="expression" dxfId="318" priority="232">
      <formula>AND($L31&gt;0.08,$L31&lt;0.15)</formula>
    </cfRule>
  </conditionalFormatting>
  <conditionalFormatting sqref="H31">
    <cfRule type="expression" dxfId="317" priority="229">
      <formula>$L31&gt;0.15</formula>
    </cfRule>
    <cfRule type="expression" dxfId="316" priority="230">
      <formula>AND($L31&gt;0.08,$L31&lt;0.15)</formula>
    </cfRule>
  </conditionalFormatting>
  <conditionalFormatting sqref="G31">
    <cfRule type="expression" dxfId="315" priority="227">
      <formula>$L31&gt;0.15</formula>
    </cfRule>
    <cfRule type="expression" dxfId="314" priority="228">
      <formula>AND($L31&gt;0.08,$L31&lt;0.15)</formula>
    </cfRule>
  </conditionalFormatting>
  <conditionalFormatting sqref="G31">
    <cfRule type="expression" dxfId="313" priority="225">
      <formula>$L31&gt;0.15</formula>
    </cfRule>
    <cfRule type="expression" dxfId="312" priority="226">
      <formula>AND($L31&gt;0.08,$L31&lt;0.15)</formula>
    </cfRule>
  </conditionalFormatting>
  <conditionalFormatting sqref="D31">
    <cfRule type="expression" dxfId="311" priority="223">
      <formula>$L31&gt;0.15</formula>
    </cfRule>
    <cfRule type="expression" dxfId="310" priority="224">
      <formula>AND($L31&gt;0.08,$L31&lt;0.15)</formula>
    </cfRule>
  </conditionalFormatting>
  <conditionalFormatting sqref="E7:F7">
    <cfRule type="expression" dxfId="309" priority="221">
      <formula>$L7&gt;0.15</formula>
    </cfRule>
    <cfRule type="expression" dxfId="308" priority="222">
      <formula>AND($L7&gt;0.08,$L7&lt;0.15)</formula>
    </cfRule>
  </conditionalFormatting>
  <conditionalFormatting sqref="H7">
    <cfRule type="expression" dxfId="307" priority="219">
      <formula>$L7&gt;0.15</formula>
    </cfRule>
    <cfRule type="expression" dxfId="306" priority="220">
      <formula>AND($L7&gt;0.08,$L7&lt;0.15)</formula>
    </cfRule>
  </conditionalFormatting>
  <conditionalFormatting sqref="G7">
    <cfRule type="expression" dxfId="305" priority="217">
      <formula>$L7&gt;0.15</formula>
    </cfRule>
    <cfRule type="expression" dxfId="304" priority="218">
      <formula>AND($L7&gt;0.08,$L7&lt;0.15)</formula>
    </cfRule>
  </conditionalFormatting>
  <conditionalFormatting sqref="G7">
    <cfRule type="expression" dxfId="303" priority="215">
      <formula>$L7&gt;0.15</formula>
    </cfRule>
    <cfRule type="expression" dxfId="302" priority="216">
      <formula>AND($L7&gt;0.08,$L7&lt;0.15)</formula>
    </cfRule>
  </conditionalFormatting>
  <conditionalFormatting sqref="D7">
    <cfRule type="expression" dxfId="301" priority="213">
      <formula>$L7&gt;0.15</formula>
    </cfRule>
    <cfRule type="expression" dxfId="300" priority="214">
      <formula>AND($L7&gt;0.08,$L7&lt;0.15)</formula>
    </cfRule>
  </conditionalFormatting>
  <conditionalFormatting sqref="E8:F8">
    <cfRule type="expression" dxfId="299" priority="211">
      <formula>$L8&gt;0.15</formula>
    </cfRule>
    <cfRule type="expression" dxfId="298" priority="212">
      <formula>AND($L8&gt;0.08,$L8&lt;0.15)</formula>
    </cfRule>
  </conditionalFormatting>
  <conditionalFormatting sqref="H8">
    <cfRule type="expression" dxfId="297" priority="209">
      <formula>$L8&gt;0.15</formula>
    </cfRule>
    <cfRule type="expression" dxfId="296" priority="210">
      <formula>AND($L8&gt;0.08,$L8&lt;0.15)</formula>
    </cfRule>
  </conditionalFormatting>
  <conditionalFormatting sqref="G8">
    <cfRule type="expression" dxfId="295" priority="207">
      <formula>$L8&gt;0.15</formula>
    </cfRule>
    <cfRule type="expression" dxfId="294" priority="208">
      <formula>AND($L8&gt;0.08,$L8&lt;0.15)</formula>
    </cfRule>
  </conditionalFormatting>
  <conditionalFormatting sqref="G8">
    <cfRule type="expression" dxfId="293" priority="205">
      <formula>$L8&gt;0.15</formula>
    </cfRule>
    <cfRule type="expression" dxfId="292" priority="206">
      <formula>AND($L8&gt;0.08,$L8&lt;0.15)</formula>
    </cfRule>
  </conditionalFormatting>
  <conditionalFormatting sqref="D8">
    <cfRule type="expression" dxfId="291" priority="203">
      <formula>$L8&gt;0.15</formula>
    </cfRule>
    <cfRule type="expression" dxfId="290" priority="204">
      <formula>AND($L8&gt;0.08,$L8&lt;0.15)</formula>
    </cfRule>
  </conditionalFormatting>
  <conditionalFormatting sqref="E9:F9">
    <cfRule type="expression" dxfId="289" priority="201">
      <formula>$L9&gt;0.15</formula>
    </cfRule>
    <cfRule type="expression" dxfId="288" priority="202">
      <formula>AND($L9&gt;0.08,$L9&lt;0.15)</formula>
    </cfRule>
  </conditionalFormatting>
  <conditionalFormatting sqref="H9">
    <cfRule type="expression" dxfId="287" priority="199">
      <formula>$L9&gt;0.15</formula>
    </cfRule>
    <cfRule type="expression" dxfId="286" priority="200">
      <formula>AND($L9&gt;0.08,$L9&lt;0.15)</formula>
    </cfRule>
  </conditionalFormatting>
  <conditionalFormatting sqref="G9">
    <cfRule type="expression" dxfId="285" priority="197">
      <formula>$L9&gt;0.15</formula>
    </cfRule>
    <cfRule type="expression" dxfId="284" priority="198">
      <formula>AND($L9&gt;0.08,$L9&lt;0.15)</formula>
    </cfRule>
  </conditionalFormatting>
  <conditionalFormatting sqref="G9">
    <cfRule type="expression" dxfId="283" priority="195">
      <formula>$L9&gt;0.15</formula>
    </cfRule>
    <cfRule type="expression" dxfId="282" priority="196">
      <formula>AND($L9&gt;0.08,$L9&lt;0.15)</formula>
    </cfRule>
  </conditionalFormatting>
  <conditionalFormatting sqref="D9">
    <cfRule type="expression" dxfId="281" priority="193">
      <formula>$L9&gt;0.15</formula>
    </cfRule>
    <cfRule type="expression" dxfId="280" priority="194">
      <formula>AND($L9&gt;0.08,$L9&lt;0.15)</formula>
    </cfRule>
  </conditionalFormatting>
  <conditionalFormatting sqref="E10:F10">
    <cfRule type="expression" dxfId="279" priority="191">
      <formula>$L10&gt;0.15</formula>
    </cfRule>
    <cfRule type="expression" dxfId="278" priority="192">
      <formula>AND($L10&gt;0.08,$L10&lt;0.15)</formula>
    </cfRule>
  </conditionalFormatting>
  <conditionalFormatting sqref="H10">
    <cfRule type="expression" dxfId="277" priority="189">
      <formula>$L10&gt;0.15</formula>
    </cfRule>
    <cfRule type="expression" dxfId="276" priority="190">
      <formula>AND($L10&gt;0.08,$L10&lt;0.15)</formula>
    </cfRule>
  </conditionalFormatting>
  <conditionalFormatting sqref="G10">
    <cfRule type="expression" dxfId="275" priority="187">
      <formula>$L10&gt;0.15</formula>
    </cfRule>
    <cfRule type="expression" dxfId="274" priority="188">
      <formula>AND($L10&gt;0.08,$L10&lt;0.15)</formula>
    </cfRule>
  </conditionalFormatting>
  <conditionalFormatting sqref="G10">
    <cfRule type="expression" dxfId="273" priority="185">
      <formula>$L10&gt;0.15</formula>
    </cfRule>
    <cfRule type="expression" dxfId="272" priority="186">
      <formula>AND($L10&gt;0.08,$L10&lt;0.15)</formula>
    </cfRule>
  </conditionalFormatting>
  <conditionalFormatting sqref="D10">
    <cfRule type="expression" dxfId="271" priority="183">
      <formula>$L10&gt;0.15</formula>
    </cfRule>
    <cfRule type="expression" dxfId="270" priority="184">
      <formula>AND($L10&gt;0.08,$L10&lt;0.15)</formula>
    </cfRule>
  </conditionalFormatting>
  <conditionalFormatting sqref="D11">
    <cfRule type="expression" dxfId="269" priority="181">
      <formula>$L11&gt;0.15</formula>
    </cfRule>
    <cfRule type="expression" dxfId="268" priority="182">
      <formula>AND($L11&gt;0.08,$L11&lt;0.15)</formula>
    </cfRule>
  </conditionalFormatting>
  <conditionalFormatting sqref="E11:F11">
    <cfRule type="expression" dxfId="267" priority="179">
      <formula>$L11&gt;0.15</formula>
    </cfRule>
    <cfRule type="expression" dxfId="266" priority="180">
      <formula>AND($L11&gt;0.08,$L11&lt;0.15)</formula>
    </cfRule>
  </conditionalFormatting>
  <conditionalFormatting sqref="E11:F11">
    <cfRule type="expression" dxfId="265" priority="177">
      <formula>$L11&gt;0.15</formula>
    </cfRule>
    <cfRule type="expression" dxfId="264" priority="178">
      <formula>AND($L11&gt;0.08,$L11&lt;0.15)</formula>
    </cfRule>
  </conditionalFormatting>
  <conditionalFormatting sqref="E11:F11">
    <cfRule type="expression" dxfId="263" priority="175">
      <formula>$L11&gt;0.15</formula>
    </cfRule>
    <cfRule type="expression" dxfId="262" priority="176">
      <formula>AND($L11&gt;0.08,$L11&lt;0.15)</formula>
    </cfRule>
  </conditionalFormatting>
  <conditionalFormatting sqref="G11:H11">
    <cfRule type="expression" dxfId="261" priority="173">
      <formula>$L11&gt;0.15</formula>
    </cfRule>
    <cfRule type="expression" dxfId="260" priority="174">
      <formula>AND($L11&gt;0.08,$L11&lt;0.15)</formula>
    </cfRule>
  </conditionalFormatting>
  <conditionalFormatting sqref="G11:H11">
    <cfRule type="expression" dxfId="259" priority="171">
      <formula>$L11&gt;0.15</formula>
    </cfRule>
    <cfRule type="expression" dxfId="258" priority="172">
      <formula>AND($L11&gt;0.08,$L11&lt;0.15)</formula>
    </cfRule>
  </conditionalFormatting>
  <conditionalFormatting sqref="G12:H12">
    <cfRule type="expression" dxfId="257" priority="161">
      <formula>$L12&gt;0.15</formula>
    </cfRule>
    <cfRule type="expression" dxfId="256" priority="162">
      <formula>AND($L12&gt;0.08,$L12&lt;0.15)</formula>
    </cfRule>
  </conditionalFormatting>
  <conditionalFormatting sqref="E12:F12">
    <cfRule type="expression" dxfId="255" priority="169">
      <formula>$L12&gt;0.15</formula>
    </cfRule>
    <cfRule type="expression" dxfId="254" priority="170">
      <formula>AND($L12&gt;0.08,$L12&lt;0.15)</formula>
    </cfRule>
  </conditionalFormatting>
  <conditionalFormatting sqref="E12:F12">
    <cfRule type="expression" dxfId="253" priority="167">
      <formula>$L12&gt;0.15</formula>
    </cfRule>
    <cfRule type="expression" dxfId="252" priority="168">
      <formula>AND($L12&gt;0.08,$L12&lt;0.15)</formula>
    </cfRule>
  </conditionalFormatting>
  <conditionalFormatting sqref="E12:F12">
    <cfRule type="expression" dxfId="251" priority="165">
      <formula>$L12&gt;0.15</formula>
    </cfRule>
    <cfRule type="expression" dxfId="250" priority="166">
      <formula>AND($L12&gt;0.08,$L12&lt;0.15)</formula>
    </cfRule>
  </conditionalFormatting>
  <conditionalFormatting sqref="G12:H12">
    <cfRule type="expression" dxfId="249" priority="163">
      <formula>$L12&gt;0.15</formula>
    </cfRule>
    <cfRule type="expression" dxfId="248" priority="164">
      <formula>AND($L12&gt;0.08,$L12&lt;0.15)</formula>
    </cfRule>
  </conditionalFormatting>
  <conditionalFormatting sqref="D12">
    <cfRule type="expression" dxfId="247" priority="159">
      <formula>$L12&gt;0.15</formula>
    </cfRule>
    <cfRule type="expression" dxfId="246" priority="160">
      <formula>AND($L12&gt;0.08,$L12&lt;0.15)</formula>
    </cfRule>
  </conditionalFormatting>
  <conditionalFormatting sqref="E13:H13">
    <cfRule type="expression" dxfId="245" priority="157">
      <formula>$L13&gt;0.15</formula>
    </cfRule>
    <cfRule type="expression" dxfId="244" priority="158">
      <formula>AND($L13&gt;0.08,$L13&lt;0.15)</formula>
    </cfRule>
  </conditionalFormatting>
  <conditionalFormatting sqref="D13">
    <cfRule type="expression" dxfId="243" priority="155">
      <formula>$L13&gt;0.15</formula>
    </cfRule>
    <cfRule type="expression" dxfId="242" priority="156">
      <formula>AND($L13&gt;0.08,$L13&lt;0.15)</formula>
    </cfRule>
  </conditionalFormatting>
  <conditionalFormatting sqref="E16:F16">
    <cfRule type="expression" dxfId="241" priority="153">
      <formula>$L16&gt;0.15</formula>
    </cfRule>
    <cfRule type="expression" dxfId="240" priority="154">
      <formula>AND($L16&gt;0.08,$L16&lt;0.15)</formula>
    </cfRule>
  </conditionalFormatting>
  <conditionalFormatting sqref="H16">
    <cfRule type="expression" dxfId="239" priority="151">
      <formula>$L16&gt;0.15</formula>
    </cfRule>
    <cfRule type="expression" dxfId="238" priority="152">
      <formula>AND($L16&gt;0.08,$L16&lt;0.15)</formula>
    </cfRule>
  </conditionalFormatting>
  <conditionalFormatting sqref="G16">
    <cfRule type="expression" dxfId="237" priority="149">
      <formula>$L16&gt;0.15</formula>
    </cfRule>
    <cfRule type="expression" dxfId="236" priority="150">
      <formula>AND($L16&gt;0.08,$L16&lt;0.15)</formula>
    </cfRule>
  </conditionalFormatting>
  <conditionalFormatting sqref="G16">
    <cfRule type="expression" dxfId="235" priority="147">
      <formula>$L16&gt;0.15</formula>
    </cfRule>
    <cfRule type="expression" dxfId="234" priority="148">
      <formula>AND($L16&gt;0.08,$L16&lt;0.15)</formula>
    </cfRule>
  </conditionalFormatting>
  <conditionalFormatting sqref="D16">
    <cfRule type="expression" dxfId="233" priority="145">
      <formula>$L16&gt;0.15</formula>
    </cfRule>
    <cfRule type="expression" dxfId="232" priority="146">
      <formula>AND($L16&gt;0.08,$L16&lt;0.15)</formula>
    </cfRule>
  </conditionalFormatting>
  <conditionalFormatting sqref="E17:F17">
    <cfRule type="expression" dxfId="231" priority="143">
      <formula>$L17&gt;0.15</formula>
    </cfRule>
    <cfRule type="expression" dxfId="230" priority="144">
      <formula>AND($L17&gt;0.08,$L17&lt;0.15)</formula>
    </cfRule>
  </conditionalFormatting>
  <conditionalFormatting sqref="H17">
    <cfRule type="expression" dxfId="229" priority="141">
      <formula>$L17&gt;0.15</formula>
    </cfRule>
    <cfRule type="expression" dxfId="228" priority="142">
      <formula>AND($L17&gt;0.08,$L17&lt;0.15)</formula>
    </cfRule>
  </conditionalFormatting>
  <conditionalFormatting sqref="G17">
    <cfRule type="expression" dxfId="227" priority="139">
      <formula>$L17&gt;0.15</formula>
    </cfRule>
    <cfRule type="expression" dxfId="226" priority="140">
      <formula>AND($L17&gt;0.08,$L17&lt;0.15)</formula>
    </cfRule>
  </conditionalFormatting>
  <conditionalFormatting sqref="G17">
    <cfRule type="expression" dxfId="225" priority="137">
      <formula>$L17&gt;0.15</formula>
    </cfRule>
    <cfRule type="expression" dxfId="224" priority="138">
      <formula>AND($L17&gt;0.08,$L17&lt;0.15)</formula>
    </cfRule>
  </conditionalFormatting>
  <conditionalFormatting sqref="D17">
    <cfRule type="expression" dxfId="223" priority="135">
      <formula>$L17&gt;0.15</formula>
    </cfRule>
    <cfRule type="expression" dxfId="222" priority="136">
      <formula>AND($L17&gt;0.08,$L17&lt;0.15)</formula>
    </cfRule>
  </conditionalFormatting>
  <conditionalFormatting sqref="E18:H18">
    <cfRule type="expression" dxfId="221" priority="133">
      <formula>$L18&gt;0.15</formula>
    </cfRule>
    <cfRule type="expression" dxfId="220" priority="134">
      <formula>AND($L18&gt;0.08,$L18&lt;0.15)</formula>
    </cfRule>
  </conditionalFormatting>
  <conditionalFormatting sqref="D18">
    <cfRule type="expression" dxfId="219" priority="131">
      <formula>$L18&gt;0.15</formula>
    </cfRule>
    <cfRule type="expression" dxfId="218" priority="132">
      <formula>AND($L18&gt;0.08,$L18&lt;0.15)</formula>
    </cfRule>
  </conditionalFormatting>
  <conditionalFormatting sqref="E19:F19">
    <cfRule type="expression" dxfId="217" priority="125">
      <formula>$L19&gt;0.15</formula>
    </cfRule>
    <cfRule type="expression" dxfId="216" priority="126">
      <formula>AND($L19&gt;0.08,$L19&lt;0.15)</formula>
    </cfRule>
  </conditionalFormatting>
  <conditionalFormatting sqref="E19:F19">
    <cfRule type="expression" dxfId="215" priority="127">
      <formula>$L19&gt;0.15</formula>
    </cfRule>
    <cfRule type="expression" dxfId="214" priority="128">
      <formula>AND($L19&gt;0.08,$L19&lt;0.15)</formula>
    </cfRule>
  </conditionalFormatting>
  <conditionalFormatting sqref="D19">
    <cfRule type="expression" dxfId="213" priority="129">
      <formula>$L19&gt;0.15</formula>
    </cfRule>
    <cfRule type="expression" dxfId="212" priority="130">
      <formula>AND($L19&gt;0.08,$L19&lt;0.15)</formula>
    </cfRule>
  </conditionalFormatting>
  <conditionalFormatting sqref="E19:F19">
    <cfRule type="expression" dxfId="211" priority="121">
      <formula>$L19&gt;0.15</formula>
    </cfRule>
    <cfRule type="expression" dxfId="210" priority="122">
      <formula>AND($L19&gt;0.08,$L19&lt;0.15)</formula>
    </cfRule>
  </conditionalFormatting>
  <conditionalFormatting sqref="E19:F19">
    <cfRule type="expression" dxfId="209" priority="119">
      <formula>$L19&gt;0.15</formula>
    </cfRule>
    <cfRule type="expression" dxfId="208" priority="120">
      <formula>AND($L19&gt;0.08,$L19&lt;0.15)</formula>
    </cfRule>
  </conditionalFormatting>
  <conditionalFormatting sqref="G19:H19">
    <cfRule type="expression" dxfId="207" priority="117">
      <formula>$L19&gt;0.15</formula>
    </cfRule>
    <cfRule type="expression" dxfId="206" priority="118">
      <formula>AND($L19&gt;0.08,$L19&lt;0.15)</formula>
    </cfRule>
  </conditionalFormatting>
  <conditionalFormatting sqref="G19:H19">
    <cfRule type="expression" dxfId="205" priority="123">
      <formula>$L19&gt;0.15</formula>
    </cfRule>
    <cfRule type="expression" dxfId="204" priority="124">
      <formula>AND($L19&gt;0.08,$L19&lt;0.15)</formula>
    </cfRule>
  </conditionalFormatting>
  <conditionalFormatting sqref="E20:H20">
    <cfRule type="expression" dxfId="203" priority="115">
      <formula>$L20&gt;0.15</formula>
    </cfRule>
    <cfRule type="expression" dxfId="202" priority="116">
      <formula>AND($L20&gt;0.08,$L20&lt;0.15)</formula>
    </cfRule>
  </conditionalFormatting>
  <conditionalFormatting sqref="D20">
    <cfRule type="expression" dxfId="201" priority="113">
      <formula>$L20&gt;0.15</formula>
    </cfRule>
    <cfRule type="expression" dxfId="200" priority="114">
      <formula>AND($L20&gt;0.08,$L20&lt;0.15)</formula>
    </cfRule>
  </conditionalFormatting>
  <conditionalFormatting sqref="AA21:AA23">
    <cfRule type="expression" dxfId="199" priority="111">
      <formula>$L21&gt;0.15</formula>
    </cfRule>
    <cfRule type="expression" dxfId="198" priority="112">
      <formula>AND($L21&gt;0.08,$L21&lt;0.15)</formula>
    </cfRule>
  </conditionalFormatting>
  <conditionalFormatting sqref="AA23">
    <cfRule type="expression" dxfId="197" priority="109">
      <formula>$L23&gt;0.15</formula>
    </cfRule>
    <cfRule type="expression" dxfId="196" priority="110">
      <formula>AND($L23&gt;0.08,$L23&lt;0.15)</formula>
    </cfRule>
  </conditionalFormatting>
  <conditionalFormatting sqref="AA24">
    <cfRule type="expression" dxfId="195" priority="107">
      <formula>$L24&gt;0.15</formula>
    </cfRule>
    <cfRule type="expression" dxfId="194" priority="108">
      <formula>AND($L24&gt;0.08,$L24&lt;0.15)</formula>
    </cfRule>
  </conditionalFormatting>
  <conditionalFormatting sqref="E21:F21">
    <cfRule type="expression" dxfId="193" priority="101">
      <formula>$L21&gt;0.15</formula>
    </cfRule>
    <cfRule type="expression" dxfId="192" priority="102">
      <formula>AND($L21&gt;0.08,$L21&lt;0.15)</formula>
    </cfRule>
  </conditionalFormatting>
  <conditionalFormatting sqref="E21:F21">
    <cfRule type="expression" dxfId="191" priority="103">
      <formula>$L21&gt;0.15</formula>
    </cfRule>
    <cfRule type="expression" dxfId="190" priority="104">
      <formula>AND($L21&gt;0.08,$L21&lt;0.15)</formula>
    </cfRule>
  </conditionalFormatting>
  <conditionalFormatting sqref="D21">
    <cfRule type="expression" dxfId="189" priority="105">
      <formula>$L21&gt;0.15</formula>
    </cfRule>
    <cfRule type="expression" dxfId="188" priority="106">
      <formula>AND($L21&gt;0.08,$L21&lt;0.15)</formula>
    </cfRule>
  </conditionalFormatting>
  <conditionalFormatting sqref="E21:F21">
    <cfRule type="expression" dxfId="187" priority="97">
      <formula>$L21&gt;0.15</formula>
    </cfRule>
    <cfRule type="expression" dxfId="186" priority="98">
      <formula>AND($L21&gt;0.08,$L21&lt;0.15)</formula>
    </cfRule>
  </conditionalFormatting>
  <conditionalFormatting sqref="E21:F21">
    <cfRule type="expression" dxfId="185" priority="95">
      <formula>$L21&gt;0.15</formula>
    </cfRule>
    <cfRule type="expression" dxfId="184" priority="96">
      <formula>AND($L21&gt;0.08,$L21&lt;0.15)</formula>
    </cfRule>
  </conditionalFormatting>
  <conditionalFormatting sqref="G21:H21">
    <cfRule type="expression" dxfId="183" priority="93">
      <formula>$L21&gt;0.15</formula>
    </cfRule>
    <cfRule type="expression" dxfId="182" priority="94">
      <formula>AND($L21&gt;0.08,$L21&lt;0.15)</formula>
    </cfRule>
  </conditionalFormatting>
  <conditionalFormatting sqref="G21:H21">
    <cfRule type="expression" dxfId="181" priority="99">
      <formula>$L21&gt;0.15</formula>
    </cfRule>
    <cfRule type="expression" dxfId="180" priority="100">
      <formula>AND($L21&gt;0.08,$L21&lt;0.15)</formula>
    </cfRule>
  </conditionalFormatting>
  <conditionalFormatting sqref="G22:H22">
    <cfRule type="expression" dxfId="179" priority="77">
      <formula>$L22&gt;0.15</formula>
    </cfRule>
    <cfRule type="expression" dxfId="178" priority="78">
      <formula>AND($L22&gt;0.08,$L22&lt;0.15)</formula>
    </cfRule>
  </conditionalFormatting>
  <conditionalFormatting sqref="G22:H22">
    <cfRule type="expression" dxfId="177" priority="79">
      <formula>$L22&gt;0.15</formula>
    </cfRule>
    <cfRule type="expression" dxfId="176" priority="80">
      <formula>AND($L22&gt;0.08,$L22&lt;0.15)</formula>
    </cfRule>
  </conditionalFormatting>
  <conditionalFormatting sqref="D22">
    <cfRule type="expression" dxfId="175" priority="91">
      <formula>$L22&gt;0.15</formula>
    </cfRule>
    <cfRule type="expression" dxfId="174" priority="92">
      <formula>AND($L22&gt;0.08,$L22&lt;0.15)</formula>
    </cfRule>
  </conditionalFormatting>
  <conditionalFormatting sqref="D22">
    <cfRule type="expression" dxfId="173" priority="89">
      <formula>$L22&gt;0.15</formula>
    </cfRule>
    <cfRule type="expression" dxfId="172" priority="90">
      <formula>AND($L22&gt;0.08,$L22&lt;0.15)</formula>
    </cfRule>
  </conditionalFormatting>
  <conditionalFormatting sqref="D22">
    <cfRule type="expression" dxfId="171" priority="87">
      <formula>$L22&gt;0.15</formula>
    </cfRule>
    <cfRule type="expression" dxfId="170" priority="88">
      <formula>AND($L22&gt;0.08,$L22&lt;0.15)</formula>
    </cfRule>
  </conditionalFormatting>
  <conditionalFormatting sqref="E22:F22">
    <cfRule type="expression" dxfId="169" priority="85">
      <formula>$L22&gt;0.15</formula>
    </cfRule>
    <cfRule type="expression" dxfId="168" priority="86">
      <formula>AND($L22&gt;0.08,$L22&lt;0.15)</formula>
    </cfRule>
  </conditionalFormatting>
  <conditionalFormatting sqref="E22:F22">
    <cfRule type="expression" dxfId="167" priority="83">
      <formula>$L22&gt;0.15</formula>
    </cfRule>
    <cfRule type="expression" dxfId="166" priority="84">
      <formula>AND($L22&gt;0.08,$L22&lt;0.15)</formula>
    </cfRule>
  </conditionalFormatting>
  <conditionalFormatting sqref="E22:F22">
    <cfRule type="expression" dxfId="165" priority="81">
      <formula>$L22&gt;0.15</formula>
    </cfRule>
    <cfRule type="expression" dxfId="164" priority="82">
      <formula>AND($L22&gt;0.08,$L22&lt;0.15)</formula>
    </cfRule>
  </conditionalFormatting>
  <conditionalFormatting sqref="E23:H23">
    <cfRule type="expression" dxfId="163" priority="75">
      <formula>$L23&gt;0.15</formula>
    </cfRule>
    <cfRule type="expression" dxfId="162" priority="76">
      <formula>AND($L23&gt;0.08,$L23&lt;0.15)</formula>
    </cfRule>
  </conditionalFormatting>
  <conditionalFormatting sqref="D23">
    <cfRule type="expression" dxfId="161" priority="73">
      <formula>$L23&gt;0.15</formula>
    </cfRule>
    <cfRule type="expression" dxfId="160" priority="74">
      <formula>AND($L23&gt;0.08,$L23&lt;0.15)</formula>
    </cfRule>
  </conditionalFormatting>
  <conditionalFormatting sqref="E24:F24">
    <cfRule type="expression" dxfId="159" priority="67">
      <formula>$L24&gt;0.15</formula>
    </cfRule>
    <cfRule type="expression" dxfId="158" priority="68">
      <formula>AND($L24&gt;0.08,$L24&lt;0.15)</formula>
    </cfRule>
  </conditionalFormatting>
  <conditionalFormatting sqref="E24:F24">
    <cfRule type="expression" dxfId="157" priority="69">
      <formula>$L24&gt;0.15</formula>
    </cfRule>
    <cfRule type="expression" dxfId="156" priority="70">
      <formula>AND($L24&gt;0.08,$L24&lt;0.15)</formula>
    </cfRule>
  </conditionalFormatting>
  <conditionalFormatting sqref="D24">
    <cfRule type="expression" dxfId="155" priority="71">
      <formula>$L24&gt;0.15</formula>
    </cfRule>
    <cfRule type="expression" dxfId="154" priority="72">
      <formula>AND($L24&gt;0.08,$L24&lt;0.15)</formula>
    </cfRule>
  </conditionalFormatting>
  <conditionalFormatting sqref="E24:F24">
    <cfRule type="expression" dxfId="153" priority="63">
      <formula>$L24&gt;0.15</formula>
    </cfRule>
    <cfRule type="expression" dxfId="152" priority="64">
      <formula>AND($L24&gt;0.08,$L24&lt;0.15)</formula>
    </cfRule>
  </conditionalFormatting>
  <conditionalFormatting sqref="E24:F24">
    <cfRule type="expression" dxfId="151" priority="61">
      <formula>$L24&gt;0.15</formula>
    </cfRule>
    <cfRule type="expression" dxfId="150" priority="62">
      <formula>AND($L24&gt;0.08,$L24&lt;0.15)</formula>
    </cfRule>
  </conditionalFormatting>
  <conditionalFormatting sqref="G24:H24">
    <cfRule type="expression" dxfId="149" priority="59">
      <formula>$L24&gt;0.15</formula>
    </cfRule>
    <cfRule type="expression" dxfId="148" priority="60">
      <formula>AND($L24&gt;0.08,$L24&lt;0.15)</formula>
    </cfRule>
  </conditionalFormatting>
  <conditionalFormatting sqref="G24:H24">
    <cfRule type="expression" dxfId="147" priority="65">
      <formula>$L24&gt;0.15</formula>
    </cfRule>
    <cfRule type="expression" dxfId="146" priority="66">
      <formula>AND($L24&gt;0.08,$L24&lt;0.15)</formula>
    </cfRule>
  </conditionalFormatting>
  <conditionalFormatting sqref="AE25:AE28">
    <cfRule type="expression" dxfId="145" priority="57">
      <formula>$L25&gt;0.15</formula>
    </cfRule>
    <cfRule type="expression" dxfId="144" priority="58">
      <formula>AND($L25&gt;0.08,$L25&lt;0.15)</formula>
    </cfRule>
  </conditionalFormatting>
  <conditionalFormatting sqref="AE25:AE28">
    <cfRule type="expression" dxfId="143" priority="55">
      <formula>$L25&gt;0.15</formula>
    </cfRule>
    <cfRule type="expression" dxfId="142" priority="56">
      <formula>AND($L25&gt;0.08,$L25&lt;0.15)</formula>
    </cfRule>
  </conditionalFormatting>
  <conditionalFormatting sqref="E25:F25">
    <cfRule type="expression" dxfId="141" priority="53">
      <formula>$L25&gt;0.15</formula>
    </cfRule>
    <cfRule type="expression" dxfId="140" priority="54">
      <formula>AND($L25&gt;0.08,$L25&lt;0.15)</formula>
    </cfRule>
  </conditionalFormatting>
  <conditionalFormatting sqref="H25">
    <cfRule type="expression" dxfId="139" priority="51">
      <formula>$L25&gt;0.15</formula>
    </cfRule>
    <cfRule type="expression" dxfId="138" priority="52">
      <formula>AND($L25&gt;0.08,$L25&lt;0.15)</formula>
    </cfRule>
  </conditionalFormatting>
  <conditionalFormatting sqref="G25">
    <cfRule type="expression" dxfId="137" priority="49">
      <formula>$L25&gt;0.15</formula>
    </cfRule>
    <cfRule type="expression" dxfId="136" priority="50">
      <formula>AND($L25&gt;0.08,$L25&lt;0.15)</formula>
    </cfRule>
  </conditionalFormatting>
  <conditionalFormatting sqref="G25">
    <cfRule type="expression" dxfId="135" priority="47">
      <formula>$L25&gt;0.15</formula>
    </cfRule>
    <cfRule type="expression" dxfId="134" priority="48">
      <formula>AND($L25&gt;0.08,$L25&lt;0.15)</formula>
    </cfRule>
  </conditionalFormatting>
  <conditionalFormatting sqref="D25">
    <cfRule type="expression" dxfId="133" priority="45">
      <formula>$L25&gt;0.15</formula>
    </cfRule>
    <cfRule type="expression" dxfId="132" priority="46">
      <formula>AND($L25&gt;0.08,$L25&lt;0.15)</formula>
    </cfRule>
  </conditionalFormatting>
  <conditionalFormatting sqref="E26:F26">
    <cfRule type="expression" dxfId="131" priority="41">
      <formula>$L26&gt;0.15</formula>
    </cfRule>
    <cfRule type="expression" dxfId="130" priority="42">
      <formula>AND($L26&gt;0.08,$L26&lt;0.15)</formula>
    </cfRule>
  </conditionalFormatting>
  <conditionalFormatting sqref="E26:F26">
    <cfRule type="expression" dxfId="129" priority="37">
      <formula>$L26&gt;0.15</formula>
    </cfRule>
    <cfRule type="expression" dxfId="128" priority="38">
      <formula>AND($L26&gt;0.08,$L26&lt;0.15)</formula>
    </cfRule>
  </conditionalFormatting>
  <conditionalFormatting sqref="E26:F26">
    <cfRule type="expression" dxfId="127" priority="35">
      <formula>$L26&gt;0.15</formula>
    </cfRule>
    <cfRule type="expression" dxfId="126" priority="36">
      <formula>AND($L26&gt;0.08,$L26&lt;0.15)</formula>
    </cfRule>
  </conditionalFormatting>
  <conditionalFormatting sqref="G26:H26">
    <cfRule type="expression" dxfId="125" priority="33">
      <formula>$L26&gt;0.15</formula>
    </cfRule>
    <cfRule type="expression" dxfId="124" priority="34">
      <formula>AND($L26&gt;0.08,$L26&lt;0.15)</formula>
    </cfRule>
  </conditionalFormatting>
  <conditionalFormatting sqref="G26:H26">
    <cfRule type="expression" dxfId="123" priority="39">
      <formula>$L26&gt;0.15</formula>
    </cfRule>
    <cfRule type="expression" dxfId="122" priority="40">
      <formula>AND($L26&gt;0.08,$L26&lt;0.15)</formula>
    </cfRule>
  </conditionalFormatting>
  <conditionalFormatting sqref="E26:F26">
    <cfRule type="expression" dxfId="121" priority="43">
      <formula>$L26&gt;0.15</formula>
    </cfRule>
    <cfRule type="expression" dxfId="120" priority="44">
      <formula>AND($L26&gt;0.08,$L26&lt;0.15)</formula>
    </cfRule>
  </conditionalFormatting>
  <conditionalFormatting sqref="D26">
    <cfRule type="expression" dxfId="119" priority="31">
      <formula>$L26&gt;0.15</formula>
    </cfRule>
    <cfRule type="expression" dxfId="118" priority="32">
      <formula>AND($L26&gt;0.08,$L26&lt;0.15)</formula>
    </cfRule>
  </conditionalFormatting>
  <conditionalFormatting sqref="D26">
    <cfRule type="expression" dxfId="117" priority="29">
      <formula>$L26&gt;0.15</formula>
    </cfRule>
    <cfRule type="expression" dxfId="116" priority="30">
      <formula>AND($L26&gt;0.08,$L26&lt;0.15)</formula>
    </cfRule>
  </conditionalFormatting>
  <conditionalFormatting sqref="E27:F27">
    <cfRule type="expression" dxfId="115" priority="25">
      <formula>$L27&gt;0.15</formula>
    </cfRule>
    <cfRule type="expression" dxfId="114" priority="26">
      <formula>AND($L27&gt;0.08,$L27&lt;0.15)</formula>
    </cfRule>
  </conditionalFormatting>
  <conditionalFormatting sqref="E27:F27">
    <cfRule type="expression" dxfId="113" priority="21">
      <formula>$L27&gt;0.15</formula>
    </cfRule>
    <cfRule type="expression" dxfId="112" priority="22">
      <formula>AND($L27&gt;0.08,$L27&lt;0.15)</formula>
    </cfRule>
  </conditionalFormatting>
  <conditionalFormatting sqref="E27:F27">
    <cfRule type="expression" dxfId="111" priority="19">
      <formula>$L27&gt;0.15</formula>
    </cfRule>
    <cfRule type="expression" dxfId="110" priority="20">
      <formula>AND($L27&gt;0.08,$L27&lt;0.15)</formula>
    </cfRule>
  </conditionalFormatting>
  <conditionalFormatting sqref="G27:H27">
    <cfRule type="expression" dxfId="109" priority="17">
      <formula>$L27&gt;0.15</formula>
    </cfRule>
    <cfRule type="expression" dxfId="108" priority="18">
      <formula>AND($L27&gt;0.08,$L27&lt;0.15)</formula>
    </cfRule>
  </conditionalFormatting>
  <conditionalFormatting sqref="G27:H27">
    <cfRule type="expression" dxfId="107" priority="23">
      <formula>$L27&gt;0.15</formula>
    </cfRule>
    <cfRule type="expression" dxfId="106" priority="24">
      <formula>AND($L27&gt;0.08,$L27&lt;0.15)</formula>
    </cfRule>
  </conditionalFormatting>
  <conditionalFormatting sqref="E27:F27">
    <cfRule type="expression" dxfId="105" priority="27">
      <formula>$L27&gt;0.15</formula>
    </cfRule>
    <cfRule type="expression" dxfId="104" priority="28">
      <formula>AND($L27&gt;0.08,$L27&lt;0.15)</formula>
    </cfRule>
  </conditionalFormatting>
  <conditionalFormatting sqref="D27">
    <cfRule type="expression" dxfId="103" priority="15">
      <formula>$L27&gt;0.15</formula>
    </cfRule>
    <cfRule type="expression" dxfId="102" priority="16">
      <formula>AND($L27&gt;0.08,$L27&lt;0.15)</formula>
    </cfRule>
  </conditionalFormatting>
  <conditionalFormatting sqref="D27">
    <cfRule type="expression" dxfId="101" priority="13">
      <formula>$L27&gt;0.15</formula>
    </cfRule>
    <cfRule type="expression" dxfId="100" priority="14">
      <formula>AND($L27&gt;0.08,$L27&lt;0.15)</formula>
    </cfRule>
  </conditionalFormatting>
  <conditionalFormatting sqref="D28">
    <cfRule type="expression" dxfId="99" priority="11">
      <formula>$L28&gt;0.15</formula>
    </cfRule>
    <cfRule type="expression" dxfId="98" priority="12">
      <formula>AND($L28&gt;0.08,$L28&lt;0.15)</formula>
    </cfRule>
  </conditionalFormatting>
  <conditionalFormatting sqref="E28:F28">
    <cfRule type="expression" dxfId="97" priority="9">
      <formula>$L28&gt;0.15</formula>
    </cfRule>
    <cfRule type="expression" dxfId="96" priority="10">
      <formula>AND($L28&gt;0.08,$L28&lt;0.15)</formula>
    </cfRule>
  </conditionalFormatting>
  <conditionalFormatting sqref="E28:F28">
    <cfRule type="expression" dxfId="95" priority="7">
      <formula>$L28&gt;0.15</formula>
    </cfRule>
    <cfRule type="expression" dxfId="94" priority="8">
      <formula>AND($L28&gt;0.08,$L28&lt;0.15)</formula>
    </cfRule>
  </conditionalFormatting>
  <conditionalFormatting sqref="E28:F28">
    <cfRule type="expression" dxfId="93" priority="5">
      <formula>$L28&gt;0.15</formula>
    </cfRule>
    <cfRule type="expression" dxfId="92" priority="6">
      <formula>AND($L28&gt;0.08,$L28&lt;0.15)</formula>
    </cfRule>
  </conditionalFormatting>
  <conditionalFormatting sqref="G28:H28">
    <cfRule type="expression" dxfId="91" priority="3">
      <formula>$L28&gt;0.15</formula>
    </cfRule>
    <cfRule type="expression" dxfId="90" priority="4">
      <formula>AND($L28&gt;0.08,$L28&lt;0.15)</formula>
    </cfRule>
  </conditionalFormatting>
  <conditionalFormatting sqref="G28:H28">
    <cfRule type="expression" dxfId="89" priority="1">
      <formula>$L28&gt;0.15</formula>
    </cfRule>
    <cfRule type="expression" dxfId="88" priority="2">
      <formula>AND($L28&gt;0.08,$L28&lt;0.15)</formula>
    </cfRule>
  </conditionalFormatting>
  <dataValidations count="3">
    <dataValidation type="list" allowBlank="1" showInputMessage="1" showErrorMessage="1" sqref="AC19:AC54 AC62:AC73">
      <formula1>"A, B"</formula1>
    </dataValidation>
    <dataValidation type="whole" allowBlank="1" showInputMessage="1" showErrorMessage="1" errorTitle="입력값이 올바르지 않습니다." error="숫자만 쓰세요!" sqref="J29:J30 J25:J27 J40:J41 J59 J37:J38 J43:J44 M57:Z73 M7:Z54">
      <formula1>0</formula1>
      <formula2>20000</formula2>
    </dataValidation>
    <dataValidation allowBlank="1" showInputMessage="1" showErrorMessage="1" prompt="수식 계산_x000a_수치 입력 금지" sqref="K7:K54 K57:K73"/>
  </dataValidations>
  <pageMargins left="0.7" right="0.7" top="0.75" bottom="0.75" header="0.3" footer="0.3"/>
  <pageSetup paperSize="9" scale="46" orientation="landscape" r:id="rId1"/>
  <rowBreaks count="1" manualBreakCount="1">
    <brk id="45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D64:D68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D45:D54 AE73 D69:D73 AE45:AE54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8</vt:i4>
      </vt:variant>
    </vt:vector>
  </HeadingPairs>
  <TitlesOfParts>
    <vt:vector size="17" baseType="lpstr">
      <vt:lpstr>데이터</vt:lpstr>
      <vt:lpstr>1월 1일</vt:lpstr>
      <vt:lpstr>1월 2일</vt:lpstr>
      <vt:lpstr>1월 4일</vt:lpstr>
      <vt:lpstr>1월 5일</vt:lpstr>
      <vt:lpstr>1월 6일</vt:lpstr>
      <vt:lpstr>1월 7일</vt:lpstr>
      <vt:lpstr>1월 8일</vt:lpstr>
      <vt:lpstr>1월 9일</vt:lpstr>
      <vt:lpstr>'1월 1일'!Print_Area</vt:lpstr>
      <vt:lpstr>'1월 2일'!Print_Area</vt:lpstr>
      <vt:lpstr>'1월 4일'!Print_Area</vt:lpstr>
      <vt:lpstr>'1월 5일'!Print_Area</vt:lpstr>
      <vt:lpstr>'1월 6일'!Print_Area</vt:lpstr>
      <vt:lpstr>'1월 7일'!Print_Area</vt:lpstr>
      <vt:lpstr>'1월 8일'!Print_Area</vt:lpstr>
      <vt:lpstr>'1월 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QC-3</cp:lastModifiedBy>
  <dcterms:created xsi:type="dcterms:W3CDTF">2020-05-22T07:35:31Z</dcterms:created>
  <dcterms:modified xsi:type="dcterms:W3CDTF">2021-01-12T04:28:32Z</dcterms:modified>
</cp:coreProperties>
</file>