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1월\"/>
    </mc:Choice>
  </mc:AlternateContent>
  <bookViews>
    <workbookView xWindow="-120" yWindow="-120" windowWidth="29040" windowHeight="17640" firstSheet="1" activeTab="5"/>
  </bookViews>
  <sheets>
    <sheet name="데이터" sheetId="4" state="hidden" r:id="rId1"/>
    <sheet name="1월 11일" sheetId="48" r:id="rId2"/>
    <sheet name="1월 12일" sheetId="49" r:id="rId3"/>
    <sheet name="1월 13일 " sheetId="50" r:id="rId4"/>
    <sheet name="1월 14일" sheetId="51" r:id="rId5"/>
    <sheet name="1월 15일" sheetId="53" r:id="rId6"/>
  </sheets>
  <externalReferences>
    <externalReference r:id="rId7"/>
    <externalReference r:id="rId8"/>
  </externalReferences>
  <definedNames>
    <definedName name="_xlnm.Print_Area" localSheetId="1">'1월 11일'!$A$1:$AF$67</definedName>
    <definedName name="_xlnm.Print_Area" localSheetId="2">'1월 12일'!$A$1:$AF$67</definedName>
    <definedName name="_xlnm.Print_Area" localSheetId="3">'1월 13일 '!$A$1:$AF$67</definedName>
    <definedName name="_xlnm.Print_Area" localSheetId="4">'1월 14일'!$A$1:$AF$67</definedName>
    <definedName name="_xlnm.Print_Area" localSheetId="5">'1월 15일'!$A$1:$AF$67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2" i="53" l="1"/>
  <c r="K82" i="53"/>
  <c r="I82" i="53"/>
  <c r="AD81" i="53"/>
  <c r="K81" i="53"/>
  <c r="I81" i="53" s="1"/>
  <c r="L81" i="53" s="1"/>
  <c r="AD80" i="53"/>
  <c r="K80" i="53"/>
  <c r="I80" i="53"/>
  <c r="AD79" i="53"/>
  <c r="K79" i="53"/>
  <c r="I79" i="53" s="1"/>
  <c r="AD78" i="53"/>
  <c r="K78" i="53"/>
  <c r="I78" i="53" s="1"/>
  <c r="AD77" i="53"/>
  <c r="K77" i="53"/>
  <c r="I77" i="53" s="1"/>
  <c r="L77" i="53" s="1"/>
  <c r="AD76" i="53"/>
  <c r="K76" i="53"/>
  <c r="I76" i="53"/>
  <c r="AD75" i="53"/>
  <c r="K75" i="53"/>
  <c r="I75" i="53" s="1"/>
  <c r="L75" i="53" s="1"/>
  <c r="AD74" i="53"/>
  <c r="K74" i="53"/>
  <c r="I74" i="53"/>
  <c r="AD73" i="53"/>
  <c r="K73" i="53"/>
  <c r="I73" i="53" s="1"/>
  <c r="L73" i="53" s="1"/>
  <c r="AD72" i="53"/>
  <c r="K72" i="53"/>
  <c r="I72" i="53" s="1"/>
  <c r="AD71" i="53"/>
  <c r="K71" i="53"/>
  <c r="I71" i="53" s="1"/>
  <c r="L71" i="53" s="1"/>
  <c r="AD70" i="53"/>
  <c r="K70" i="53"/>
  <c r="I70" i="53" s="1"/>
  <c r="AD69" i="53"/>
  <c r="K69" i="53"/>
  <c r="I69" i="53" s="1"/>
  <c r="L69" i="53" s="1"/>
  <c r="C69" i="53"/>
  <c r="C70" i="53" s="1"/>
  <c r="C71" i="53" s="1"/>
  <c r="C72" i="53" s="1"/>
  <c r="C73" i="53" s="1"/>
  <c r="C74" i="53" s="1"/>
  <c r="C75" i="53" s="1"/>
  <c r="C76" i="53" s="1"/>
  <c r="C77" i="53" s="1"/>
  <c r="C78" i="53" s="1"/>
  <c r="C79" i="53" s="1"/>
  <c r="C80" i="53" s="1"/>
  <c r="C81" i="53" s="1"/>
  <c r="C82" i="53" s="1"/>
  <c r="B69" i="53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AD68" i="53"/>
  <c r="K68" i="53"/>
  <c r="I68" i="53" s="1"/>
  <c r="Z66" i="53"/>
  <c r="Y66" i="53"/>
  <c r="U66" i="53"/>
  <c r="T66" i="53"/>
  <c r="S66" i="53"/>
  <c r="R66" i="53"/>
  <c r="Q66" i="53"/>
  <c r="P66" i="53"/>
  <c r="O66" i="53"/>
  <c r="N66" i="53"/>
  <c r="M66" i="53"/>
  <c r="AD65" i="53"/>
  <c r="L65" i="53"/>
  <c r="K65" i="53"/>
  <c r="I65" i="53" s="1"/>
  <c r="C65" i="53"/>
  <c r="B65" i="53"/>
  <c r="AD64" i="53"/>
  <c r="K64" i="53"/>
  <c r="I64" i="53"/>
  <c r="AD63" i="53"/>
  <c r="K63" i="53"/>
  <c r="I63" i="53" s="1"/>
  <c r="AD62" i="53"/>
  <c r="K62" i="53"/>
  <c r="I62" i="53"/>
  <c r="AD61" i="53"/>
  <c r="K61" i="53"/>
  <c r="I61" i="53" s="1"/>
  <c r="AD60" i="53"/>
  <c r="K60" i="53"/>
  <c r="I60" i="53"/>
  <c r="AD59" i="53"/>
  <c r="K59" i="53"/>
  <c r="I59" i="53" s="1"/>
  <c r="AD58" i="53"/>
  <c r="K58" i="53"/>
  <c r="AD57" i="53"/>
  <c r="L57" i="53"/>
  <c r="K57" i="53"/>
  <c r="I57" i="53" s="1"/>
  <c r="AD56" i="53"/>
  <c r="K56" i="53"/>
  <c r="I56" i="53"/>
  <c r="AD55" i="53"/>
  <c r="K55" i="53"/>
  <c r="I55" i="53" s="1"/>
  <c r="AD54" i="53"/>
  <c r="K54" i="53"/>
  <c r="I54" i="53"/>
  <c r="AD53" i="53"/>
  <c r="K53" i="53"/>
  <c r="I53" i="53" s="1"/>
  <c r="AD52" i="53"/>
  <c r="K52" i="53"/>
  <c r="I52" i="53"/>
  <c r="AD51" i="53"/>
  <c r="K51" i="53"/>
  <c r="I51" i="53" s="1"/>
  <c r="AD50" i="53"/>
  <c r="K50" i="53"/>
  <c r="AD49" i="53"/>
  <c r="L49" i="53"/>
  <c r="K49" i="53"/>
  <c r="I49" i="53" s="1"/>
  <c r="AD48" i="53"/>
  <c r="K48" i="53"/>
  <c r="I48" i="53"/>
  <c r="AD47" i="53"/>
  <c r="K47" i="53"/>
  <c r="I47" i="53" s="1"/>
  <c r="AD46" i="53"/>
  <c r="K46" i="53"/>
  <c r="I46" i="53"/>
  <c r="AD45" i="53"/>
  <c r="K45" i="53"/>
  <c r="I45" i="53" s="1"/>
  <c r="AD44" i="53"/>
  <c r="K44" i="53"/>
  <c r="I44" i="53"/>
  <c r="AD43" i="53"/>
  <c r="K43" i="53"/>
  <c r="I43" i="53" s="1"/>
  <c r="AD42" i="53"/>
  <c r="K42" i="53"/>
  <c r="AD41" i="53"/>
  <c r="L41" i="53"/>
  <c r="K41" i="53"/>
  <c r="I41" i="53" s="1"/>
  <c r="AD40" i="53"/>
  <c r="K40" i="53"/>
  <c r="I40" i="53"/>
  <c r="AD39" i="53"/>
  <c r="K39" i="53"/>
  <c r="I39" i="53" s="1"/>
  <c r="AD38" i="53"/>
  <c r="K38" i="53"/>
  <c r="I38" i="53"/>
  <c r="AD37" i="53"/>
  <c r="K37" i="53"/>
  <c r="I37" i="53" s="1"/>
  <c r="AD36" i="53"/>
  <c r="K36" i="53"/>
  <c r="I36" i="53" s="1"/>
  <c r="AD35" i="53"/>
  <c r="K35" i="53"/>
  <c r="I35" i="53" s="1"/>
  <c r="AD34" i="53"/>
  <c r="K34" i="53"/>
  <c r="AD33" i="53"/>
  <c r="K33" i="53"/>
  <c r="I33" i="53" s="1"/>
  <c r="AD32" i="53"/>
  <c r="K32" i="53"/>
  <c r="I32" i="53" s="1"/>
  <c r="AD31" i="53"/>
  <c r="K31" i="53"/>
  <c r="I31" i="53" s="1"/>
  <c r="AD30" i="53"/>
  <c r="K30" i="53"/>
  <c r="I30" i="53"/>
  <c r="AD29" i="53"/>
  <c r="K29" i="53"/>
  <c r="I29" i="53" s="1"/>
  <c r="AD28" i="53"/>
  <c r="K28" i="53"/>
  <c r="I28" i="53"/>
  <c r="AD27" i="53"/>
  <c r="K27" i="53"/>
  <c r="I27" i="53" s="1"/>
  <c r="AD26" i="53"/>
  <c r="K26" i="53"/>
  <c r="AD25" i="53"/>
  <c r="K25" i="53"/>
  <c r="I25" i="53" s="1"/>
  <c r="AD24" i="53"/>
  <c r="K24" i="53"/>
  <c r="I24" i="53" s="1"/>
  <c r="AD23" i="53"/>
  <c r="K23" i="53"/>
  <c r="AD22" i="53"/>
  <c r="K22" i="53"/>
  <c r="I22" i="53" s="1"/>
  <c r="L22" i="53" s="1"/>
  <c r="AD21" i="53"/>
  <c r="K21" i="53"/>
  <c r="I21" i="53" s="1"/>
  <c r="AD20" i="53"/>
  <c r="K20" i="53"/>
  <c r="I20" i="53" s="1"/>
  <c r="L20" i="53" s="1"/>
  <c r="AD19" i="53"/>
  <c r="K19" i="53"/>
  <c r="AD18" i="53"/>
  <c r="K18" i="53"/>
  <c r="I18" i="53" s="1"/>
  <c r="L18" i="53" s="1"/>
  <c r="AD17" i="53"/>
  <c r="K17" i="53"/>
  <c r="I17" i="53" s="1"/>
  <c r="AD16" i="53"/>
  <c r="K16" i="53"/>
  <c r="I16" i="53" s="1"/>
  <c r="L16" i="53" s="1"/>
  <c r="AD15" i="53"/>
  <c r="K15" i="53"/>
  <c r="I15" i="53" s="1"/>
  <c r="AD14" i="53"/>
  <c r="K14" i="53"/>
  <c r="I14" i="53" s="1"/>
  <c r="L14" i="53" s="1"/>
  <c r="AD13" i="53"/>
  <c r="K13" i="53"/>
  <c r="I13" i="53" s="1"/>
  <c r="AD12" i="53"/>
  <c r="K12" i="53"/>
  <c r="I12" i="53" s="1"/>
  <c r="L12" i="53" s="1"/>
  <c r="AD11" i="53"/>
  <c r="K11" i="53"/>
  <c r="I11" i="53" s="1"/>
  <c r="AD10" i="53"/>
  <c r="K10" i="53"/>
  <c r="I10" i="53" s="1"/>
  <c r="L10" i="53" s="1"/>
  <c r="AD9" i="53"/>
  <c r="K9" i="53"/>
  <c r="I9" i="53" s="1"/>
  <c r="AD8" i="53"/>
  <c r="K8" i="53"/>
  <c r="C8" i="53"/>
  <c r="C9" i="53" s="1"/>
  <c r="C10" i="53" s="1"/>
  <c r="C11" i="53" s="1"/>
  <c r="C12" i="53" s="1"/>
  <c r="C13" i="53" s="1"/>
  <c r="C14" i="53" s="1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63" i="53" s="1"/>
  <c r="C64" i="53" s="1"/>
  <c r="B8" i="53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AD7" i="53"/>
  <c r="K7" i="53"/>
  <c r="C5" i="53"/>
  <c r="I8" i="53" l="1"/>
  <c r="L8" i="53" s="1"/>
  <c r="L79" i="53"/>
  <c r="L70" i="53"/>
  <c r="L78" i="53"/>
  <c r="L7" i="53"/>
  <c r="L25" i="53"/>
  <c r="L33" i="53"/>
  <c r="I7" i="53"/>
  <c r="L11" i="53"/>
  <c r="L15" i="53"/>
  <c r="I19" i="53"/>
  <c r="L19" i="53" s="1"/>
  <c r="I23" i="53"/>
  <c r="L23" i="53" s="1"/>
  <c r="L13" i="53"/>
  <c r="L21" i="53"/>
  <c r="L9" i="53"/>
  <c r="L17" i="53"/>
  <c r="L42" i="53"/>
  <c r="L27" i="53"/>
  <c r="L35" i="53"/>
  <c r="L36" i="53"/>
  <c r="L43" i="53"/>
  <c r="L51" i="53"/>
  <c r="L52" i="53"/>
  <c r="L59" i="53"/>
  <c r="L60" i="53"/>
  <c r="L76" i="53"/>
  <c r="L29" i="53"/>
  <c r="L30" i="53"/>
  <c r="L37" i="53"/>
  <c r="L38" i="53"/>
  <c r="L45" i="53"/>
  <c r="L46" i="53"/>
  <c r="L53" i="53"/>
  <c r="L54" i="53"/>
  <c r="L61" i="53"/>
  <c r="L62" i="53"/>
  <c r="L74" i="53"/>
  <c r="L82" i="53"/>
  <c r="L58" i="53"/>
  <c r="K66" i="53"/>
  <c r="L28" i="53"/>
  <c r="L44" i="53"/>
  <c r="L24" i="53"/>
  <c r="I26" i="53"/>
  <c r="L31" i="53"/>
  <c r="L32" i="53"/>
  <c r="I34" i="53"/>
  <c r="L34" i="53" s="1"/>
  <c r="L39" i="53"/>
  <c r="L40" i="53"/>
  <c r="I42" i="53"/>
  <c r="L47" i="53"/>
  <c r="L48" i="53"/>
  <c r="I50" i="53"/>
  <c r="L50" i="53" s="1"/>
  <c r="L55" i="53"/>
  <c r="L56" i="53"/>
  <c r="I58" i="53"/>
  <c r="L63" i="53"/>
  <c r="L64" i="53"/>
  <c r="L68" i="53"/>
  <c r="L72" i="53"/>
  <c r="L80" i="53"/>
  <c r="AD82" i="51"/>
  <c r="K82" i="51"/>
  <c r="I82" i="51" s="1"/>
  <c r="L82" i="51" s="1"/>
  <c r="AD81" i="51"/>
  <c r="K81" i="51"/>
  <c r="AD80" i="51"/>
  <c r="K80" i="51"/>
  <c r="I80" i="51"/>
  <c r="AD79" i="51"/>
  <c r="K79" i="51"/>
  <c r="AD78" i="51"/>
  <c r="K78" i="51"/>
  <c r="AD77" i="51"/>
  <c r="K77" i="51"/>
  <c r="AD76" i="51"/>
  <c r="K76" i="51"/>
  <c r="I76" i="51" s="1"/>
  <c r="AD75" i="51"/>
  <c r="K75" i="51"/>
  <c r="AD74" i="51"/>
  <c r="K74" i="51"/>
  <c r="I74" i="51" s="1"/>
  <c r="AD73" i="51"/>
  <c r="K73" i="51"/>
  <c r="AD72" i="51"/>
  <c r="K72" i="51"/>
  <c r="I72" i="51"/>
  <c r="AD71" i="51"/>
  <c r="K71" i="51"/>
  <c r="AD70" i="51"/>
  <c r="K70" i="51"/>
  <c r="I70" i="51" s="1"/>
  <c r="AD69" i="51"/>
  <c r="K69" i="51"/>
  <c r="C69" i="51"/>
  <c r="C70" i="51" s="1"/>
  <c r="C71" i="51" s="1"/>
  <c r="C72" i="51" s="1"/>
  <c r="C73" i="51" s="1"/>
  <c r="C74" i="51" s="1"/>
  <c r="C75" i="51" s="1"/>
  <c r="C76" i="51" s="1"/>
  <c r="C77" i="51" s="1"/>
  <c r="C78" i="51" s="1"/>
  <c r="C79" i="51" s="1"/>
  <c r="C80" i="51" s="1"/>
  <c r="C81" i="51" s="1"/>
  <c r="C82" i="51" s="1"/>
  <c r="B69" i="51"/>
  <c r="B70" i="51" s="1"/>
  <c r="B71" i="51" s="1"/>
  <c r="B72" i="51" s="1"/>
  <c r="B73" i="51" s="1"/>
  <c r="B74" i="51" s="1"/>
  <c r="B75" i="51" s="1"/>
  <c r="B76" i="51" s="1"/>
  <c r="B77" i="51" s="1"/>
  <c r="B78" i="51" s="1"/>
  <c r="B79" i="51" s="1"/>
  <c r="B80" i="51" s="1"/>
  <c r="B81" i="51" s="1"/>
  <c r="B82" i="51" s="1"/>
  <c r="AD68" i="51"/>
  <c r="K68" i="51"/>
  <c r="Z66" i="51"/>
  <c r="Y66" i="51"/>
  <c r="U66" i="51"/>
  <c r="T66" i="51"/>
  <c r="S66" i="51"/>
  <c r="R66" i="51"/>
  <c r="Q66" i="51"/>
  <c r="P66" i="51"/>
  <c r="O66" i="51"/>
  <c r="N66" i="51"/>
  <c r="M66" i="51"/>
  <c r="AD65" i="51"/>
  <c r="K65" i="51"/>
  <c r="C65" i="51"/>
  <c r="B65" i="51"/>
  <c r="AD64" i="51"/>
  <c r="K64" i="51"/>
  <c r="AD63" i="51"/>
  <c r="L63" i="51"/>
  <c r="K63" i="51"/>
  <c r="I63" i="51" s="1"/>
  <c r="AD62" i="51"/>
  <c r="K62" i="51"/>
  <c r="I62" i="51" s="1"/>
  <c r="AD61" i="51"/>
  <c r="L61" i="51"/>
  <c r="K61" i="51"/>
  <c r="I61" i="51" s="1"/>
  <c r="AD60" i="51"/>
  <c r="K60" i="51"/>
  <c r="I60" i="51" s="1"/>
  <c r="AD59" i="51"/>
  <c r="K59" i="51"/>
  <c r="I59" i="51" s="1"/>
  <c r="AD58" i="51"/>
  <c r="K58" i="51"/>
  <c r="I58" i="51" s="1"/>
  <c r="AD57" i="51"/>
  <c r="K57" i="51"/>
  <c r="I57" i="51" s="1"/>
  <c r="AD56" i="51"/>
  <c r="K56" i="51"/>
  <c r="AD55" i="51"/>
  <c r="L55" i="51"/>
  <c r="K55" i="51"/>
  <c r="I55" i="51" s="1"/>
  <c r="AD54" i="51"/>
  <c r="K54" i="51"/>
  <c r="I54" i="51" s="1"/>
  <c r="AD53" i="51"/>
  <c r="L53" i="51"/>
  <c r="K53" i="51"/>
  <c r="I53" i="51" s="1"/>
  <c r="AD52" i="51"/>
  <c r="K52" i="51"/>
  <c r="I52" i="51" s="1"/>
  <c r="AD51" i="51"/>
  <c r="K51" i="51"/>
  <c r="I51" i="51" s="1"/>
  <c r="AD50" i="51"/>
  <c r="K50" i="51"/>
  <c r="I50" i="51" s="1"/>
  <c r="AD49" i="51"/>
  <c r="K49" i="51"/>
  <c r="I49" i="51" s="1"/>
  <c r="AD48" i="51"/>
  <c r="K48" i="51"/>
  <c r="AD47" i="51"/>
  <c r="L47" i="51"/>
  <c r="K47" i="51"/>
  <c r="I47" i="51" s="1"/>
  <c r="AD46" i="51"/>
  <c r="K46" i="51"/>
  <c r="I46" i="51" s="1"/>
  <c r="AD45" i="51"/>
  <c r="L45" i="51"/>
  <c r="K45" i="51"/>
  <c r="I45" i="51" s="1"/>
  <c r="AD44" i="51"/>
  <c r="K44" i="51"/>
  <c r="I44" i="51" s="1"/>
  <c r="AD43" i="51"/>
  <c r="K43" i="51"/>
  <c r="I43" i="51" s="1"/>
  <c r="AD42" i="51"/>
  <c r="K42" i="51"/>
  <c r="I42" i="51" s="1"/>
  <c r="AD41" i="51"/>
  <c r="K41" i="51"/>
  <c r="I41" i="51" s="1"/>
  <c r="AD40" i="51"/>
  <c r="K40" i="51"/>
  <c r="AD39" i="51"/>
  <c r="K39" i="51"/>
  <c r="I39" i="51" s="1"/>
  <c r="AD38" i="51"/>
  <c r="K38" i="51"/>
  <c r="I38" i="51" s="1"/>
  <c r="AD37" i="51"/>
  <c r="K37" i="51"/>
  <c r="I37" i="51" s="1"/>
  <c r="AD36" i="51"/>
  <c r="K36" i="51"/>
  <c r="I36" i="51"/>
  <c r="AD35" i="51"/>
  <c r="K35" i="51"/>
  <c r="I35" i="51" s="1"/>
  <c r="AD34" i="51"/>
  <c r="K34" i="51"/>
  <c r="I34" i="51" s="1"/>
  <c r="AD33" i="51"/>
  <c r="K33" i="51"/>
  <c r="AD32" i="51"/>
  <c r="K32" i="51"/>
  <c r="AD31" i="51"/>
  <c r="K31" i="51"/>
  <c r="I31" i="51" s="1"/>
  <c r="L31" i="51" s="1"/>
  <c r="AD30" i="51"/>
  <c r="K30" i="51"/>
  <c r="I30" i="51" s="1"/>
  <c r="AD29" i="51"/>
  <c r="K29" i="51"/>
  <c r="I29" i="51" s="1"/>
  <c r="L29" i="51" s="1"/>
  <c r="AD28" i="51"/>
  <c r="K28" i="51"/>
  <c r="I28" i="51" s="1"/>
  <c r="AD27" i="51"/>
  <c r="K27" i="51"/>
  <c r="I27" i="51" s="1"/>
  <c r="AD26" i="51"/>
  <c r="K26" i="51"/>
  <c r="I26" i="51" s="1"/>
  <c r="AD25" i="51"/>
  <c r="K25" i="51"/>
  <c r="AD24" i="51"/>
  <c r="K24" i="51"/>
  <c r="AD23" i="51"/>
  <c r="K23" i="51"/>
  <c r="I23" i="51" s="1"/>
  <c r="AD22" i="51"/>
  <c r="K22" i="51"/>
  <c r="AD21" i="51"/>
  <c r="K21" i="51"/>
  <c r="I21" i="51" s="1"/>
  <c r="AD20" i="51"/>
  <c r="K20" i="51"/>
  <c r="AD19" i="51"/>
  <c r="K19" i="51"/>
  <c r="I19" i="51" s="1"/>
  <c r="AD18" i="51"/>
  <c r="K18" i="51"/>
  <c r="AD17" i="51"/>
  <c r="K17" i="51"/>
  <c r="I17" i="51" s="1"/>
  <c r="AD16" i="51"/>
  <c r="K16" i="51"/>
  <c r="AD15" i="51"/>
  <c r="K15" i="51"/>
  <c r="I15" i="51"/>
  <c r="AD14" i="51"/>
  <c r="K14" i="51"/>
  <c r="AD13" i="51"/>
  <c r="K13" i="51"/>
  <c r="I13" i="51" s="1"/>
  <c r="AD12" i="51"/>
  <c r="K12" i="51"/>
  <c r="AD11" i="51"/>
  <c r="K11" i="51"/>
  <c r="I11" i="51"/>
  <c r="AD10" i="51"/>
  <c r="K10" i="51"/>
  <c r="AD9" i="51"/>
  <c r="K9" i="51"/>
  <c r="I9" i="51" s="1"/>
  <c r="AD8" i="51"/>
  <c r="K8" i="51"/>
  <c r="C8" i="51"/>
  <c r="C9" i="51" s="1"/>
  <c r="C10" i="51" s="1"/>
  <c r="C11" i="51" s="1"/>
  <c r="C12" i="51" s="1"/>
  <c r="C13" i="51" s="1"/>
  <c r="C14" i="51" s="1"/>
  <c r="C15" i="51" s="1"/>
  <c r="C16" i="51" s="1"/>
  <c r="C17" i="51" s="1"/>
  <c r="C18" i="51" s="1"/>
  <c r="C19" i="51" s="1"/>
  <c r="C20" i="51" s="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C42" i="51" s="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C54" i="51" s="1"/>
  <c r="C55" i="51" s="1"/>
  <c r="C56" i="51" s="1"/>
  <c r="C57" i="51" s="1"/>
  <c r="C58" i="51" s="1"/>
  <c r="C59" i="51" s="1"/>
  <c r="C60" i="51" s="1"/>
  <c r="C61" i="51" s="1"/>
  <c r="C62" i="51" s="1"/>
  <c r="C63" i="51" s="1"/>
  <c r="C64" i="51" s="1"/>
  <c r="B8" i="5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AD7" i="51"/>
  <c r="K7" i="51"/>
  <c r="I7" i="51" s="1"/>
  <c r="C5" i="51"/>
  <c r="I66" i="53" l="1"/>
  <c r="L26" i="53"/>
  <c r="L66" i="53" s="1"/>
  <c r="L37" i="51"/>
  <c r="L72" i="51"/>
  <c r="L80" i="51"/>
  <c r="L74" i="51"/>
  <c r="L76" i="51"/>
  <c r="I78" i="51"/>
  <c r="L78" i="51" s="1"/>
  <c r="L70" i="51"/>
  <c r="L7" i="51"/>
  <c r="L11" i="51"/>
  <c r="L19" i="51"/>
  <c r="L39" i="51"/>
  <c r="L15" i="51"/>
  <c r="L23" i="51"/>
  <c r="L13" i="51"/>
  <c r="L21" i="51"/>
  <c r="L9" i="51"/>
  <c r="L17" i="51"/>
  <c r="I12" i="51"/>
  <c r="L12" i="51" s="1"/>
  <c r="I33" i="51"/>
  <c r="L33" i="51" s="1"/>
  <c r="I8" i="51"/>
  <c r="L8" i="51" s="1"/>
  <c r="I16" i="51"/>
  <c r="L16" i="51" s="1"/>
  <c r="I24" i="51"/>
  <c r="L24" i="51" s="1"/>
  <c r="I18" i="51"/>
  <c r="L18" i="51" s="1"/>
  <c r="I22" i="51"/>
  <c r="L22" i="51" s="1"/>
  <c r="I25" i="51"/>
  <c r="L25" i="51" s="1"/>
  <c r="I32" i="51"/>
  <c r="L32" i="51" s="1"/>
  <c r="I20" i="51"/>
  <c r="L20" i="51" s="1"/>
  <c r="I10" i="51"/>
  <c r="L10" i="51" s="1"/>
  <c r="I14" i="51"/>
  <c r="L14" i="51" s="1"/>
  <c r="I65" i="51"/>
  <c r="L65" i="51"/>
  <c r="I71" i="51"/>
  <c r="L71" i="51" s="1"/>
  <c r="I75" i="51"/>
  <c r="L75" i="51"/>
  <c r="I79" i="51"/>
  <c r="L79" i="51" s="1"/>
  <c r="L34" i="51"/>
  <c r="L41" i="51"/>
  <c r="L50" i="51"/>
  <c r="L58" i="51"/>
  <c r="L27" i="51"/>
  <c r="L28" i="51"/>
  <c r="L35" i="51"/>
  <c r="L36" i="51"/>
  <c r="L43" i="51"/>
  <c r="L44" i="51"/>
  <c r="L51" i="51"/>
  <c r="L52" i="51"/>
  <c r="L59" i="51"/>
  <c r="L60" i="51"/>
  <c r="K66" i="51"/>
  <c r="I69" i="51"/>
  <c r="L69" i="51" s="1"/>
  <c r="I73" i="51"/>
  <c r="L73" i="51" s="1"/>
  <c r="I77" i="51"/>
  <c r="L77" i="51"/>
  <c r="I81" i="51"/>
  <c r="L81" i="51" s="1"/>
  <c r="L26" i="51"/>
  <c r="L42" i="51"/>
  <c r="L49" i="51"/>
  <c r="L57" i="51"/>
  <c r="L30" i="51"/>
  <c r="L38" i="51"/>
  <c r="I40" i="51"/>
  <c r="L40" i="51" s="1"/>
  <c r="L46" i="51"/>
  <c r="I48" i="51"/>
  <c r="L48" i="51" s="1"/>
  <c r="L54" i="51"/>
  <c r="I56" i="51"/>
  <c r="L56" i="51" s="1"/>
  <c r="L62" i="51"/>
  <c r="I64" i="51"/>
  <c r="L64" i="51" s="1"/>
  <c r="I68" i="51"/>
  <c r="L68" i="51" s="1"/>
  <c r="AD82" i="50"/>
  <c r="K82" i="50"/>
  <c r="I82" i="50" s="1"/>
  <c r="L82" i="50" s="1"/>
  <c r="AD81" i="50"/>
  <c r="K81" i="50"/>
  <c r="AD80" i="50"/>
  <c r="K80" i="50"/>
  <c r="AD79" i="50"/>
  <c r="K79" i="50"/>
  <c r="AD78" i="50"/>
  <c r="K78" i="50"/>
  <c r="AD77" i="50"/>
  <c r="K77" i="50"/>
  <c r="AD76" i="50"/>
  <c r="K76" i="50"/>
  <c r="AD75" i="50"/>
  <c r="K75" i="50"/>
  <c r="AD74" i="50"/>
  <c r="K74" i="50"/>
  <c r="AD73" i="50"/>
  <c r="K73" i="50"/>
  <c r="AD72" i="50"/>
  <c r="K72" i="50"/>
  <c r="AD71" i="50"/>
  <c r="K71" i="50"/>
  <c r="AD70" i="50"/>
  <c r="K70" i="50"/>
  <c r="AD69" i="50"/>
  <c r="K69" i="50"/>
  <c r="C69" i="50"/>
  <c r="C70" i="50" s="1"/>
  <c r="C71" i="50" s="1"/>
  <c r="C72" i="50" s="1"/>
  <c r="C73" i="50" s="1"/>
  <c r="C74" i="50" s="1"/>
  <c r="C75" i="50" s="1"/>
  <c r="C76" i="50" s="1"/>
  <c r="C77" i="50" s="1"/>
  <c r="C78" i="50" s="1"/>
  <c r="C79" i="50" s="1"/>
  <c r="C80" i="50" s="1"/>
  <c r="C81" i="50" s="1"/>
  <c r="C82" i="50" s="1"/>
  <c r="B69" i="50"/>
  <c r="B70" i="50" s="1"/>
  <c r="B71" i="50" s="1"/>
  <c r="B72" i="50" s="1"/>
  <c r="B73" i="50" s="1"/>
  <c r="B74" i="50" s="1"/>
  <c r="B75" i="50" s="1"/>
  <c r="B76" i="50" s="1"/>
  <c r="B77" i="50" s="1"/>
  <c r="B78" i="50" s="1"/>
  <c r="B79" i="50" s="1"/>
  <c r="B80" i="50" s="1"/>
  <c r="B81" i="50" s="1"/>
  <c r="B82" i="50" s="1"/>
  <c r="AD68" i="50"/>
  <c r="K68" i="50"/>
  <c r="Z66" i="50"/>
  <c r="Y66" i="50"/>
  <c r="U66" i="50"/>
  <c r="T66" i="50"/>
  <c r="S66" i="50"/>
  <c r="R66" i="50"/>
  <c r="Q66" i="50"/>
  <c r="P66" i="50"/>
  <c r="O66" i="50"/>
  <c r="N66" i="50"/>
  <c r="M66" i="50"/>
  <c r="AD65" i="50"/>
  <c r="K65" i="50"/>
  <c r="C65" i="50"/>
  <c r="B65" i="50"/>
  <c r="AD64" i="50"/>
  <c r="K64" i="50"/>
  <c r="I64" i="50"/>
  <c r="AD63" i="50"/>
  <c r="K63" i="50"/>
  <c r="I63" i="50" s="1"/>
  <c r="AD62" i="50"/>
  <c r="K62" i="50"/>
  <c r="I62" i="50"/>
  <c r="AD61" i="50"/>
  <c r="K61" i="50"/>
  <c r="I61" i="50" s="1"/>
  <c r="AD60" i="50"/>
  <c r="K60" i="50"/>
  <c r="AD59" i="50"/>
  <c r="K59" i="50"/>
  <c r="I59" i="50" s="1"/>
  <c r="AD58" i="50"/>
  <c r="K58" i="50"/>
  <c r="I58" i="50"/>
  <c r="AD57" i="50"/>
  <c r="K57" i="50"/>
  <c r="I57" i="50" s="1"/>
  <c r="AD56" i="50"/>
  <c r="K56" i="50"/>
  <c r="I56" i="50"/>
  <c r="AD55" i="50"/>
  <c r="K55" i="50"/>
  <c r="I55" i="50" s="1"/>
  <c r="AD54" i="50"/>
  <c r="K54" i="50"/>
  <c r="I54" i="50"/>
  <c r="AD53" i="50"/>
  <c r="K53" i="50"/>
  <c r="I53" i="50" s="1"/>
  <c r="AD52" i="50"/>
  <c r="K52" i="50"/>
  <c r="AD51" i="50"/>
  <c r="K51" i="50"/>
  <c r="I51" i="50" s="1"/>
  <c r="AD50" i="50"/>
  <c r="K50" i="50"/>
  <c r="I50" i="50"/>
  <c r="AD49" i="50"/>
  <c r="K49" i="50"/>
  <c r="I49" i="50" s="1"/>
  <c r="AD48" i="50"/>
  <c r="K48" i="50"/>
  <c r="I48" i="50"/>
  <c r="AD47" i="50"/>
  <c r="K47" i="50"/>
  <c r="I47" i="50" s="1"/>
  <c r="AD46" i="50"/>
  <c r="K46" i="50"/>
  <c r="I46" i="50"/>
  <c r="AD45" i="50"/>
  <c r="K45" i="50"/>
  <c r="I45" i="50" s="1"/>
  <c r="AD44" i="50"/>
  <c r="K44" i="50"/>
  <c r="AD43" i="50"/>
  <c r="K43" i="50"/>
  <c r="I43" i="50" s="1"/>
  <c r="AD42" i="50"/>
  <c r="K42" i="50"/>
  <c r="I42" i="50" s="1"/>
  <c r="AD41" i="50"/>
  <c r="K41" i="50"/>
  <c r="I41" i="50" s="1"/>
  <c r="AD40" i="50"/>
  <c r="K40" i="50"/>
  <c r="I40" i="50" s="1"/>
  <c r="AD39" i="50"/>
  <c r="K39" i="50"/>
  <c r="I39" i="50" s="1"/>
  <c r="AD38" i="50"/>
  <c r="K38" i="50"/>
  <c r="I38" i="50"/>
  <c r="AD37" i="50"/>
  <c r="K37" i="50"/>
  <c r="I37" i="50" s="1"/>
  <c r="AD36" i="50"/>
  <c r="K36" i="50"/>
  <c r="AD35" i="50"/>
  <c r="K35" i="50"/>
  <c r="I35" i="50" s="1"/>
  <c r="L35" i="50" s="1"/>
  <c r="AD34" i="50"/>
  <c r="K34" i="50"/>
  <c r="I34" i="50" s="1"/>
  <c r="AD33" i="50"/>
  <c r="K33" i="50"/>
  <c r="I33" i="50" s="1"/>
  <c r="AD32" i="50"/>
  <c r="K32" i="50"/>
  <c r="I32" i="50" s="1"/>
  <c r="AD31" i="50"/>
  <c r="K31" i="50"/>
  <c r="I31" i="50" s="1"/>
  <c r="AD30" i="50"/>
  <c r="K30" i="50"/>
  <c r="I30" i="50" s="1"/>
  <c r="AD29" i="50"/>
  <c r="K29" i="50"/>
  <c r="I29" i="50" s="1"/>
  <c r="AD28" i="50"/>
  <c r="K28" i="50"/>
  <c r="AD27" i="50"/>
  <c r="K27" i="50"/>
  <c r="I27" i="50" s="1"/>
  <c r="L27" i="50" s="1"/>
  <c r="AD26" i="50"/>
  <c r="K26" i="50"/>
  <c r="I26" i="50"/>
  <c r="AD25" i="50"/>
  <c r="K25" i="50"/>
  <c r="I25" i="50" s="1"/>
  <c r="AD24" i="50"/>
  <c r="K24" i="50"/>
  <c r="I24" i="50" s="1"/>
  <c r="AD23" i="50"/>
  <c r="K23" i="50"/>
  <c r="I23" i="50" s="1"/>
  <c r="AD22" i="50"/>
  <c r="K22" i="50"/>
  <c r="I22" i="50" s="1"/>
  <c r="L22" i="50" s="1"/>
  <c r="AD21" i="50"/>
  <c r="K21" i="50"/>
  <c r="AD20" i="50"/>
  <c r="K20" i="50"/>
  <c r="I20" i="50" s="1"/>
  <c r="L20" i="50" s="1"/>
  <c r="AD19" i="50"/>
  <c r="K19" i="50"/>
  <c r="I19" i="50" s="1"/>
  <c r="AD18" i="50"/>
  <c r="K18" i="50"/>
  <c r="I18" i="50" s="1"/>
  <c r="L18" i="50" s="1"/>
  <c r="AD17" i="50"/>
  <c r="K17" i="50"/>
  <c r="I17" i="50" s="1"/>
  <c r="AD16" i="50"/>
  <c r="K16" i="50"/>
  <c r="I16" i="50" s="1"/>
  <c r="L16" i="50" s="1"/>
  <c r="AD15" i="50"/>
  <c r="K15" i="50"/>
  <c r="I15" i="50" s="1"/>
  <c r="AD14" i="50"/>
  <c r="K14" i="50"/>
  <c r="I14" i="50" s="1"/>
  <c r="L14" i="50" s="1"/>
  <c r="AD13" i="50"/>
  <c r="K13" i="50"/>
  <c r="I13" i="50" s="1"/>
  <c r="AD12" i="50"/>
  <c r="K12" i="50"/>
  <c r="I12" i="50" s="1"/>
  <c r="L12" i="50" s="1"/>
  <c r="AD11" i="50"/>
  <c r="K11" i="50"/>
  <c r="I11" i="50" s="1"/>
  <c r="AD10" i="50"/>
  <c r="K10" i="50"/>
  <c r="I10" i="50" s="1"/>
  <c r="L10" i="50" s="1"/>
  <c r="AD9" i="50"/>
  <c r="K9" i="50"/>
  <c r="I9" i="50" s="1"/>
  <c r="AD8" i="50"/>
  <c r="K8" i="50"/>
  <c r="I8" i="50" s="1"/>
  <c r="L8" i="50" s="1"/>
  <c r="C8" i="50"/>
  <c r="C9" i="50" s="1"/>
  <c r="C10" i="50" s="1"/>
  <c r="C11" i="50" s="1"/>
  <c r="C12" i="50" s="1"/>
  <c r="C13" i="50" s="1"/>
  <c r="C14" i="50" s="1"/>
  <c r="C15" i="50" s="1"/>
  <c r="C16" i="50" s="1"/>
  <c r="C17" i="50" s="1"/>
  <c r="C18" i="50" s="1"/>
  <c r="C19" i="50" s="1"/>
  <c r="C20" i="50" s="1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C54" i="50" s="1"/>
  <c r="C55" i="50" s="1"/>
  <c r="C56" i="50" s="1"/>
  <c r="C57" i="50" s="1"/>
  <c r="C58" i="50" s="1"/>
  <c r="C59" i="50" s="1"/>
  <c r="C60" i="50" s="1"/>
  <c r="C61" i="50" s="1"/>
  <c r="C62" i="50" s="1"/>
  <c r="C63" i="50" s="1"/>
  <c r="C64" i="50" s="1"/>
  <c r="B8" i="50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AD7" i="50"/>
  <c r="K7" i="50"/>
  <c r="I7" i="50" s="1"/>
  <c r="C5" i="50"/>
  <c r="L43" i="50" l="1"/>
  <c r="L51" i="50"/>
  <c r="L59" i="50"/>
  <c r="L66" i="51"/>
  <c r="I66" i="51"/>
  <c r="K66" i="50"/>
  <c r="L9" i="50"/>
  <c r="L17" i="50"/>
  <c r="L13" i="50"/>
  <c r="I21" i="50"/>
  <c r="L21" i="50" s="1"/>
  <c r="L7" i="50"/>
  <c r="L11" i="50"/>
  <c r="L19" i="50"/>
  <c r="L15" i="50"/>
  <c r="L23" i="50"/>
  <c r="L44" i="50"/>
  <c r="I69" i="50"/>
  <c r="L69" i="50"/>
  <c r="I70" i="50"/>
  <c r="L70" i="50" s="1"/>
  <c r="L29" i="50"/>
  <c r="L30" i="50"/>
  <c r="L37" i="50"/>
  <c r="L38" i="50"/>
  <c r="L45" i="50"/>
  <c r="L46" i="50"/>
  <c r="L53" i="50"/>
  <c r="L54" i="50"/>
  <c r="L61" i="50"/>
  <c r="L62" i="50"/>
  <c r="I73" i="50"/>
  <c r="L73" i="50"/>
  <c r="I77" i="50"/>
  <c r="L77" i="50" s="1"/>
  <c r="I68" i="50"/>
  <c r="L68" i="50" s="1"/>
  <c r="I74" i="50"/>
  <c r="L74" i="50" s="1"/>
  <c r="L24" i="50"/>
  <c r="L31" i="50"/>
  <c r="L32" i="50"/>
  <c r="L39" i="50"/>
  <c r="L40" i="50"/>
  <c r="L47" i="50"/>
  <c r="L48" i="50"/>
  <c r="L55" i="50"/>
  <c r="L56" i="50"/>
  <c r="L63" i="50"/>
  <c r="L64" i="50"/>
  <c r="I65" i="50"/>
  <c r="L65" i="50" s="1"/>
  <c r="I72" i="50"/>
  <c r="L72" i="50" s="1"/>
  <c r="I76" i="50"/>
  <c r="L76" i="50" s="1"/>
  <c r="I79" i="50"/>
  <c r="L79" i="50" s="1"/>
  <c r="L25" i="50"/>
  <c r="L26" i="50"/>
  <c r="I28" i="50"/>
  <c r="L33" i="50"/>
  <c r="L34" i="50"/>
  <c r="I36" i="50"/>
  <c r="L36" i="50" s="1"/>
  <c r="L41" i="50"/>
  <c r="L42" i="50"/>
  <c r="I44" i="50"/>
  <c r="L49" i="50"/>
  <c r="L50" i="50"/>
  <c r="I52" i="50"/>
  <c r="L52" i="50" s="1"/>
  <c r="L57" i="50"/>
  <c r="L58" i="50"/>
  <c r="I60" i="50"/>
  <c r="L60" i="50" s="1"/>
  <c r="I71" i="50"/>
  <c r="L71" i="50"/>
  <c r="I75" i="50"/>
  <c r="L75" i="50"/>
  <c r="I81" i="50"/>
  <c r="L81" i="50"/>
  <c r="I78" i="50"/>
  <c r="L78" i="50" s="1"/>
  <c r="I80" i="50"/>
  <c r="L80" i="50" s="1"/>
  <c r="K27" i="49"/>
  <c r="I27" i="49" s="1"/>
  <c r="K26" i="49"/>
  <c r="I26" i="49"/>
  <c r="I10" i="49"/>
  <c r="AD82" i="49"/>
  <c r="K82" i="49"/>
  <c r="AD81" i="49"/>
  <c r="K81" i="49"/>
  <c r="AD80" i="49"/>
  <c r="K80" i="49"/>
  <c r="AD79" i="49"/>
  <c r="K79" i="49"/>
  <c r="AD78" i="49"/>
  <c r="K78" i="49"/>
  <c r="AD77" i="49"/>
  <c r="K77" i="49"/>
  <c r="AD76" i="49"/>
  <c r="K76" i="49"/>
  <c r="AD75" i="49"/>
  <c r="K75" i="49"/>
  <c r="AD74" i="49"/>
  <c r="K74" i="49"/>
  <c r="AD73" i="49"/>
  <c r="K73" i="49"/>
  <c r="AD72" i="49"/>
  <c r="K72" i="49"/>
  <c r="AD71" i="49"/>
  <c r="K71" i="49"/>
  <c r="AD70" i="49"/>
  <c r="K70" i="49"/>
  <c r="AD69" i="49"/>
  <c r="K69" i="49"/>
  <c r="C69" i="49"/>
  <c r="C70" i="49" s="1"/>
  <c r="C71" i="49" s="1"/>
  <c r="C72" i="49" s="1"/>
  <c r="C73" i="49" s="1"/>
  <c r="C74" i="49" s="1"/>
  <c r="C75" i="49" s="1"/>
  <c r="C76" i="49" s="1"/>
  <c r="C77" i="49" s="1"/>
  <c r="C78" i="49" s="1"/>
  <c r="C79" i="49" s="1"/>
  <c r="C80" i="49" s="1"/>
  <c r="C81" i="49" s="1"/>
  <c r="C82" i="49" s="1"/>
  <c r="B69" i="49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AD68" i="49"/>
  <c r="K68" i="49"/>
  <c r="Z66" i="49"/>
  <c r="Y66" i="49"/>
  <c r="U66" i="49"/>
  <c r="T66" i="49"/>
  <c r="S66" i="49"/>
  <c r="R66" i="49"/>
  <c r="Q66" i="49"/>
  <c r="P66" i="49"/>
  <c r="O66" i="49"/>
  <c r="N66" i="49"/>
  <c r="M66" i="49"/>
  <c r="AD65" i="49"/>
  <c r="K65" i="49"/>
  <c r="C65" i="49"/>
  <c r="B65" i="49"/>
  <c r="AD64" i="49"/>
  <c r="K64" i="49"/>
  <c r="AD63" i="49"/>
  <c r="L63" i="49"/>
  <c r="K63" i="49"/>
  <c r="I63" i="49" s="1"/>
  <c r="AD62" i="49"/>
  <c r="K62" i="49"/>
  <c r="I62" i="49" s="1"/>
  <c r="AD61" i="49"/>
  <c r="K61" i="49"/>
  <c r="I61" i="49" s="1"/>
  <c r="AD60" i="49"/>
  <c r="K60" i="49"/>
  <c r="I60" i="49" s="1"/>
  <c r="AD59" i="49"/>
  <c r="K59" i="49"/>
  <c r="I59" i="49" s="1"/>
  <c r="AD58" i="49"/>
  <c r="K58" i="49"/>
  <c r="I58" i="49"/>
  <c r="AD57" i="49"/>
  <c r="K57" i="49"/>
  <c r="I57" i="49" s="1"/>
  <c r="AD56" i="49"/>
  <c r="K56" i="49"/>
  <c r="AD55" i="49"/>
  <c r="L55" i="49"/>
  <c r="K55" i="49"/>
  <c r="I55" i="49" s="1"/>
  <c r="AD54" i="49"/>
  <c r="K54" i="49"/>
  <c r="I54" i="49" s="1"/>
  <c r="AD53" i="49"/>
  <c r="K53" i="49"/>
  <c r="I53" i="49" s="1"/>
  <c r="AD52" i="49"/>
  <c r="K52" i="49"/>
  <c r="I52" i="49" s="1"/>
  <c r="AD51" i="49"/>
  <c r="K51" i="49"/>
  <c r="I51" i="49" s="1"/>
  <c r="AD50" i="49"/>
  <c r="K50" i="49"/>
  <c r="I50" i="49"/>
  <c r="AD49" i="49"/>
  <c r="K49" i="49"/>
  <c r="I49" i="49" s="1"/>
  <c r="AD48" i="49"/>
  <c r="K48" i="49"/>
  <c r="AD47" i="49"/>
  <c r="L47" i="49"/>
  <c r="K47" i="49"/>
  <c r="I47" i="49" s="1"/>
  <c r="AD46" i="49"/>
  <c r="K46" i="49"/>
  <c r="I46" i="49" s="1"/>
  <c r="AD45" i="49"/>
  <c r="K45" i="49"/>
  <c r="I45" i="49" s="1"/>
  <c r="AD44" i="49"/>
  <c r="K44" i="49"/>
  <c r="I44" i="49" s="1"/>
  <c r="AD43" i="49"/>
  <c r="K43" i="49"/>
  <c r="I43" i="49" s="1"/>
  <c r="AD42" i="49"/>
  <c r="K42" i="49"/>
  <c r="I42" i="49"/>
  <c r="AD41" i="49"/>
  <c r="K41" i="49"/>
  <c r="I41" i="49" s="1"/>
  <c r="AD40" i="49"/>
  <c r="K40" i="49"/>
  <c r="AD39" i="49"/>
  <c r="L39" i="49"/>
  <c r="K39" i="49"/>
  <c r="I39" i="49" s="1"/>
  <c r="AD38" i="49"/>
  <c r="K38" i="49"/>
  <c r="I38" i="49" s="1"/>
  <c r="AD37" i="49"/>
  <c r="K37" i="49"/>
  <c r="I37" i="49" s="1"/>
  <c r="L37" i="49" s="1"/>
  <c r="AD36" i="49"/>
  <c r="K36" i="49"/>
  <c r="I36" i="49" s="1"/>
  <c r="AD35" i="49"/>
  <c r="K35" i="49"/>
  <c r="I35" i="49" s="1"/>
  <c r="L35" i="49" s="1"/>
  <c r="AD34" i="49"/>
  <c r="K34" i="49"/>
  <c r="I34" i="49" s="1"/>
  <c r="AD33" i="49"/>
  <c r="K33" i="49"/>
  <c r="I33" i="49" s="1"/>
  <c r="AD32" i="49"/>
  <c r="K32" i="49"/>
  <c r="AD31" i="49"/>
  <c r="K31" i="49"/>
  <c r="I31" i="49" s="1"/>
  <c r="L31" i="49" s="1"/>
  <c r="AD30" i="49"/>
  <c r="K30" i="49"/>
  <c r="I30" i="49" s="1"/>
  <c r="AD29" i="49"/>
  <c r="K29" i="49"/>
  <c r="I29" i="49" s="1"/>
  <c r="AD28" i="49"/>
  <c r="K28" i="49"/>
  <c r="I28" i="49" s="1"/>
  <c r="AD27" i="49"/>
  <c r="AD26" i="49"/>
  <c r="AD25" i="49"/>
  <c r="K25" i="49"/>
  <c r="I25" i="49" s="1"/>
  <c r="AD24" i="49"/>
  <c r="K24" i="49"/>
  <c r="AD23" i="49"/>
  <c r="K23" i="49"/>
  <c r="I23" i="49" s="1"/>
  <c r="L23" i="49" s="1"/>
  <c r="AD22" i="49"/>
  <c r="K22" i="49"/>
  <c r="I22" i="49" s="1"/>
  <c r="L22" i="49" s="1"/>
  <c r="AD21" i="49"/>
  <c r="K21" i="49"/>
  <c r="I21" i="49" s="1"/>
  <c r="L21" i="49" s="1"/>
  <c r="AD20" i="49"/>
  <c r="K20" i="49"/>
  <c r="I20" i="49"/>
  <c r="L20" i="49" s="1"/>
  <c r="AD19" i="49"/>
  <c r="K19" i="49"/>
  <c r="I19" i="49" s="1"/>
  <c r="L19" i="49" s="1"/>
  <c r="AD18" i="49"/>
  <c r="K18" i="49"/>
  <c r="I18" i="49" s="1"/>
  <c r="L18" i="49" s="1"/>
  <c r="AD17" i="49"/>
  <c r="K17" i="49"/>
  <c r="I17" i="49" s="1"/>
  <c r="L17" i="49" s="1"/>
  <c r="AD16" i="49"/>
  <c r="K16" i="49"/>
  <c r="I16" i="49"/>
  <c r="L16" i="49" s="1"/>
  <c r="AD15" i="49"/>
  <c r="K15" i="49"/>
  <c r="I15" i="49" s="1"/>
  <c r="L15" i="49" s="1"/>
  <c r="AD14" i="49"/>
  <c r="K14" i="49"/>
  <c r="I14" i="49" s="1"/>
  <c r="L14" i="49" s="1"/>
  <c r="AD13" i="49"/>
  <c r="K13" i="49"/>
  <c r="I13" i="49" s="1"/>
  <c r="L13" i="49" s="1"/>
  <c r="AD12" i="49"/>
  <c r="K12" i="49"/>
  <c r="I12" i="49" s="1"/>
  <c r="L12" i="49" s="1"/>
  <c r="AD11" i="49"/>
  <c r="K11" i="49"/>
  <c r="I11" i="49" s="1"/>
  <c r="L11" i="49" s="1"/>
  <c r="AD10" i="49"/>
  <c r="K10" i="49"/>
  <c r="AD9" i="49"/>
  <c r="K9" i="49"/>
  <c r="I9" i="49" s="1"/>
  <c r="L9" i="49" s="1"/>
  <c r="AD8" i="49"/>
  <c r="K8" i="49"/>
  <c r="I8" i="49" s="1"/>
  <c r="L8" i="49" s="1"/>
  <c r="C8" i="49"/>
  <c r="C9" i="49" s="1"/>
  <c r="C10" i="49" s="1"/>
  <c r="C11" i="49" s="1"/>
  <c r="C12" i="49" s="1"/>
  <c r="C13" i="49" s="1"/>
  <c r="C14" i="49" s="1"/>
  <c r="C15" i="49" s="1"/>
  <c r="C16" i="49" s="1"/>
  <c r="C17" i="49" s="1"/>
  <c r="C18" i="49" s="1"/>
  <c r="C19" i="49" s="1"/>
  <c r="C20" i="49" s="1"/>
  <c r="C21" i="49" s="1"/>
  <c r="C22" i="49" s="1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C57" i="49" s="1"/>
  <c r="C58" i="49" s="1"/>
  <c r="C59" i="49" s="1"/>
  <c r="C60" i="49" s="1"/>
  <c r="C61" i="49" s="1"/>
  <c r="C62" i="49" s="1"/>
  <c r="C63" i="49" s="1"/>
  <c r="C64" i="49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AD7" i="49"/>
  <c r="K7" i="49"/>
  <c r="C5" i="49"/>
  <c r="L43" i="49" l="1"/>
  <c r="L51" i="49"/>
  <c r="L59" i="49"/>
  <c r="L45" i="49"/>
  <c r="L53" i="49"/>
  <c r="L61" i="49"/>
  <c r="I66" i="50"/>
  <c r="L66" i="50"/>
  <c r="L28" i="50"/>
  <c r="L27" i="49"/>
  <c r="L10" i="49"/>
  <c r="K66" i="49"/>
  <c r="L29" i="49"/>
  <c r="I65" i="49"/>
  <c r="L65" i="49" s="1"/>
  <c r="I72" i="49"/>
  <c r="L72" i="49" s="1"/>
  <c r="I76" i="49"/>
  <c r="L76" i="49" s="1"/>
  <c r="I80" i="49"/>
  <c r="L80" i="49" s="1"/>
  <c r="L25" i="49"/>
  <c r="L26" i="49"/>
  <c r="L33" i="49"/>
  <c r="L34" i="49"/>
  <c r="L41" i="49"/>
  <c r="L42" i="49"/>
  <c r="L49" i="49"/>
  <c r="L50" i="49"/>
  <c r="L57" i="49"/>
  <c r="L58" i="49"/>
  <c r="I71" i="49"/>
  <c r="L71" i="49" s="1"/>
  <c r="I75" i="49"/>
  <c r="L75" i="49"/>
  <c r="I79" i="49"/>
  <c r="L79" i="49" s="1"/>
  <c r="I7" i="49"/>
  <c r="L28" i="49"/>
  <c r="L36" i="49"/>
  <c r="L44" i="49"/>
  <c r="L52" i="49"/>
  <c r="L60" i="49"/>
  <c r="I68" i="49"/>
  <c r="L68" i="49" s="1"/>
  <c r="I69" i="49"/>
  <c r="L69" i="49"/>
  <c r="I70" i="49"/>
  <c r="L70" i="49" s="1"/>
  <c r="I74" i="49"/>
  <c r="L74" i="49" s="1"/>
  <c r="I78" i="49"/>
  <c r="L78" i="49" s="1"/>
  <c r="I24" i="49"/>
  <c r="L24" i="49" s="1"/>
  <c r="L30" i="49"/>
  <c r="I32" i="49"/>
  <c r="L32" i="49" s="1"/>
  <c r="L38" i="49"/>
  <c r="I40" i="49"/>
  <c r="L40" i="49" s="1"/>
  <c r="L46" i="49"/>
  <c r="I48" i="49"/>
  <c r="L48" i="49" s="1"/>
  <c r="L54" i="49"/>
  <c r="I56" i="49"/>
  <c r="L56" i="49" s="1"/>
  <c r="L62" i="49"/>
  <c r="I64" i="49"/>
  <c r="L64" i="49" s="1"/>
  <c r="I73" i="49"/>
  <c r="L73" i="49"/>
  <c r="I77" i="49"/>
  <c r="L77" i="49" s="1"/>
  <c r="I81" i="49"/>
  <c r="L81" i="49"/>
  <c r="I82" i="49"/>
  <c r="L82" i="49" s="1"/>
  <c r="AD51" i="48"/>
  <c r="AD50" i="48"/>
  <c r="AD49" i="48"/>
  <c r="AD48" i="48"/>
  <c r="AD47" i="48"/>
  <c r="AD46" i="48"/>
  <c r="AD45" i="48"/>
  <c r="AD44" i="48"/>
  <c r="AD43" i="48"/>
  <c r="AD42" i="48"/>
  <c r="AD41" i="48"/>
  <c r="AD40" i="48"/>
  <c r="AD39" i="48"/>
  <c r="AD38" i="48"/>
  <c r="AD37" i="48"/>
  <c r="AD36" i="48"/>
  <c r="I66" i="49" l="1"/>
  <c r="L7" i="49"/>
  <c r="L66" i="49" s="1"/>
  <c r="AD35" i="48"/>
  <c r="AD34" i="48"/>
  <c r="AD33" i="48"/>
  <c r="K53" i="48"/>
  <c r="K52" i="48"/>
  <c r="I52" i="48" s="1"/>
  <c r="L52" i="48" s="1"/>
  <c r="K51" i="48"/>
  <c r="I51" i="48" s="1"/>
  <c r="L51" i="48" s="1"/>
  <c r="K50" i="48"/>
  <c r="I50" i="48" s="1"/>
  <c r="L50" i="48" s="1"/>
  <c r="K49" i="48"/>
  <c r="I49" i="48" s="1"/>
  <c r="L49" i="48" s="1"/>
  <c r="K48" i="48"/>
  <c r="I48" i="48" s="1"/>
  <c r="L48" i="48" s="1"/>
  <c r="K47" i="48"/>
  <c r="I47" i="48" s="1"/>
  <c r="L47" i="48" s="1"/>
  <c r="K46" i="48"/>
  <c r="I46" i="48" s="1"/>
  <c r="L46" i="48" s="1"/>
  <c r="K45" i="48"/>
  <c r="I45" i="48" s="1"/>
  <c r="L45" i="48" s="1"/>
  <c r="K44" i="48"/>
  <c r="I44" i="48" s="1"/>
  <c r="L44" i="48" s="1"/>
  <c r="K43" i="48"/>
  <c r="I43" i="48" s="1"/>
  <c r="L43" i="48" s="1"/>
  <c r="K42" i="48"/>
  <c r="I42" i="48" s="1"/>
  <c r="L42" i="48" s="1"/>
  <c r="K41" i="48"/>
  <c r="I41" i="48" s="1"/>
  <c r="L41" i="48" s="1"/>
  <c r="K40" i="48"/>
  <c r="I40" i="48" s="1"/>
  <c r="L40" i="48" s="1"/>
  <c r="K39" i="48"/>
  <c r="I39" i="48" s="1"/>
  <c r="L39" i="48" s="1"/>
  <c r="K38" i="48"/>
  <c r="I38" i="48" s="1"/>
  <c r="L38" i="48" s="1"/>
  <c r="K37" i="48"/>
  <c r="I37" i="48" s="1"/>
  <c r="L37" i="48" s="1"/>
  <c r="K36" i="48"/>
  <c r="I36" i="48" s="1"/>
  <c r="L36" i="48" s="1"/>
  <c r="K35" i="48"/>
  <c r="K34" i="48"/>
  <c r="K33" i="48"/>
  <c r="I33" i="48" s="1"/>
  <c r="I34" i="48" l="1"/>
  <c r="L34" i="48" s="1"/>
  <c r="I35" i="48"/>
  <c r="L35" i="48" s="1"/>
  <c r="L33" i="48"/>
  <c r="AD82" i="48" l="1"/>
  <c r="K82" i="48"/>
  <c r="I82" i="48" s="1"/>
  <c r="L82" i="48" s="1"/>
  <c r="AD81" i="48"/>
  <c r="K81" i="48"/>
  <c r="I81" i="48" s="1"/>
  <c r="L81" i="48" s="1"/>
  <c r="AD80" i="48"/>
  <c r="K80" i="48"/>
  <c r="I80" i="48" s="1"/>
  <c r="AD79" i="48"/>
  <c r="K79" i="48"/>
  <c r="I79" i="48" s="1"/>
  <c r="L79" i="48" s="1"/>
  <c r="AD78" i="48"/>
  <c r="K78" i="48"/>
  <c r="I78" i="48" s="1"/>
  <c r="AD77" i="48"/>
  <c r="K77" i="48"/>
  <c r="I77" i="48" s="1"/>
  <c r="L77" i="48" s="1"/>
  <c r="AD76" i="48"/>
  <c r="K76" i="48"/>
  <c r="I76" i="48" s="1"/>
  <c r="AD75" i="48"/>
  <c r="K75" i="48"/>
  <c r="I75" i="48" s="1"/>
  <c r="L75" i="48" s="1"/>
  <c r="AD74" i="48"/>
  <c r="K74" i="48"/>
  <c r="AD73" i="48"/>
  <c r="K73" i="48"/>
  <c r="I73" i="48" s="1"/>
  <c r="L73" i="48" s="1"/>
  <c r="AD72" i="48"/>
  <c r="K72" i="48"/>
  <c r="I72" i="48" s="1"/>
  <c r="AD71" i="48"/>
  <c r="K71" i="48"/>
  <c r="I71" i="48" s="1"/>
  <c r="L71" i="48" s="1"/>
  <c r="AD70" i="48"/>
  <c r="K70" i="48"/>
  <c r="I70" i="48" s="1"/>
  <c r="AD69" i="48"/>
  <c r="K69" i="48"/>
  <c r="I69" i="48" s="1"/>
  <c r="L69" i="48" s="1"/>
  <c r="C69" i="48"/>
  <c r="C70" i="48" s="1"/>
  <c r="C71" i="48" s="1"/>
  <c r="C72" i="48" s="1"/>
  <c r="C73" i="48" s="1"/>
  <c r="C74" i="48" s="1"/>
  <c r="C75" i="48" s="1"/>
  <c r="C76" i="48" s="1"/>
  <c r="C77" i="48" s="1"/>
  <c r="C78" i="48" s="1"/>
  <c r="C79" i="48" s="1"/>
  <c r="C80" i="48" s="1"/>
  <c r="C81" i="48" s="1"/>
  <c r="C82" i="48" s="1"/>
  <c r="B69" i="48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AD68" i="48"/>
  <c r="K68" i="48"/>
  <c r="I68" i="48" s="1"/>
  <c r="Z66" i="48"/>
  <c r="Y66" i="48"/>
  <c r="U66" i="48"/>
  <c r="T66" i="48"/>
  <c r="S66" i="48"/>
  <c r="R66" i="48"/>
  <c r="Q66" i="48"/>
  <c r="P66" i="48"/>
  <c r="O66" i="48"/>
  <c r="N66" i="48"/>
  <c r="M66" i="48"/>
  <c r="AD65" i="48"/>
  <c r="K65" i="48"/>
  <c r="I65" i="48" s="1"/>
  <c r="L65" i="48" s="1"/>
  <c r="C65" i="48"/>
  <c r="B65" i="48"/>
  <c r="AD64" i="48"/>
  <c r="K64" i="48"/>
  <c r="I64" i="48" s="1"/>
  <c r="AD63" i="48"/>
  <c r="K63" i="48"/>
  <c r="I63" i="48" s="1"/>
  <c r="L63" i="48" s="1"/>
  <c r="AD62" i="48"/>
  <c r="K62" i="48"/>
  <c r="I62" i="48" s="1"/>
  <c r="AD61" i="48"/>
  <c r="K61" i="48"/>
  <c r="I61" i="48" s="1"/>
  <c r="L61" i="48" s="1"/>
  <c r="AD60" i="48"/>
  <c r="K60" i="48"/>
  <c r="I60" i="48" s="1"/>
  <c r="AD59" i="48"/>
  <c r="K59" i="48"/>
  <c r="I59" i="48" s="1"/>
  <c r="L59" i="48" s="1"/>
  <c r="AD58" i="48"/>
  <c r="K58" i="48"/>
  <c r="I58" i="48" s="1"/>
  <c r="AD57" i="48"/>
  <c r="K57" i="48"/>
  <c r="I57" i="48" s="1"/>
  <c r="L57" i="48" s="1"/>
  <c r="AD56" i="48"/>
  <c r="K56" i="48"/>
  <c r="I56" i="48" s="1"/>
  <c r="AD55" i="48"/>
  <c r="K55" i="48"/>
  <c r="I55" i="48" s="1"/>
  <c r="L55" i="48" s="1"/>
  <c r="AD54" i="48"/>
  <c r="K54" i="48"/>
  <c r="I54" i="48" s="1"/>
  <c r="AD53" i="48"/>
  <c r="I53" i="48"/>
  <c r="L53" i="48" s="1"/>
  <c r="AD52" i="48"/>
  <c r="AD32" i="48"/>
  <c r="K32" i="48"/>
  <c r="I32" i="48" s="1"/>
  <c r="L32" i="48" s="1"/>
  <c r="AD31" i="48"/>
  <c r="K31" i="48"/>
  <c r="I31" i="48" s="1"/>
  <c r="AD30" i="48"/>
  <c r="K30" i="48"/>
  <c r="I30" i="48" s="1"/>
  <c r="L30" i="48" s="1"/>
  <c r="AD29" i="48"/>
  <c r="K29" i="48"/>
  <c r="I29" i="48" s="1"/>
  <c r="AD28" i="48"/>
  <c r="K28" i="48"/>
  <c r="I28" i="48" s="1"/>
  <c r="L28" i="48" s="1"/>
  <c r="AD27" i="48"/>
  <c r="K27" i="48"/>
  <c r="I27" i="48" s="1"/>
  <c r="AD26" i="48"/>
  <c r="K26" i="48"/>
  <c r="AD25" i="48"/>
  <c r="K25" i="48"/>
  <c r="I25" i="48" s="1"/>
  <c r="AD24" i="48"/>
  <c r="K24" i="48"/>
  <c r="AD23" i="48"/>
  <c r="K23" i="48"/>
  <c r="I23" i="48" s="1"/>
  <c r="AD22" i="48"/>
  <c r="K22" i="48"/>
  <c r="AD21" i="48"/>
  <c r="K21" i="48"/>
  <c r="I21" i="48" s="1"/>
  <c r="AD20" i="48"/>
  <c r="K20" i="48"/>
  <c r="AD19" i="48"/>
  <c r="K19" i="48"/>
  <c r="I19" i="48" s="1"/>
  <c r="AD18" i="48"/>
  <c r="K18" i="48"/>
  <c r="AD17" i="48"/>
  <c r="K17" i="48"/>
  <c r="I17" i="48" s="1"/>
  <c r="AD16" i="48"/>
  <c r="K16" i="48"/>
  <c r="AD15" i="48"/>
  <c r="K15" i="48"/>
  <c r="I15" i="48" s="1"/>
  <c r="AD14" i="48"/>
  <c r="K14" i="48"/>
  <c r="AD13" i="48"/>
  <c r="K13" i="48"/>
  <c r="I13" i="48" s="1"/>
  <c r="AD12" i="48"/>
  <c r="K12" i="48"/>
  <c r="AD11" i="48"/>
  <c r="K11" i="48"/>
  <c r="I11" i="48" s="1"/>
  <c r="AD10" i="48"/>
  <c r="K10" i="48"/>
  <c r="AD9" i="48"/>
  <c r="K9" i="48"/>
  <c r="I9" i="48" s="1"/>
  <c r="AD8" i="48"/>
  <c r="K8" i="48"/>
  <c r="C8" i="48"/>
  <c r="C9" i="48" s="1"/>
  <c r="C10" i="48" s="1"/>
  <c r="C11" i="48" s="1"/>
  <c r="C12" i="48" s="1"/>
  <c r="C13" i="48" s="1"/>
  <c r="C14" i="48" s="1"/>
  <c r="C15" i="48" s="1"/>
  <c r="C16" i="48" s="1"/>
  <c r="C17" i="48" s="1"/>
  <c r="C18" i="48" s="1"/>
  <c r="C19" i="48" s="1"/>
  <c r="C20" i="48" s="1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B8" i="48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AD7" i="48"/>
  <c r="K7" i="48"/>
  <c r="C5" i="48"/>
  <c r="B33" i="48" l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L76" i="48"/>
  <c r="C33" i="48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C59" i="48" s="1"/>
  <c r="C60" i="48" s="1"/>
  <c r="C61" i="48" s="1"/>
  <c r="C62" i="48" s="1"/>
  <c r="C63" i="48" s="1"/>
  <c r="C64" i="48" s="1"/>
  <c r="L70" i="48"/>
  <c r="L78" i="48"/>
  <c r="L72" i="48"/>
  <c r="I74" i="48"/>
  <c r="L74" i="48" s="1"/>
  <c r="L80" i="48"/>
  <c r="L68" i="48"/>
  <c r="K66" i="48"/>
  <c r="I8" i="48"/>
  <c r="L8" i="48" s="1"/>
  <c r="L9" i="48"/>
  <c r="I10" i="48"/>
  <c r="L10" i="48" s="1"/>
  <c r="L11" i="48"/>
  <c r="I12" i="48"/>
  <c r="L12" i="48" s="1"/>
  <c r="L13" i="48"/>
  <c r="I14" i="48"/>
  <c r="L14" i="48" s="1"/>
  <c r="L15" i="48"/>
  <c r="I16" i="48"/>
  <c r="L16" i="48" s="1"/>
  <c r="L17" i="48"/>
  <c r="I18" i="48"/>
  <c r="L18" i="48" s="1"/>
  <c r="L19" i="48"/>
  <c r="I20" i="48"/>
  <c r="L20" i="48" s="1"/>
  <c r="L21" i="48"/>
  <c r="I22" i="48"/>
  <c r="L22" i="48" s="1"/>
  <c r="L23" i="48"/>
  <c r="I24" i="48"/>
  <c r="L24" i="48" s="1"/>
  <c r="L25" i="48"/>
  <c r="I26" i="48"/>
  <c r="L26" i="48" s="1"/>
  <c r="L27" i="48"/>
  <c r="L29" i="48"/>
  <c r="L31" i="48"/>
  <c r="L54" i="48"/>
  <c r="L56" i="48"/>
  <c r="L58" i="48"/>
  <c r="L60" i="48"/>
  <c r="L62" i="48"/>
  <c r="L64" i="48"/>
  <c r="I7" i="48"/>
  <c r="L7" i="48" s="1"/>
  <c r="L66" i="48" l="1"/>
  <c r="I66" i="48"/>
</calcChain>
</file>

<file path=xl/sharedStrings.xml><?xml version="1.0" encoding="utf-8"?>
<sst xmlns="http://schemas.openxmlformats.org/spreadsheetml/2006/main" count="1237" uniqueCount="136">
  <si>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</si>
  <si>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</si>
  <si>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</si>
  <si>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</si>
  <si>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</si>
  <si>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</si>
  <si>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</si>
  <si>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</si>
  <si>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</si>
  <si>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</si>
  <si>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</si>
  <si>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</si>
  <si>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</si>
  <si>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</si>
  <si>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</si>
  <si>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</si>
  <si>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</si>
  <si>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</si>
  <si>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</si>
  <si>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</si>
  <si>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</si>
  <si>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</si>
  <si>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</si>
  <si>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</si>
  <si>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</si>
  <si>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</si>
  <si>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</si>
  <si>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</si>
  <si>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</si>
  <si>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</si>
  <si>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</si>
  <si>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</si>
  <si>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</si>
  <si>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</si>
  <si>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</si>
  <si>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</si>
  <si>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</si>
  <si>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</si>
  <si>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</si>
  <si>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</si>
  <si>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</si>
  <si>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</si>
  <si>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</si>
  <si>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</si>
  <si>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</si>
  <si>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</si>
  <si>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</si>
  <si>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</si>
  <si>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</si>
  <si>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AMB0172A-KAA-R2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</si>
  <si>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</si>
  <si>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</si>
  <si>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</si>
  <si>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</si>
  <si>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</si>
  <si>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</si>
  <si>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</si>
  <si>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</si>
  <si>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</si>
  <si>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t>N/P</t>
    <phoneticPr fontId="4" type="noConversion"/>
  </si>
  <si>
    <t>AMB0230A-KAA-R1</t>
    <phoneticPr fontId="4" type="noConversion"/>
  </si>
  <si>
    <t>SF2255</t>
    <phoneticPr fontId="4" type="noConversion"/>
  </si>
  <si>
    <t>KR6458AB456CA</t>
    <phoneticPr fontId="4" type="noConversion"/>
  </si>
  <si>
    <t>JD4901</t>
    <phoneticPr fontId="4" type="noConversion"/>
  </si>
  <si>
    <t>K-JR01887-A221ATA</t>
    <phoneticPr fontId="4" type="noConversion"/>
  </si>
  <si>
    <t>SLIDER</t>
    <phoneticPr fontId="4" type="noConversion"/>
  </si>
  <si>
    <t>AYE</t>
    <phoneticPr fontId="4" type="noConversion"/>
  </si>
  <si>
    <t>ADAPTER</t>
    <phoneticPr fontId="4" type="noConversion"/>
  </si>
  <si>
    <t>NP635-315-006#LB</t>
    <phoneticPr fontId="4" type="noConversion"/>
  </si>
  <si>
    <t xml:space="preserve">SGP2030R </t>
    <phoneticPr fontId="4" type="noConversion"/>
  </si>
  <si>
    <t>NP413-187-092#IN-B</t>
  </si>
  <si>
    <t>SGP2030R)</t>
    <phoneticPr fontId="4" type="noConversion"/>
  </si>
  <si>
    <t>NP413-082-092#GP</t>
    <phoneticPr fontId="4" type="noConversion"/>
  </si>
  <si>
    <t>1월 11일</t>
    <phoneticPr fontId="4" type="noConversion"/>
  </si>
  <si>
    <t>A</t>
    <phoneticPr fontId="4" type="noConversion"/>
  </si>
  <si>
    <t>B</t>
    <phoneticPr fontId="4" type="noConversion"/>
  </si>
  <si>
    <t>지아</t>
    <phoneticPr fontId="4" type="noConversion"/>
  </si>
  <si>
    <t>K-JR01875-E01TA</t>
    <phoneticPr fontId="4" type="noConversion"/>
  </si>
  <si>
    <t>JD4901</t>
    <phoneticPr fontId="4" type="noConversion"/>
  </si>
  <si>
    <t>LATCH</t>
    <phoneticPr fontId="4" type="noConversion"/>
  </si>
  <si>
    <t>SST</t>
    <phoneticPr fontId="4" type="noConversion"/>
  </si>
  <si>
    <t>B/K</t>
    <phoneticPr fontId="4" type="noConversion"/>
  </si>
  <si>
    <t>수연</t>
    <phoneticPr fontId="4" type="noConversion"/>
  </si>
  <si>
    <t>박소연</t>
    <phoneticPr fontId="4" type="noConversion"/>
  </si>
  <si>
    <t>HR03B-406A1</t>
    <phoneticPr fontId="4" type="noConversion"/>
  </si>
  <si>
    <t>SGF2033</t>
    <phoneticPr fontId="4" type="noConversion"/>
  </si>
  <si>
    <t>HIC</t>
    <phoneticPr fontId="4" type="noConversion"/>
  </si>
  <si>
    <t>NP635-315-006#IN-B</t>
    <phoneticPr fontId="4" type="noConversion"/>
  </si>
  <si>
    <t>LG35</t>
    <phoneticPr fontId="4" type="noConversion"/>
  </si>
  <si>
    <t>STOPPER</t>
    <phoneticPr fontId="4" type="noConversion"/>
  </si>
  <si>
    <t>MCS</t>
    <phoneticPr fontId="4" type="noConversion"/>
  </si>
  <si>
    <t>김춘화</t>
    <phoneticPr fontId="4" type="noConversion"/>
  </si>
  <si>
    <t>이은실</t>
    <phoneticPr fontId="4" type="noConversion"/>
  </si>
  <si>
    <t>AMM0899A-KAB-R1</t>
    <phoneticPr fontId="4" type="noConversion"/>
  </si>
  <si>
    <t>SF2255</t>
    <phoneticPr fontId="4" type="noConversion"/>
  </si>
  <si>
    <t xml:space="preserve"> B/K</t>
    <phoneticPr fontId="4" type="noConversion"/>
  </si>
  <si>
    <t>SGF2041</t>
    <phoneticPr fontId="4" type="noConversion"/>
  </si>
  <si>
    <t>NP413-187-092#IN-A(1C)</t>
  </si>
  <si>
    <t>김화</t>
    <phoneticPr fontId="4" type="noConversion"/>
  </si>
  <si>
    <t>B</t>
    <phoneticPr fontId="4" type="noConversion"/>
  </si>
  <si>
    <t>A</t>
    <phoneticPr fontId="4" type="noConversion"/>
  </si>
  <si>
    <t>K-JR01903-D180ZA(증)</t>
    <phoneticPr fontId="4" type="noConversion"/>
  </si>
  <si>
    <t>SGP2020R</t>
    <phoneticPr fontId="4" type="noConversion"/>
  </si>
  <si>
    <t>1월 12일</t>
    <phoneticPr fontId="4" type="noConversion"/>
  </si>
  <si>
    <t>NP635-315-006#IN-A</t>
    <phoneticPr fontId="4" type="noConversion"/>
  </si>
  <si>
    <t>KR6156-C841TB</t>
    <phoneticPr fontId="4" type="noConversion"/>
  </si>
  <si>
    <t>COVER</t>
    <phoneticPr fontId="4" type="noConversion"/>
  </si>
  <si>
    <t>1월 13일</t>
    <phoneticPr fontId="4" type="noConversion"/>
  </si>
  <si>
    <t>RV1.0-1.2HD-1.15A1</t>
    <phoneticPr fontId="4" type="noConversion"/>
  </si>
  <si>
    <t>RIVET</t>
    <phoneticPr fontId="4" type="noConversion"/>
  </si>
  <si>
    <t>RTP</t>
    <phoneticPr fontId="4" type="noConversion"/>
  </si>
  <si>
    <t>Y/L</t>
    <phoneticPr fontId="4" type="noConversion"/>
  </si>
  <si>
    <t>1월 14일</t>
    <phoneticPr fontId="4" type="noConversion"/>
  </si>
  <si>
    <t>HR03B-406A2</t>
    <phoneticPr fontId="4" type="noConversion"/>
  </si>
  <si>
    <t>BOTTOM</t>
    <phoneticPr fontId="4" type="noConversion"/>
  </si>
  <si>
    <t>AM0164A-A</t>
    <phoneticPr fontId="4" type="noConversion"/>
  </si>
  <si>
    <t>E PR</t>
    <phoneticPr fontId="4" type="noConversion"/>
  </si>
  <si>
    <t>BODY</t>
    <phoneticPr fontId="4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</si>
  <si>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</si>
  <si>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AMB09E8B-KAA-R1</t>
    <phoneticPr fontId="4" type="noConversion"/>
  </si>
  <si>
    <t xml:space="preserve">JD4901 </t>
    <phoneticPr fontId="4" type="noConversion"/>
  </si>
  <si>
    <t>AMB20E4A-KAA-R7</t>
    <phoneticPr fontId="4" type="noConversion"/>
  </si>
  <si>
    <t>F/A</t>
    <phoneticPr fontId="4" type="noConversion"/>
  </si>
  <si>
    <t>I/V</t>
    <phoneticPr fontId="4" type="noConversion"/>
  </si>
  <si>
    <t>AMB0165B-KAA-R1</t>
    <phoneticPr fontId="4" type="noConversion"/>
  </si>
  <si>
    <t>SGF2050</t>
    <phoneticPr fontId="4" type="noConversion"/>
  </si>
  <si>
    <t>1.2 샘플</t>
    <phoneticPr fontId="4" type="noConversion"/>
  </si>
  <si>
    <t>샘플</t>
    <phoneticPr fontId="4" type="noConversion"/>
  </si>
  <si>
    <t>금형수리 진행</t>
    <phoneticPr fontId="4" type="noConversion"/>
  </si>
  <si>
    <t>금형 세척 진행</t>
    <phoneticPr fontId="4" type="noConversion"/>
  </si>
  <si>
    <t>1월 15일</t>
    <phoneticPr fontId="4" type="noConversion"/>
  </si>
  <si>
    <t>HR03A-05A1</t>
    <phoneticPr fontId="4" type="noConversion"/>
  </si>
  <si>
    <t>SGF2030</t>
    <phoneticPr fontId="4" type="noConversion"/>
  </si>
  <si>
    <t>코아 사상</t>
    <phoneticPr fontId="4" type="noConversion"/>
  </si>
  <si>
    <t>HR03A-06A1</t>
    <phoneticPr fontId="4" type="noConversion"/>
  </si>
  <si>
    <t>PU SHER PLATE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</si>
</sst>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368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D12" sqref="D12:H1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8" t="s">
        <v>73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</row>
    <row r="2" spans="1:32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7"/>
    </row>
    <row r="3" spans="1:32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9"/>
    </row>
    <row r="4" spans="1:32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</row>
    <row r="5" spans="1:32" s="2" customFormat="1" ht="17.25" thickTop="1" x14ac:dyDescent="0.3">
      <c r="A5" s="53" t="s">
        <v>1</v>
      </c>
      <c r="B5" s="55" t="s">
        <v>44</v>
      </c>
      <c r="C5" s="55" t="str">
        <f>RIGHT($A$1,1)</f>
        <v>일</v>
      </c>
      <c r="D5" s="53" t="s">
        <v>2</v>
      </c>
      <c r="E5" s="53" t="s">
        <v>3</v>
      </c>
      <c r="F5" s="53" t="s">
        <v>4</v>
      </c>
      <c r="G5" s="53" t="s">
        <v>5</v>
      </c>
      <c r="H5" s="61" t="s">
        <v>6</v>
      </c>
      <c r="I5" s="53" t="s">
        <v>7</v>
      </c>
      <c r="J5" s="53" t="s">
        <v>8</v>
      </c>
      <c r="K5" s="53" t="s">
        <v>9</v>
      </c>
      <c r="L5" s="62" t="s">
        <v>10</v>
      </c>
      <c r="M5" s="57" t="s">
        <v>11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12</v>
      </c>
      <c r="AB5" s="57"/>
      <c r="AC5" s="57"/>
      <c r="AD5" s="57" t="s">
        <v>13</v>
      </c>
      <c r="AE5" s="57" t="s">
        <v>14</v>
      </c>
      <c r="AF5" s="59" t="s">
        <v>15</v>
      </c>
    </row>
    <row r="6" spans="1:32" s="2" customFormat="1" ht="37.5" customHeight="1" thickBot="1" x14ac:dyDescent="0.35">
      <c r="A6" s="54"/>
      <c r="B6" s="56"/>
      <c r="C6" s="56"/>
      <c r="D6" s="54"/>
      <c r="E6" s="54"/>
      <c r="F6" s="54"/>
      <c r="G6" s="54"/>
      <c r="H6" s="54"/>
      <c r="I6" s="54"/>
      <c r="J6" s="54"/>
      <c r="K6" s="54"/>
      <c r="L6" s="63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51</v>
      </c>
      <c r="R6" s="21" t="s">
        <v>52</v>
      </c>
      <c r="S6" s="21" t="s">
        <v>53</v>
      </c>
      <c r="T6" s="24" t="s">
        <v>54</v>
      </c>
      <c r="U6" s="21" t="s">
        <v>55</v>
      </c>
      <c r="V6" s="21" t="s">
        <v>56</v>
      </c>
      <c r="W6" s="3" t="s">
        <v>45</v>
      </c>
      <c r="X6" s="3" t="s">
        <v>41</v>
      </c>
      <c r="Y6" s="21" t="s">
        <v>57</v>
      </c>
      <c r="Z6" s="21" t="s">
        <v>58</v>
      </c>
      <c r="AA6" s="22" t="s">
        <v>20</v>
      </c>
      <c r="AB6" s="22" t="s">
        <v>21</v>
      </c>
      <c r="AC6" s="22" t="s">
        <v>22</v>
      </c>
      <c r="AD6" s="58"/>
      <c r="AE6" s="58"/>
      <c r="AF6" s="5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11</v>
      </c>
      <c r="D7" s="12" t="s">
        <v>66</v>
      </c>
      <c r="E7" s="6"/>
      <c r="F7" s="6" t="s">
        <v>68</v>
      </c>
      <c r="G7" s="4" t="s">
        <v>69</v>
      </c>
      <c r="H7" s="4" t="s">
        <v>59</v>
      </c>
      <c r="I7" s="7">
        <f t="shared" ref="I7:I65" si="0">J7+K7</f>
        <v>1339</v>
      </c>
      <c r="J7" s="8">
        <v>1330</v>
      </c>
      <c r="K7" s="7">
        <f t="shared" ref="K7:K29" si="1">SUM(M7:Z7)</f>
        <v>9</v>
      </c>
      <c r="L7" s="9">
        <f t="shared" ref="L7:L65" si="2">K7/I7</f>
        <v>6.7214339058999251E-3</v>
      </c>
      <c r="M7" s="10"/>
      <c r="N7" s="10"/>
      <c r="O7" s="10"/>
      <c r="P7" s="10"/>
      <c r="Q7" s="10"/>
      <c r="R7" s="10"/>
      <c r="S7" s="10"/>
      <c r="T7" s="10">
        <v>2</v>
      </c>
      <c r="U7" s="10">
        <v>7</v>
      </c>
      <c r="V7" s="10"/>
      <c r="W7" s="10"/>
      <c r="X7" s="10"/>
      <c r="Y7" s="10"/>
      <c r="Z7" s="10"/>
      <c r="AA7" s="11">
        <v>20210111</v>
      </c>
      <c r="AB7" s="11">
        <v>10</v>
      </c>
      <c r="AC7" s="5" t="s">
        <v>74</v>
      </c>
      <c r="AD7" s="11" t="str">
        <f>IF($AC7="A","하선동",IF($AC7="B","이형준",""))</f>
        <v>하선동</v>
      </c>
      <c r="AE7" s="28" t="s">
        <v>76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11</v>
      </c>
      <c r="D8" s="12" t="s">
        <v>66</v>
      </c>
      <c r="E8" s="6"/>
      <c r="F8" s="6" t="s">
        <v>68</v>
      </c>
      <c r="G8" s="4" t="s">
        <v>69</v>
      </c>
      <c r="H8" s="4" t="s">
        <v>59</v>
      </c>
      <c r="I8" s="7">
        <f t="shared" si="0"/>
        <v>1003</v>
      </c>
      <c r="J8" s="8">
        <v>1000</v>
      </c>
      <c r="K8" s="7">
        <f t="shared" si="1"/>
        <v>3</v>
      </c>
      <c r="L8" s="9">
        <f t="shared" si="2"/>
        <v>2.9910269192422734E-3</v>
      </c>
      <c r="M8" s="10"/>
      <c r="N8" s="10"/>
      <c r="O8" s="10"/>
      <c r="P8" s="10"/>
      <c r="Q8" s="10"/>
      <c r="R8" s="10"/>
      <c r="S8" s="10"/>
      <c r="T8" s="10">
        <v>3</v>
      </c>
      <c r="U8" s="10"/>
      <c r="V8" s="10"/>
      <c r="W8" s="10"/>
      <c r="X8" s="10"/>
      <c r="Y8" s="10"/>
      <c r="Z8" s="10"/>
      <c r="AA8" s="11">
        <v>20210111</v>
      </c>
      <c r="AB8" s="11">
        <v>10</v>
      </c>
      <c r="AC8" s="5" t="s">
        <v>75</v>
      </c>
      <c r="AD8" s="11" t="str">
        <f t="shared" ref="AD8:AD65" si="3">IF($AC8="A","하선동",IF($AC8="B","이형준",""))</f>
        <v>이형준</v>
      </c>
      <c r="AE8" s="28" t="s">
        <v>76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11</v>
      </c>
      <c r="D9" s="12" t="s">
        <v>80</v>
      </c>
      <c r="E9" s="6" t="s">
        <v>79</v>
      </c>
      <c r="F9" s="6" t="s">
        <v>77</v>
      </c>
      <c r="G9" s="4" t="s">
        <v>78</v>
      </c>
      <c r="H9" s="4" t="s">
        <v>81</v>
      </c>
      <c r="I9" s="7">
        <f t="shared" si="0"/>
        <v>1515</v>
      </c>
      <c r="J9" s="8">
        <v>1500</v>
      </c>
      <c r="K9" s="7">
        <f t="shared" si="1"/>
        <v>15</v>
      </c>
      <c r="L9" s="9">
        <f t="shared" si="2"/>
        <v>9.9009900990099011E-3</v>
      </c>
      <c r="M9" s="10">
        <v>13</v>
      </c>
      <c r="N9" s="10"/>
      <c r="O9" s="10"/>
      <c r="P9" s="10"/>
      <c r="Q9" s="10"/>
      <c r="R9" s="10"/>
      <c r="S9" s="10">
        <v>2</v>
      </c>
      <c r="T9" s="10"/>
      <c r="U9" s="10"/>
      <c r="V9" s="10"/>
      <c r="W9" s="10"/>
      <c r="X9" s="10"/>
      <c r="Y9" s="10"/>
      <c r="Z9" s="10"/>
      <c r="AA9" s="11">
        <v>20210111</v>
      </c>
      <c r="AB9" s="5">
        <v>8</v>
      </c>
      <c r="AC9" s="5" t="s">
        <v>75</v>
      </c>
      <c r="AD9" s="11" t="str">
        <f t="shared" si="3"/>
        <v>이형준</v>
      </c>
      <c r="AE9" s="28" t="s">
        <v>76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11</v>
      </c>
      <c r="D10" s="12" t="s">
        <v>66</v>
      </c>
      <c r="E10" s="6" t="s">
        <v>48</v>
      </c>
      <c r="F10" s="6" t="s">
        <v>70</v>
      </c>
      <c r="G10" s="4" t="s">
        <v>71</v>
      </c>
      <c r="H10" s="4" t="s">
        <v>47</v>
      </c>
      <c r="I10" s="7">
        <f t="shared" si="0"/>
        <v>1262</v>
      </c>
      <c r="J10" s="8">
        <v>1260</v>
      </c>
      <c r="K10" s="7">
        <f t="shared" si="1"/>
        <v>2</v>
      </c>
      <c r="L10" s="9">
        <f t="shared" si="2"/>
        <v>1.5847860538827259E-3</v>
      </c>
      <c r="M10" s="10"/>
      <c r="N10" s="10"/>
      <c r="O10" s="10"/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20210111</v>
      </c>
      <c r="AB10" s="11">
        <v>13</v>
      </c>
      <c r="AC10" s="5" t="s">
        <v>74</v>
      </c>
      <c r="AD10" s="11" t="str">
        <f t="shared" si="3"/>
        <v>하선동</v>
      </c>
      <c r="AE10" s="28" t="s">
        <v>76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11</v>
      </c>
      <c r="D11" s="12" t="s">
        <v>66</v>
      </c>
      <c r="E11" s="6" t="s">
        <v>48</v>
      </c>
      <c r="F11" s="6" t="s">
        <v>70</v>
      </c>
      <c r="G11" s="4" t="s">
        <v>71</v>
      </c>
      <c r="H11" s="4" t="s">
        <v>47</v>
      </c>
      <c r="I11" s="7">
        <f t="shared" si="0"/>
        <v>3637</v>
      </c>
      <c r="J11" s="8">
        <v>3630</v>
      </c>
      <c r="K11" s="7">
        <f t="shared" si="1"/>
        <v>7</v>
      </c>
      <c r="L11" s="9">
        <f t="shared" si="2"/>
        <v>1.9246631839428101E-3</v>
      </c>
      <c r="M11" s="10"/>
      <c r="N11" s="10"/>
      <c r="O11" s="10"/>
      <c r="P11" s="10">
        <v>7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20210111</v>
      </c>
      <c r="AB11" s="11">
        <v>13</v>
      </c>
      <c r="AC11" s="5" t="s">
        <v>75</v>
      </c>
      <c r="AD11" s="11" t="str">
        <f t="shared" si="3"/>
        <v>이형준</v>
      </c>
      <c r="AE11" s="28" t="s">
        <v>76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11</v>
      </c>
      <c r="D12" s="12" t="s">
        <v>46</v>
      </c>
      <c r="E12" s="6" t="s">
        <v>48</v>
      </c>
      <c r="F12" s="6" t="s">
        <v>62</v>
      </c>
      <c r="G12" s="4" t="s">
        <v>50</v>
      </c>
      <c r="H12" s="4" t="s">
        <v>47</v>
      </c>
      <c r="I12" s="7">
        <f t="shared" si="0"/>
        <v>2079</v>
      </c>
      <c r="J12" s="8">
        <v>1990</v>
      </c>
      <c r="K12" s="7">
        <f t="shared" si="1"/>
        <v>89</v>
      </c>
      <c r="L12" s="9">
        <f t="shared" si="2"/>
        <v>4.280904280904281E-2</v>
      </c>
      <c r="M12" s="10">
        <v>69</v>
      </c>
      <c r="N12" s="10"/>
      <c r="O12" s="10"/>
      <c r="P12" s="10">
        <v>10</v>
      </c>
      <c r="Q12" s="10"/>
      <c r="R12" s="10"/>
      <c r="S12" s="10"/>
      <c r="T12" s="10">
        <v>10</v>
      </c>
      <c r="U12" s="10"/>
      <c r="V12" s="10"/>
      <c r="W12" s="10"/>
      <c r="X12" s="10"/>
      <c r="Y12" s="10"/>
      <c r="Z12" s="10"/>
      <c r="AA12" s="11">
        <v>20210111</v>
      </c>
      <c r="AB12" s="11">
        <v>7</v>
      </c>
      <c r="AC12" s="5" t="s">
        <v>75</v>
      </c>
      <c r="AD12" s="11" t="str">
        <f t="shared" si="3"/>
        <v>이형준</v>
      </c>
      <c r="AE12" s="28" t="s">
        <v>76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11</v>
      </c>
      <c r="D13" s="12" t="s">
        <v>86</v>
      </c>
      <c r="E13" s="6" t="s">
        <v>48</v>
      </c>
      <c r="F13" s="6" t="s">
        <v>84</v>
      </c>
      <c r="G13" s="4" t="s">
        <v>85</v>
      </c>
      <c r="H13" s="4" t="s">
        <v>81</v>
      </c>
      <c r="I13" s="7">
        <f t="shared" si="0"/>
        <v>2382</v>
      </c>
      <c r="J13" s="14">
        <v>2305</v>
      </c>
      <c r="K13" s="7">
        <f t="shared" si="1"/>
        <v>77</v>
      </c>
      <c r="L13" s="9">
        <f t="shared" si="2"/>
        <v>3.2325776658270362E-2</v>
      </c>
      <c r="M13" s="10">
        <v>6</v>
      </c>
      <c r="N13" s="10"/>
      <c r="O13" s="10"/>
      <c r="P13" s="10">
        <v>35</v>
      </c>
      <c r="Q13" s="10"/>
      <c r="R13" s="10">
        <v>4</v>
      </c>
      <c r="S13" s="10"/>
      <c r="T13" s="10"/>
      <c r="U13" s="10"/>
      <c r="V13" s="10">
        <v>32</v>
      </c>
      <c r="W13" s="10"/>
      <c r="X13" s="10"/>
      <c r="Y13" s="10"/>
      <c r="Z13" s="10"/>
      <c r="AA13" s="11">
        <v>20210111</v>
      </c>
      <c r="AB13" s="11">
        <v>3</v>
      </c>
      <c r="AC13" s="5" t="s">
        <v>74</v>
      </c>
      <c r="AD13" s="11" t="str">
        <f t="shared" si="3"/>
        <v>하선동</v>
      </c>
      <c r="AE13" s="28" t="s">
        <v>82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11</v>
      </c>
      <c r="D14" s="12" t="s">
        <v>86</v>
      </c>
      <c r="E14" s="6" t="s">
        <v>48</v>
      </c>
      <c r="F14" s="6" t="s">
        <v>84</v>
      </c>
      <c r="G14" s="4" t="s">
        <v>85</v>
      </c>
      <c r="H14" s="4" t="s">
        <v>81</v>
      </c>
      <c r="I14" s="7">
        <f t="shared" si="0"/>
        <v>1244</v>
      </c>
      <c r="J14" s="8">
        <v>1202</v>
      </c>
      <c r="K14" s="7">
        <f t="shared" si="1"/>
        <v>42</v>
      </c>
      <c r="L14" s="9">
        <f t="shared" si="2"/>
        <v>3.3762057877813507E-2</v>
      </c>
      <c r="M14" s="10">
        <v>11</v>
      </c>
      <c r="N14" s="10"/>
      <c r="O14" s="10"/>
      <c r="P14" s="10">
        <v>31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20210111</v>
      </c>
      <c r="AB14" s="11">
        <v>3</v>
      </c>
      <c r="AC14" s="5" t="s">
        <v>75</v>
      </c>
      <c r="AD14" s="11" t="str">
        <f t="shared" si="3"/>
        <v>이형준</v>
      </c>
      <c r="AE14" s="28" t="s">
        <v>82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11</v>
      </c>
      <c r="D15" s="6" t="s">
        <v>66</v>
      </c>
      <c r="E15" s="6" t="s">
        <v>48</v>
      </c>
      <c r="F15" s="6" t="s">
        <v>87</v>
      </c>
      <c r="G15" s="4" t="s">
        <v>88</v>
      </c>
      <c r="H15" s="4" t="s">
        <v>81</v>
      </c>
      <c r="I15" s="7">
        <f t="shared" si="0"/>
        <v>2530</v>
      </c>
      <c r="J15" s="8">
        <v>2256</v>
      </c>
      <c r="K15" s="7">
        <f t="shared" si="1"/>
        <v>274</v>
      </c>
      <c r="L15" s="9">
        <f t="shared" si="2"/>
        <v>0.108300395256917</v>
      </c>
      <c r="M15" s="10">
        <v>190</v>
      </c>
      <c r="N15" s="10"/>
      <c r="O15" s="10"/>
      <c r="P15" s="10"/>
      <c r="Q15" s="10"/>
      <c r="R15" s="10"/>
      <c r="S15" s="10"/>
      <c r="T15" s="10"/>
      <c r="U15" s="10">
        <v>84</v>
      </c>
      <c r="V15" s="10"/>
      <c r="W15" s="10"/>
      <c r="X15" s="10"/>
      <c r="Y15" s="10"/>
      <c r="Z15" s="10"/>
      <c r="AA15" s="11">
        <v>20210111</v>
      </c>
      <c r="AB15" s="11">
        <v>14</v>
      </c>
      <c r="AC15" s="5" t="s">
        <v>75</v>
      </c>
      <c r="AD15" s="11" t="str">
        <f t="shared" si="3"/>
        <v>이형준</v>
      </c>
      <c r="AE15" s="28" t="s">
        <v>82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11</v>
      </c>
      <c r="D16" s="6" t="s">
        <v>90</v>
      </c>
      <c r="E16" s="6" t="s">
        <v>89</v>
      </c>
      <c r="F16" s="6" t="s">
        <v>60</v>
      </c>
      <c r="G16" s="4" t="s">
        <v>61</v>
      </c>
      <c r="H16" s="4" t="s">
        <v>47</v>
      </c>
      <c r="I16" s="7">
        <f t="shared" si="0"/>
        <v>4328</v>
      </c>
      <c r="J16" s="8">
        <v>4258</v>
      </c>
      <c r="K16" s="7">
        <f t="shared" si="1"/>
        <v>70</v>
      </c>
      <c r="L16" s="9">
        <f t="shared" si="2"/>
        <v>1.6173752310536044E-2</v>
      </c>
      <c r="M16" s="10"/>
      <c r="N16" s="10"/>
      <c r="O16" s="10"/>
      <c r="P16" s="10"/>
      <c r="Q16" s="10"/>
      <c r="R16" s="10">
        <v>70</v>
      </c>
      <c r="S16" s="10"/>
      <c r="T16" s="10"/>
      <c r="U16" s="10"/>
      <c r="V16" s="10"/>
      <c r="W16" s="10"/>
      <c r="X16" s="10"/>
      <c r="Y16" s="10"/>
      <c r="Z16" s="10"/>
      <c r="AA16" s="11">
        <v>20210109</v>
      </c>
      <c r="AB16" s="11">
        <v>6</v>
      </c>
      <c r="AC16" s="5" t="s">
        <v>75</v>
      </c>
      <c r="AD16" s="11" t="str">
        <f t="shared" si="3"/>
        <v>이형준</v>
      </c>
      <c r="AE16" s="29" t="s">
        <v>83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11</v>
      </c>
      <c r="D17" s="6" t="s">
        <v>90</v>
      </c>
      <c r="E17" s="6" t="s">
        <v>89</v>
      </c>
      <c r="F17" s="6" t="s">
        <v>60</v>
      </c>
      <c r="G17" s="4" t="s">
        <v>61</v>
      </c>
      <c r="H17" s="4" t="s">
        <v>47</v>
      </c>
      <c r="I17" s="7">
        <f t="shared" si="0"/>
        <v>2030</v>
      </c>
      <c r="J17" s="8">
        <v>2000</v>
      </c>
      <c r="K17" s="7">
        <f t="shared" si="1"/>
        <v>30</v>
      </c>
      <c r="L17" s="9">
        <f t="shared" si="2"/>
        <v>1.4778325123152709E-2</v>
      </c>
      <c r="M17" s="10"/>
      <c r="N17" s="10"/>
      <c r="O17" s="10"/>
      <c r="P17" s="10"/>
      <c r="Q17" s="10"/>
      <c r="R17" s="10">
        <v>30</v>
      </c>
      <c r="S17" s="10"/>
      <c r="T17" s="10"/>
      <c r="U17" s="10"/>
      <c r="V17" s="10"/>
      <c r="W17" s="10"/>
      <c r="X17" s="10"/>
      <c r="Y17" s="10"/>
      <c r="Z17" s="10"/>
      <c r="AA17" s="11">
        <v>20210109</v>
      </c>
      <c r="AB17" s="11">
        <v>6</v>
      </c>
      <c r="AC17" s="5" t="s">
        <v>74</v>
      </c>
      <c r="AD17" s="11" t="str">
        <f t="shared" si="3"/>
        <v>하선동</v>
      </c>
      <c r="AE17" s="29" t="s">
        <v>83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11</v>
      </c>
      <c r="D18" s="12" t="s">
        <v>66</v>
      </c>
      <c r="E18" s="6"/>
      <c r="F18" s="6" t="s">
        <v>68</v>
      </c>
      <c r="G18" s="4" t="s">
        <v>69</v>
      </c>
      <c r="H18" s="4" t="s">
        <v>59</v>
      </c>
      <c r="I18" s="7">
        <f t="shared" si="0"/>
        <v>2443</v>
      </c>
      <c r="J18" s="8">
        <v>2436</v>
      </c>
      <c r="K18" s="7">
        <f t="shared" si="1"/>
        <v>7</v>
      </c>
      <c r="L18" s="9">
        <f t="shared" si="2"/>
        <v>2.8653295128939827E-3</v>
      </c>
      <c r="M18" s="10"/>
      <c r="N18" s="10"/>
      <c r="O18" s="10"/>
      <c r="P18" s="10"/>
      <c r="Q18" s="10"/>
      <c r="R18" s="10"/>
      <c r="S18" s="10"/>
      <c r="T18" s="10">
        <v>5</v>
      </c>
      <c r="U18" s="10">
        <v>2</v>
      </c>
      <c r="V18" s="10"/>
      <c r="W18" s="10"/>
      <c r="X18" s="10"/>
      <c r="Y18" s="10"/>
      <c r="Z18" s="10"/>
      <c r="AA18" s="11">
        <v>20210109</v>
      </c>
      <c r="AB18" s="11">
        <v>10</v>
      </c>
      <c r="AC18" s="5" t="s">
        <v>74</v>
      </c>
      <c r="AD18" s="11" t="str">
        <f t="shared" si="3"/>
        <v>하선동</v>
      </c>
      <c r="AE18" s="29" t="s">
        <v>83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11</v>
      </c>
      <c r="D19" s="12" t="s">
        <v>66</v>
      </c>
      <c r="E19" s="6" t="s">
        <v>48</v>
      </c>
      <c r="F19" s="6" t="s">
        <v>70</v>
      </c>
      <c r="G19" s="4" t="s">
        <v>71</v>
      </c>
      <c r="H19" s="4" t="s">
        <v>47</v>
      </c>
      <c r="I19" s="7">
        <f t="shared" si="0"/>
        <v>1499</v>
      </c>
      <c r="J19" s="8">
        <v>1495</v>
      </c>
      <c r="K19" s="7">
        <f t="shared" si="1"/>
        <v>4</v>
      </c>
      <c r="L19" s="9">
        <f t="shared" si="2"/>
        <v>2.66844563042028E-3</v>
      </c>
      <c r="M19" s="10"/>
      <c r="N19" s="10"/>
      <c r="O19" s="10"/>
      <c r="P19" s="10">
        <v>4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20210111</v>
      </c>
      <c r="AB19" s="11">
        <v>13</v>
      </c>
      <c r="AC19" s="5" t="s">
        <v>74</v>
      </c>
      <c r="AD19" s="11" t="str">
        <f t="shared" si="3"/>
        <v>하선동</v>
      </c>
      <c r="AE19" s="29" t="s">
        <v>83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11</v>
      </c>
      <c r="D20" s="12" t="s">
        <v>25</v>
      </c>
      <c r="E20" s="6" t="s">
        <v>48</v>
      </c>
      <c r="F20" s="6" t="s">
        <v>49</v>
      </c>
      <c r="G20" s="4" t="s">
        <v>50</v>
      </c>
      <c r="H20" s="4" t="s">
        <v>47</v>
      </c>
      <c r="I20" s="7">
        <f t="shared" si="0"/>
        <v>3393</v>
      </c>
      <c r="J20" s="8">
        <v>3283</v>
      </c>
      <c r="K20" s="7">
        <f t="shared" si="1"/>
        <v>110</v>
      </c>
      <c r="L20" s="9">
        <f t="shared" si="2"/>
        <v>3.2419687592101384E-2</v>
      </c>
      <c r="M20" s="12"/>
      <c r="N20" s="6"/>
      <c r="O20" s="6"/>
      <c r="P20" s="4">
        <v>15</v>
      </c>
      <c r="Q20" s="4"/>
      <c r="R20" s="10">
        <v>6</v>
      </c>
      <c r="S20" s="10"/>
      <c r="T20" s="10"/>
      <c r="U20" s="10"/>
      <c r="V20" s="10"/>
      <c r="W20" s="10"/>
      <c r="X20" s="10"/>
      <c r="Y20" s="10">
        <v>89</v>
      </c>
      <c r="Z20" s="10"/>
      <c r="AA20" s="11">
        <v>20210109</v>
      </c>
      <c r="AB20" s="11">
        <v>15</v>
      </c>
      <c r="AC20" s="5" t="s">
        <v>75</v>
      </c>
      <c r="AD20" s="11" t="str">
        <f t="shared" si="3"/>
        <v>이형준</v>
      </c>
      <c r="AE20" s="12" t="s">
        <v>91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11</v>
      </c>
      <c r="D21" s="12" t="s">
        <v>25</v>
      </c>
      <c r="E21" s="6" t="s">
        <v>48</v>
      </c>
      <c r="F21" s="6" t="s">
        <v>49</v>
      </c>
      <c r="G21" s="4" t="s">
        <v>50</v>
      </c>
      <c r="H21" s="4" t="s">
        <v>47</v>
      </c>
      <c r="I21" s="7">
        <f t="shared" si="0"/>
        <v>950</v>
      </c>
      <c r="J21" s="8">
        <v>900</v>
      </c>
      <c r="K21" s="7">
        <f t="shared" si="1"/>
        <v>50</v>
      </c>
      <c r="L21" s="9">
        <f t="shared" si="2"/>
        <v>5.2631578947368418E-2</v>
      </c>
      <c r="M21" s="10"/>
      <c r="N21" s="10"/>
      <c r="O21" s="10"/>
      <c r="P21" s="10">
        <v>7</v>
      </c>
      <c r="Q21" s="10"/>
      <c r="R21" s="10"/>
      <c r="S21" s="10"/>
      <c r="T21" s="10"/>
      <c r="U21" s="10"/>
      <c r="V21" s="10"/>
      <c r="W21" s="10"/>
      <c r="X21" s="10"/>
      <c r="Y21" s="10">
        <v>43</v>
      </c>
      <c r="Z21" s="10"/>
      <c r="AA21" s="11">
        <v>20210109</v>
      </c>
      <c r="AB21" s="11">
        <v>15</v>
      </c>
      <c r="AC21" s="5" t="s">
        <v>74</v>
      </c>
      <c r="AD21" s="11" t="str">
        <f t="shared" si="3"/>
        <v>하선동</v>
      </c>
      <c r="AE21" s="12" t="s">
        <v>91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11</v>
      </c>
      <c r="D22" s="12" t="s">
        <v>66</v>
      </c>
      <c r="E22" s="6" t="s">
        <v>67</v>
      </c>
      <c r="F22" s="6" t="s">
        <v>72</v>
      </c>
      <c r="G22" s="4" t="s">
        <v>69</v>
      </c>
      <c r="H22" s="4" t="s">
        <v>59</v>
      </c>
      <c r="I22" s="7">
        <f t="shared" si="0"/>
        <v>2728</v>
      </c>
      <c r="J22" s="8">
        <v>2660</v>
      </c>
      <c r="K22" s="7">
        <f t="shared" si="1"/>
        <v>68</v>
      </c>
      <c r="L22" s="9">
        <f t="shared" si="2"/>
        <v>2.4926686217008796E-2</v>
      </c>
      <c r="M22" s="10">
        <v>63</v>
      </c>
      <c r="N22" s="10"/>
      <c r="O22" s="10"/>
      <c r="P22" s="10"/>
      <c r="Q22" s="10"/>
      <c r="R22" s="10"/>
      <c r="S22" s="10"/>
      <c r="T22" s="10">
        <v>5</v>
      </c>
      <c r="U22" s="10"/>
      <c r="V22" s="10"/>
      <c r="W22" s="10"/>
      <c r="X22" s="10"/>
      <c r="Y22" s="10"/>
      <c r="Z22" s="10"/>
      <c r="AA22" s="11">
        <v>20210111</v>
      </c>
      <c r="AB22" s="11">
        <v>2</v>
      </c>
      <c r="AC22" s="5" t="s">
        <v>74</v>
      </c>
      <c r="AD22" s="11" t="str">
        <f t="shared" si="3"/>
        <v>하선동</v>
      </c>
      <c r="AE22" s="12" t="s">
        <v>91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11</v>
      </c>
      <c r="D23" s="12" t="s">
        <v>46</v>
      </c>
      <c r="E23" s="6" t="s">
        <v>65</v>
      </c>
      <c r="F23" s="6" t="s">
        <v>64</v>
      </c>
      <c r="G23" s="4" t="s">
        <v>63</v>
      </c>
      <c r="H23" s="4" t="s">
        <v>47</v>
      </c>
      <c r="I23" s="7">
        <f t="shared" si="0"/>
        <v>2096</v>
      </c>
      <c r="J23" s="8">
        <v>2090</v>
      </c>
      <c r="K23" s="7">
        <f t="shared" si="1"/>
        <v>6</v>
      </c>
      <c r="L23" s="9">
        <f t="shared" si="2"/>
        <v>2.8625954198473282E-3</v>
      </c>
      <c r="M23" s="10"/>
      <c r="N23" s="10"/>
      <c r="O23" s="10"/>
      <c r="P23" s="10"/>
      <c r="Q23" s="10"/>
      <c r="R23" s="10"/>
      <c r="S23" s="10"/>
      <c r="T23" s="10"/>
      <c r="U23" s="10">
        <v>5</v>
      </c>
      <c r="V23" s="10"/>
      <c r="W23" s="10"/>
      <c r="X23" s="10"/>
      <c r="Y23" s="10">
        <v>1</v>
      </c>
      <c r="Z23" s="10"/>
      <c r="AA23" s="11">
        <v>20210109</v>
      </c>
      <c r="AB23" s="11">
        <v>11</v>
      </c>
      <c r="AC23" s="5" t="s">
        <v>74</v>
      </c>
      <c r="AD23" s="11" t="str">
        <f t="shared" si="3"/>
        <v>하선동</v>
      </c>
      <c r="AE23" s="12" t="s">
        <v>92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11</v>
      </c>
      <c r="D24" s="12" t="s">
        <v>46</v>
      </c>
      <c r="E24" s="6" t="s">
        <v>65</v>
      </c>
      <c r="F24" s="6" t="s">
        <v>64</v>
      </c>
      <c r="G24" s="4" t="s">
        <v>63</v>
      </c>
      <c r="H24" s="4" t="s">
        <v>47</v>
      </c>
      <c r="I24" s="7">
        <f t="shared" si="0"/>
        <v>3398</v>
      </c>
      <c r="J24" s="8">
        <v>3390</v>
      </c>
      <c r="K24" s="7">
        <f t="shared" si="1"/>
        <v>8</v>
      </c>
      <c r="L24" s="9">
        <f t="shared" si="2"/>
        <v>2.3543260741612712E-3</v>
      </c>
      <c r="M24" s="10"/>
      <c r="N24" s="10"/>
      <c r="O24" s="10"/>
      <c r="P24" s="10"/>
      <c r="Q24" s="10"/>
      <c r="R24" s="10"/>
      <c r="S24" s="10"/>
      <c r="T24" s="10"/>
      <c r="U24" s="10">
        <v>6</v>
      </c>
      <c r="V24" s="10"/>
      <c r="W24" s="10"/>
      <c r="X24" s="10"/>
      <c r="Y24" s="10">
        <v>2</v>
      </c>
      <c r="Z24" s="10"/>
      <c r="AA24" s="11">
        <v>20210109</v>
      </c>
      <c r="AB24" s="11">
        <v>11</v>
      </c>
      <c r="AC24" s="5" t="s">
        <v>75</v>
      </c>
      <c r="AD24" s="11" t="str">
        <f t="shared" si="3"/>
        <v>이형준</v>
      </c>
      <c r="AE24" s="12" t="s">
        <v>92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59" si="5">B24</f>
        <v>1</v>
      </c>
      <c r="C25" s="5">
        <f t="shared" si="5"/>
        <v>11</v>
      </c>
      <c r="D25" s="6" t="s">
        <v>90</v>
      </c>
      <c r="E25" s="6" t="s">
        <v>48</v>
      </c>
      <c r="F25" s="6" t="s">
        <v>93</v>
      </c>
      <c r="G25" s="4" t="s">
        <v>94</v>
      </c>
      <c r="H25" s="4" t="s">
        <v>95</v>
      </c>
      <c r="I25" s="7">
        <f t="shared" si="0"/>
        <v>211</v>
      </c>
      <c r="J25" s="10">
        <v>200</v>
      </c>
      <c r="K25" s="7">
        <f t="shared" si="1"/>
        <v>11</v>
      </c>
      <c r="L25" s="9">
        <f t="shared" si="2"/>
        <v>5.2132701421800945E-2</v>
      </c>
      <c r="M25" s="10">
        <v>2</v>
      </c>
      <c r="N25" s="10"/>
      <c r="O25" s="10"/>
      <c r="P25" s="10">
        <v>9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20210111</v>
      </c>
      <c r="AB25" s="11">
        <v>14</v>
      </c>
      <c r="AC25" s="5" t="s">
        <v>74</v>
      </c>
      <c r="AD25" s="11" t="str">
        <f t="shared" si="3"/>
        <v>하선동</v>
      </c>
      <c r="AE25" s="12" t="s">
        <v>92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11</v>
      </c>
      <c r="D26" s="12" t="s">
        <v>66</v>
      </c>
      <c r="E26" s="6"/>
      <c r="F26" s="6" t="s">
        <v>97</v>
      </c>
      <c r="G26" s="4" t="s">
        <v>96</v>
      </c>
      <c r="H26" s="4" t="s">
        <v>81</v>
      </c>
      <c r="I26" s="7">
        <f t="shared" si="0"/>
        <v>973</v>
      </c>
      <c r="J26" s="10">
        <v>970</v>
      </c>
      <c r="K26" s="7">
        <f t="shared" si="1"/>
        <v>3</v>
      </c>
      <c r="L26" s="9">
        <f t="shared" si="2"/>
        <v>3.0832476875642342E-3</v>
      </c>
      <c r="M26" s="10">
        <v>3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20210111</v>
      </c>
      <c r="AB26" s="11">
        <v>5</v>
      </c>
      <c r="AC26" s="5" t="s">
        <v>74</v>
      </c>
      <c r="AD26" s="11" t="str">
        <f t="shared" si="3"/>
        <v>하선동</v>
      </c>
      <c r="AE26" s="12" t="s">
        <v>92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11</v>
      </c>
      <c r="D27" s="6" t="s">
        <v>46</v>
      </c>
      <c r="E27" s="6" t="s">
        <v>89</v>
      </c>
      <c r="F27" s="6" t="s">
        <v>101</v>
      </c>
      <c r="G27" s="4" t="s">
        <v>102</v>
      </c>
      <c r="H27" s="4" t="s">
        <v>47</v>
      </c>
      <c r="I27" s="4">
        <f t="shared" si="0"/>
        <v>2435</v>
      </c>
      <c r="J27" s="4">
        <v>2350</v>
      </c>
      <c r="K27" s="7">
        <f t="shared" si="1"/>
        <v>85</v>
      </c>
      <c r="L27" s="9">
        <f t="shared" si="2"/>
        <v>3.4907597535934289E-2</v>
      </c>
      <c r="M27" s="10"/>
      <c r="N27" s="10"/>
      <c r="O27" s="10"/>
      <c r="P27" s="10"/>
      <c r="Q27" s="10"/>
      <c r="R27" s="10">
        <v>85</v>
      </c>
      <c r="S27" s="10"/>
      <c r="T27" s="10"/>
      <c r="U27" s="10"/>
      <c r="V27" s="10"/>
      <c r="W27" s="10"/>
      <c r="X27" s="10"/>
      <c r="Y27" s="10"/>
      <c r="Z27" s="10"/>
      <c r="AA27" s="11">
        <v>20210109</v>
      </c>
      <c r="AB27" s="11">
        <v>4</v>
      </c>
      <c r="AC27" s="5" t="s">
        <v>99</v>
      </c>
      <c r="AD27" s="11" t="str">
        <f t="shared" si="3"/>
        <v>이형준</v>
      </c>
      <c r="AE27" s="28" t="s">
        <v>98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11</v>
      </c>
      <c r="D28" s="12" t="s">
        <v>25</v>
      </c>
      <c r="E28" s="6" t="s">
        <v>48</v>
      </c>
      <c r="F28" s="6" t="s">
        <v>49</v>
      </c>
      <c r="G28" s="4" t="s">
        <v>50</v>
      </c>
      <c r="H28" s="4" t="s">
        <v>47</v>
      </c>
      <c r="I28" s="7">
        <f t="shared" si="0"/>
        <v>2099</v>
      </c>
      <c r="J28" s="25">
        <v>1830</v>
      </c>
      <c r="K28" s="7">
        <f t="shared" si="1"/>
        <v>269</v>
      </c>
      <c r="L28" s="9">
        <f t="shared" si="2"/>
        <v>0.12815626488804194</v>
      </c>
      <c r="M28" s="10">
        <v>6</v>
      </c>
      <c r="N28" s="10"/>
      <c r="O28" s="10"/>
      <c r="P28" s="10">
        <v>81</v>
      </c>
      <c r="Q28" s="10"/>
      <c r="R28" s="10">
        <v>101</v>
      </c>
      <c r="S28" s="10"/>
      <c r="T28" s="10"/>
      <c r="U28" s="10"/>
      <c r="V28" s="10"/>
      <c r="W28" s="10"/>
      <c r="X28" s="10"/>
      <c r="Y28" s="10">
        <v>81</v>
      </c>
      <c r="Z28" s="10"/>
      <c r="AA28" s="11">
        <v>20210111</v>
      </c>
      <c r="AB28" s="11">
        <v>15</v>
      </c>
      <c r="AC28" s="5" t="s">
        <v>100</v>
      </c>
      <c r="AD28" s="11" t="str">
        <f t="shared" si="3"/>
        <v>하선동</v>
      </c>
      <c r="AE28" s="28" t="s">
        <v>98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11</v>
      </c>
      <c r="D29" s="12" t="s">
        <v>25</v>
      </c>
      <c r="E29" s="6" t="s">
        <v>48</v>
      </c>
      <c r="F29" s="6" t="s">
        <v>49</v>
      </c>
      <c r="G29" s="4" t="s">
        <v>50</v>
      </c>
      <c r="H29" s="4" t="s">
        <v>47</v>
      </c>
      <c r="I29" s="7">
        <f t="shared" si="0"/>
        <v>1595</v>
      </c>
      <c r="J29" s="10">
        <v>1500</v>
      </c>
      <c r="K29" s="7">
        <f t="shared" si="1"/>
        <v>95</v>
      </c>
      <c r="L29" s="9">
        <f t="shared" si="2"/>
        <v>5.9561128526645767E-2</v>
      </c>
      <c r="M29" s="10"/>
      <c r="N29" s="10"/>
      <c r="O29" s="10"/>
      <c r="P29" s="10">
        <v>90</v>
      </c>
      <c r="Q29" s="10"/>
      <c r="R29" s="10">
        <v>5</v>
      </c>
      <c r="S29" s="10"/>
      <c r="T29" s="10"/>
      <c r="U29" s="10"/>
      <c r="V29" s="10"/>
      <c r="W29" s="10"/>
      <c r="X29" s="10"/>
      <c r="Y29" s="10"/>
      <c r="Z29" s="10"/>
      <c r="AA29" s="11">
        <v>20210111</v>
      </c>
      <c r="AB29" s="11">
        <v>15</v>
      </c>
      <c r="AC29" s="5" t="s">
        <v>99</v>
      </c>
      <c r="AD29" s="11" t="str">
        <f t="shared" si="3"/>
        <v>이형준</v>
      </c>
      <c r="AE29" s="28" t="s">
        <v>98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11</v>
      </c>
      <c r="D30" s="12" t="s">
        <v>66</v>
      </c>
      <c r="E30" s="6"/>
      <c r="F30" s="6" t="s">
        <v>68</v>
      </c>
      <c r="G30" s="4" t="s">
        <v>69</v>
      </c>
      <c r="H30" s="4" t="s">
        <v>59</v>
      </c>
      <c r="I30" s="7">
        <f t="shared" si="0"/>
        <v>1860</v>
      </c>
      <c r="J30" s="10">
        <v>1850</v>
      </c>
      <c r="K30" s="7">
        <f t="shared" ref="K30:K62" si="6">SUM(M30:Z30)</f>
        <v>10</v>
      </c>
      <c r="L30" s="9">
        <f t="shared" si="2"/>
        <v>5.3763440860215058E-3</v>
      </c>
      <c r="M30" s="10"/>
      <c r="N30" s="10"/>
      <c r="O30" s="10"/>
      <c r="P30" s="10"/>
      <c r="Q30" s="10"/>
      <c r="R30" s="10"/>
      <c r="S30" s="10"/>
      <c r="T30" s="10">
        <v>7</v>
      </c>
      <c r="U30" s="10"/>
      <c r="V30" s="10"/>
      <c r="W30" s="10">
        <v>3</v>
      </c>
      <c r="X30" s="10"/>
      <c r="Y30" s="10"/>
      <c r="Z30" s="10"/>
      <c r="AA30" s="11">
        <v>20210111</v>
      </c>
      <c r="AB30" s="11">
        <v>10</v>
      </c>
      <c r="AC30" s="5" t="s">
        <v>99</v>
      </c>
      <c r="AD30" s="11" t="str">
        <f t="shared" si="3"/>
        <v>이형준</v>
      </c>
      <c r="AE30" s="28" t="s">
        <v>98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11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28"/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11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28"/>
      <c r="AF32" s="12"/>
    </row>
    <row r="33" spans="1:32" s="13" customFormat="1" ht="20.100000000000001" customHeight="1" x14ac:dyDescent="0.3">
      <c r="A33" s="4">
        <v>27</v>
      </c>
      <c r="B33" s="5">
        <f t="shared" ref="B33:C33" si="7">B32</f>
        <v>1</v>
      </c>
      <c r="C33" s="5">
        <f t="shared" si="7"/>
        <v>11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ref="K33:K53" si="8">SUM(M33:Z33)</f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28"/>
      <c r="AF33" s="12"/>
    </row>
    <row r="34" spans="1:32" s="13" customFormat="1" ht="20.100000000000001" customHeight="1" x14ac:dyDescent="0.3">
      <c r="A34" s="4">
        <v>28</v>
      </c>
      <c r="B34" s="5">
        <f t="shared" ref="B34:C34" si="9">B33</f>
        <v>1</v>
      </c>
      <c r="C34" s="5">
        <f t="shared" si="9"/>
        <v>11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8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28"/>
      <c r="AF34" s="12"/>
    </row>
    <row r="35" spans="1:32" s="13" customFormat="1" ht="20.100000000000001" customHeight="1" x14ac:dyDescent="0.3">
      <c r="A35" s="4">
        <v>29</v>
      </c>
      <c r="B35" s="5">
        <f t="shared" ref="B35:C35" si="10">B34</f>
        <v>1</v>
      </c>
      <c r="C35" s="5">
        <f t="shared" si="10"/>
        <v>11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8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28"/>
      <c r="AF35" s="12"/>
    </row>
    <row r="36" spans="1:32" s="13" customFormat="1" ht="20.100000000000001" customHeight="1" x14ac:dyDescent="0.3">
      <c r="A36" s="4">
        <v>30</v>
      </c>
      <c r="B36" s="5">
        <f t="shared" ref="B36:C36" si="11">B35</f>
        <v>1</v>
      </c>
      <c r="C36" s="5">
        <f t="shared" si="11"/>
        <v>11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8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ref="B37:C37" si="12">B36</f>
        <v>1</v>
      </c>
      <c r="C37" s="5">
        <f t="shared" si="12"/>
        <v>11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8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32</v>
      </c>
      <c r="B38" s="5">
        <f t="shared" ref="B38:C38" si="13">B37</f>
        <v>1</v>
      </c>
      <c r="C38" s="5">
        <f t="shared" si="13"/>
        <v>11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8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ref="B39:C39" si="14">B38</f>
        <v>1</v>
      </c>
      <c r="C39" s="5">
        <f t="shared" si="14"/>
        <v>11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8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ref="B40:C40" si="15">B39</f>
        <v>1</v>
      </c>
      <c r="C40" s="5">
        <f t="shared" si="15"/>
        <v>11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8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41" si="16">B40</f>
        <v>1</v>
      </c>
      <c r="C41" s="5">
        <f t="shared" si="16"/>
        <v>11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8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ref="B42:C42" si="17">B41</f>
        <v>1</v>
      </c>
      <c r="C42" s="5">
        <f t="shared" si="17"/>
        <v>11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8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ref="B43:C43" si="18">B42</f>
        <v>1</v>
      </c>
      <c r="C43" s="5">
        <f t="shared" si="18"/>
        <v>11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8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ref="B44:C44" si="19">B43</f>
        <v>1</v>
      </c>
      <c r="C44" s="5">
        <f t="shared" si="19"/>
        <v>11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8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ref="B45:C45" si="20">B44</f>
        <v>1</v>
      </c>
      <c r="C45" s="5">
        <f t="shared" si="20"/>
        <v>11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ref="B46:C46" si="21">B45</f>
        <v>1</v>
      </c>
      <c r="C46" s="5">
        <f t="shared" si="21"/>
        <v>11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ref="B47:C47" si="22">B46</f>
        <v>1</v>
      </c>
      <c r="C47" s="5">
        <f t="shared" si="22"/>
        <v>11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8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ref="B48:C48" si="23">B47</f>
        <v>1</v>
      </c>
      <c r="C48" s="5">
        <f t="shared" si="23"/>
        <v>11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8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ref="B49:C49" si="24">B48</f>
        <v>1</v>
      </c>
      <c r="C49" s="5">
        <f t="shared" si="24"/>
        <v>11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8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ref="B50:C50" si="25">B49</f>
        <v>1</v>
      </c>
      <c r="C50" s="5">
        <f t="shared" si="25"/>
        <v>11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8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ref="B51:C51" si="26">B50</f>
        <v>1</v>
      </c>
      <c r="C51" s="5">
        <f t="shared" si="26"/>
        <v>11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8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ref="B52:C52" si="27">B51</f>
        <v>1</v>
      </c>
      <c r="C52" s="5">
        <f t="shared" si="27"/>
        <v>11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8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5"/>
        <v>1</v>
      </c>
      <c r="C53" s="5">
        <f t="shared" si="5"/>
        <v>11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8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5"/>
        <v>1</v>
      </c>
      <c r="C54" s="5">
        <f t="shared" si="5"/>
        <v>11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6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5"/>
        <v>1</v>
      </c>
      <c r="C55" s="5">
        <f t="shared" si="5"/>
        <v>11</v>
      </c>
      <c r="D55" s="6"/>
      <c r="E55" s="27"/>
      <c r="F55" s="4"/>
      <c r="G55" s="4"/>
      <c r="H55" s="4"/>
      <c r="I55" s="7">
        <f t="shared" si="0"/>
        <v>0</v>
      </c>
      <c r="J55" s="8"/>
      <c r="K55" s="7">
        <f t="shared" si="6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5"/>
        <v>1</v>
      </c>
      <c r="C56" s="5">
        <f t="shared" si="5"/>
        <v>11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6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si="5"/>
        <v>1</v>
      </c>
      <c r="C57" s="5">
        <f t="shared" si="5"/>
        <v>11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6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5"/>
        <v>1</v>
      </c>
      <c r="C58" s="5">
        <f t="shared" si="5"/>
        <v>11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6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5"/>
        <v>1</v>
      </c>
      <c r="C59" s="5">
        <f t="shared" si="5"/>
        <v>11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6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ref="B60:C64" si="28">B59</f>
        <v>1</v>
      </c>
      <c r="C60" s="5">
        <f t="shared" si="28"/>
        <v>11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6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28"/>
        <v>1</v>
      </c>
      <c r="C61" s="5">
        <f t="shared" si="28"/>
        <v>11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6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28"/>
        <v>1</v>
      </c>
      <c r="C62" s="5">
        <f t="shared" si="28"/>
        <v>11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6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28"/>
        <v>1</v>
      </c>
      <c r="C63" s="5">
        <f t="shared" si="28"/>
        <v>11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ref="K63:K65" si="29">SUM(M63:Z63)</f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28"/>
        <v>1</v>
      </c>
      <c r="C64" s="5">
        <f t="shared" si="28"/>
        <v>11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29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30">LEFT($A$1,1)</f>
        <v>1</v>
      </c>
      <c r="C65" s="5" t="str">
        <f t="shared" ref="C65" si="31">MID($A$1,4,2)</f>
        <v>11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29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64"/>
      <c r="B66" s="65"/>
      <c r="C66" s="65"/>
      <c r="D66" s="65"/>
      <c r="E66" s="65"/>
      <c r="F66" s="65"/>
      <c r="G66" s="65"/>
      <c r="H66" s="65"/>
      <c r="I66" s="60">
        <f>SUM(I7:I65)</f>
        <v>49029</v>
      </c>
      <c r="J66" s="60">
        <v>5950</v>
      </c>
      <c r="K66" s="60">
        <f t="shared" ref="K66:U66" si="32">SUM(K7:K65)</f>
        <v>1344</v>
      </c>
      <c r="L66" s="60" t="e">
        <f t="shared" si="32"/>
        <v>#DIV/0!</v>
      </c>
      <c r="M66" s="60">
        <f t="shared" si="32"/>
        <v>363</v>
      </c>
      <c r="N66" s="60">
        <f t="shared" si="32"/>
        <v>0</v>
      </c>
      <c r="O66" s="60">
        <f t="shared" si="32"/>
        <v>0</v>
      </c>
      <c r="P66" s="60">
        <f t="shared" si="32"/>
        <v>291</v>
      </c>
      <c r="Q66" s="60">
        <f t="shared" si="32"/>
        <v>0</v>
      </c>
      <c r="R66" s="60">
        <f t="shared" si="32"/>
        <v>301</v>
      </c>
      <c r="S66" s="60">
        <f t="shared" si="32"/>
        <v>2</v>
      </c>
      <c r="T66" s="60">
        <f t="shared" si="32"/>
        <v>32</v>
      </c>
      <c r="U66" s="60">
        <f t="shared" si="32"/>
        <v>104</v>
      </c>
      <c r="V66" s="23"/>
      <c r="W66" s="23"/>
      <c r="X66" s="23"/>
      <c r="Y66" s="60">
        <f>SUM(Y7:Y65)</f>
        <v>216</v>
      </c>
      <c r="Z66" s="60">
        <f>SUM(Z7:Z65)</f>
        <v>0</v>
      </c>
      <c r="AA66" s="66"/>
      <c r="AB66" s="67"/>
      <c r="AC66" s="67"/>
      <c r="AD66" s="67"/>
      <c r="AE66" s="67"/>
      <c r="AF66" s="67"/>
    </row>
    <row r="67" spans="1:32" s="15" customFormat="1" x14ac:dyDescent="0.3">
      <c r="A67" s="64"/>
      <c r="B67" s="65"/>
      <c r="C67" s="65"/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23"/>
      <c r="W67" s="23"/>
      <c r="X67" s="23"/>
      <c r="Y67" s="60"/>
      <c r="Z67" s="60"/>
      <c r="AA67" s="67"/>
      <c r="AB67" s="67"/>
      <c r="AC67" s="67"/>
      <c r="AD67" s="67"/>
      <c r="AE67" s="67"/>
      <c r="AF67" s="67"/>
    </row>
    <row r="68" spans="1:32" ht="20.100000000000001" customHeight="1" x14ac:dyDescent="0.3">
      <c r="A68" s="4">
        <v>1</v>
      </c>
      <c r="B68" s="5">
        <v>1</v>
      </c>
      <c r="C68" s="5">
        <v>11</v>
      </c>
      <c r="D68" s="12"/>
      <c r="E68" s="6"/>
      <c r="F68" s="6"/>
      <c r="G68" s="4"/>
      <c r="H68" s="4"/>
      <c r="I68" s="7">
        <f t="shared" ref="I68:I82" si="33">J68+K68</f>
        <v>0</v>
      </c>
      <c r="J68" s="8"/>
      <c r="K68" s="7">
        <f t="shared" ref="K68:K82" si="34">SUM(M68:Z68)</f>
        <v>0</v>
      </c>
      <c r="L68" s="9" t="e">
        <f t="shared" ref="L68:L82" si="35">K68/I68</f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>IF($AC68="A","하선동",IF($AC68="B","이형준",""))</f>
        <v/>
      </c>
      <c r="AE68" s="12"/>
      <c r="AF68" s="12"/>
    </row>
    <row r="69" spans="1:32" ht="20.100000000000001" customHeight="1" x14ac:dyDescent="0.3">
      <c r="A69" s="4">
        <v>2</v>
      </c>
      <c r="B69" s="5">
        <f t="shared" ref="B69:C82" si="36">B68</f>
        <v>1</v>
      </c>
      <c r="C69" s="5">
        <f t="shared" si="36"/>
        <v>11</v>
      </c>
      <c r="D69" s="12"/>
      <c r="E69" s="6"/>
      <c r="F69" s="6"/>
      <c r="G69" s="4"/>
      <c r="H69" s="4"/>
      <c r="I69" s="7">
        <f t="shared" si="33"/>
        <v>0</v>
      </c>
      <c r="J69" s="8"/>
      <c r="K69" s="7">
        <f t="shared" si="34"/>
        <v>0</v>
      </c>
      <c r="L69" s="9" t="e">
        <f t="shared" si="3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2" si="37">IF($AC69="A","하선동",IF($AC69="B","이형준",""))</f>
        <v/>
      </c>
      <c r="AE69" s="12"/>
      <c r="AF69" s="12"/>
    </row>
    <row r="70" spans="1:32" ht="20.100000000000001" customHeight="1" x14ac:dyDescent="0.3">
      <c r="A70" s="4">
        <v>3</v>
      </c>
      <c r="B70" s="5">
        <f t="shared" si="36"/>
        <v>1</v>
      </c>
      <c r="C70" s="5">
        <f t="shared" si="36"/>
        <v>11</v>
      </c>
      <c r="D70" s="6"/>
      <c r="E70" s="6"/>
      <c r="F70" s="6"/>
      <c r="G70" s="4"/>
      <c r="H70" s="4"/>
      <c r="I70" s="7">
        <f t="shared" si="33"/>
        <v>0</v>
      </c>
      <c r="J70" s="8"/>
      <c r="K70" s="7">
        <f t="shared" si="34"/>
        <v>0</v>
      </c>
      <c r="L70" s="9" t="e">
        <f t="shared" si="3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37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36"/>
        <v>1</v>
      </c>
      <c r="C71" s="5">
        <f t="shared" si="36"/>
        <v>11</v>
      </c>
      <c r="D71" s="6"/>
      <c r="E71" s="6"/>
      <c r="F71" s="6"/>
      <c r="G71" s="4"/>
      <c r="H71" s="4"/>
      <c r="I71" s="7">
        <f t="shared" si="33"/>
        <v>0</v>
      </c>
      <c r="J71" s="8"/>
      <c r="K71" s="7">
        <f t="shared" si="34"/>
        <v>0</v>
      </c>
      <c r="L71" s="9" t="e">
        <f t="shared" si="3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3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36"/>
        <v>1</v>
      </c>
      <c r="C72" s="5">
        <f t="shared" si="36"/>
        <v>11</v>
      </c>
      <c r="D72" s="6"/>
      <c r="E72" s="6"/>
      <c r="F72" s="6"/>
      <c r="G72" s="4"/>
      <c r="H72" s="4"/>
      <c r="I72" s="7">
        <f t="shared" si="33"/>
        <v>0</v>
      </c>
      <c r="J72" s="8"/>
      <c r="K72" s="7">
        <f t="shared" si="34"/>
        <v>0</v>
      </c>
      <c r="L72" s="9" t="e">
        <f t="shared" si="3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3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36"/>
        <v>1</v>
      </c>
      <c r="C73" s="5">
        <f t="shared" si="36"/>
        <v>11</v>
      </c>
      <c r="D73" s="6"/>
      <c r="E73" s="6"/>
      <c r="F73" s="6"/>
      <c r="G73" s="4"/>
      <c r="H73" s="4"/>
      <c r="I73" s="7">
        <f t="shared" si="33"/>
        <v>0</v>
      </c>
      <c r="J73" s="8"/>
      <c r="K73" s="7">
        <f t="shared" si="34"/>
        <v>0</v>
      </c>
      <c r="L73" s="9" t="e">
        <f t="shared" si="3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3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36"/>
        <v>1</v>
      </c>
      <c r="C74" s="5">
        <f t="shared" si="36"/>
        <v>11</v>
      </c>
      <c r="D74" s="6" t="s">
        <v>27</v>
      </c>
      <c r="E74" s="6"/>
      <c r="F74" s="6"/>
      <c r="G74" s="4"/>
      <c r="H74" s="4"/>
      <c r="I74" s="7">
        <f t="shared" si="33"/>
        <v>0</v>
      </c>
      <c r="J74" s="14"/>
      <c r="K74" s="7">
        <f t="shared" si="34"/>
        <v>0</v>
      </c>
      <c r="L74" s="9" t="e">
        <f t="shared" si="3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3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36"/>
        <v>1</v>
      </c>
      <c r="C75" s="5">
        <f t="shared" si="36"/>
        <v>11</v>
      </c>
      <c r="D75" s="6" t="s">
        <v>46</v>
      </c>
      <c r="E75" s="6"/>
      <c r="F75" s="6"/>
      <c r="G75" s="4"/>
      <c r="H75" s="4"/>
      <c r="I75" s="7">
        <f t="shared" si="33"/>
        <v>0</v>
      </c>
      <c r="J75" s="8"/>
      <c r="K75" s="7">
        <f t="shared" si="34"/>
        <v>0</v>
      </c>
      <c r="L75" s="9" t="e">
        <f t="shared" si="3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3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36"/>
        <v>1</v>
      </c>
      <c r="C76" s="5">
        <f t="shared" si="36"/>
        <v>11</v>
      </c>
      <c r="D76" s="6" t="s">
        <v>27</v>
      </c>
      <c r="E76" s="6"/>
      <c r="F76" s="6"/>
      <c r="G76" s="4"/>
      <c r="H76" s="4"/>
      <c r="I76" s="7">
        <f t="shared" si="33"/>
        <v>0</v>
      </c>
      <c r="J76" s="8"/>
      <c r="K76" s="7">
        <f t="shared" si="34"/>
        <v>0</v>
      </c>
      <c r="L76" s="9" t="e">
        <f t="shared" si="3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3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36"/>
        <v>1</v>
      </c>
      <c r="C77" s="5">
        <f t="shared" si="36"/>
        <v>11</v>
      </c>
      <c r="D77" s="6" t="s">
        <v>46</v>
      </c>
      <c r="E77" s="6"/>
      <c r="F77" s="6"/>
      <c r="G77" s="4"/>
      <c r="H77" s="4"/>
      <c r="I77" s="7">
        <f t="shared" si="33"/>
        <v>0</v>
      </c>
      <c r="J77" s="8"/>
      <c r="K77" s="7">
        <f t="shared" si="34"/>
        <v>0</v>
      </c>
      <c r="L77" s="9" t="e">
        <f t="shared" si="3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3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36"/>
        <v>1</v>
      </c>
      <c r="C78" s="5">
        <f t="shared" si="36"/>
        <v>11</v>
      </c>
      <c r="D78" s="6"/>
      <c r="E78" s="6"/>
      <c r="F78" s="6"/>
      <c r="G78" s="4"/>
      <c r="H78" s="4"/>
      <c r="I78" s="7">
        <f t="shared" si="33"/>
        <v>0</v>
      </c>
      <c r="J78" s="8"/>
      <c r="K78" s="7">
        <f t="shared" si="34"/>
        <v>0</v>
      </c>
      <c r="L78" s="9" t="e">
        <f t="shared" si="3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3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36"/>
        <v>1</v>
      </c>
      <c r="C79" s="5">
        <f t="shared" si="36"/>
        <v>11</v>
      </c>
      <c r="D79" s="6"/>
      <c r="E79" s="6"/>
      <c r="F79" s="6"/>
      <c r="G79" s="4"/>
      <c r="H79" s="4"/>
      <c r="I79" s="7">
        <f t="shared" si="33"/>
        <v>0</v>
      </c>
      <c r="J79" s="8"/>
      <c r="K79" s="7">
        <f t="shared" si="34"/>
        <v>0</v>
      </c>
      <c r="L79" s="9" t="e">
        <f t="shared" si="3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3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36"/>
        <v>1</v>
      </c>
      <c r="C80" s="5">
        <f t="shared" si="36"/>
        <v>11</v>
      </c>
      <c r="D80" s="6"/>
      <c r="E80" s="6"/>
      <c r="F80" s="6"/>
      <c r="G80" s="4"/>
      <c r="H80" s="4"/>
      <c r="I80" s="7">
        <f t="shared" si="33"/>
        <v>0</v>
      </c>
      <c r="J80" s="8"/>
      <c r="K80" s="7">
        <f t="shared" si="34"/>
        <v>0</v>
      </c>
      <c r="L80" s="9" t="e">
        <f t="shared" si="3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3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36"/>
        <v>1</v>
      </c>
      <c r="C81" s="5">
        <f t="shared" si="36"/>
        <v>11</v>
      </c>
      <c r="D81" s="6"/>
      <c r="E81" s="6"/>
      <c r="F81" s="6"/>
      <c r="G81" s="4"/>
      <c r="H81" s="4"/>
      <c r="I81" s="7">
        <f t="shared" si="33"/>
        <v>0</v>
      </c>
      <c r="J81" s="8"/>
      <c r="K81" s="7">
        <f t="shared" si="34"/>
        <v>0</v>
      </c>
      <c r="L81" s="9" t="e">
        <f t="shared" si="3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3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36"/>
        <v>1</v>
      </c>
      <c r="C82" s="5">
        <f t="shared" si="36"/>
        <v>11</v>
      </c>
      <c r="D82" s="6"/>
      <c r="E82" s="6"/>
      <c r="F82" s="6"/>
      <c r="G82" s="4"/>
      <c r="H82" s="4"/>
      <c r="I82" s="7">
        <f t="shared" si="33"/>
        <v>0</v>
      </c>
      <c r="J82" s="8"/>
      <c r="K82" s="7">
        <f t="shared" si="34"/>
        <v>0</v>
      </c>
      <c r="L82" s="9" t="e">
        <f t="shared" si="3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3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E9:F9 A65:AF65 D54:AF64 I53:J53 M52:AD53 E34:H34 J33:J52 A7:A64 M51:AB51 L50:AB50 L33:AD49 F47 AF7:AF53 I7:AD19 I21:AD26 I20:L20 R20:AD20 K27:Q27 I30:AD32 S27:AD29 I28:Q29">
    <cfRule type="expression" dxfId="3685" priority="1339">
      <formula>$L7&gt;0.15</formula>
    </cfRule>
    <cfRule type="expression" dxfId="3684" priority="1340">
      <formula>AND($L7&gt;0.08,$L7&lt;0.15)</formula>
    </cfRule>
  </conditionalFormatting>
  <conditionalFormatting sqref="I68:AD71 A68:A82 E69:F71 D82:AF82 E72:AD77 D78:AD81 AF68:AF81">
    <cfRule type="expression" dxfId="3683" priority="1337">
      <formula>$L68&gt;0.15</formula>
    </cfRule>
    <cfRule type="expression" dxfId="3682" priority="1338">
      <formula>AND($L68&gt;0.08,$L68&lt;0.15)</formula>
    </cfRule>
  </conditionalFormatting>
  <conditionalFormatting sqref="H9">
    <cfRule type="expression" dxfId="3681" priority="1335">
      <formula>$L9&gt;0.15</formula>
    </cfRule>
    <cfRule type="expression" dxfId="3680" priority="1336">
      <formula>AND($L9&gt;0.08,$L9&lt;0.15)</formula>
    </cfRule>
  </conditionalFormatting>
  <conditionalFormatting sqref="G69:H71">
    <cfRule type="expression" dxfId="3679" priority="1331">
      <formula>$L69&gt;0.15</formula>
    </cfRule>
    <cfRule type="expression" dxfId="3678" priority="1332">
      <formula>AND($L69&gt;0.08,$L69&lt;0.15)</formula>
    </cfRule>
  </conditionalFormatting>
  <conditionalFormatting sqref="B7:C64">
    <cfRule type="expression" dxfId="3677" priority="1329">
      <formula>$L7&gt;0.15</formula>
    </cfRule>
    <cfRule type="expression" dxfId="3676" priority="1330">
      <formula>AND($L7&gt;0.08,$L7&lt;0.15)</formula>
    </cfRule>
  </conditionalFormatting>
  <conditionalFormatting sqref="B68:C68">
    <cfRule type="expression" dxfId="3675" priority="1327">
      <formula>$L68&gt;0.15</formula>
    </cfRule>
    <cfRule type="expression" dxfId="3674" priority="1328">
      <formula>AND($L68&gt;0.08,$L68&lt;0.15)</formula>
    </cfRule>
  </conditionalFormatting>
  <conditionalFormatting sqref="B69:C81">
    <cfRule type="expression" dxfId="3673" priority="1325">
      <formula>$L69&gt;0.15</formula>
    </cfRule>
    <cfRule type="expression" dxfId="3672" priority="1326">
      <formula>AND($L69&gt;0.08,$L69&lt;0.15)</formula>
    </cfRule>
  </conditionalFormatting>
  <conditionalFormatting sqref="B82:C82">
    <cfRule type="expression" dxfId="3671" priority="1323">
      <formula>$L82&gt;0.15</formula>
    </cfRule>
    <cfRule type="expression" dxfId="3670" priority="1324">
      <formula>AND($L82&gt;0.08,$L82&lt;0.15)</formula>
    </cfRule>
  </conditionalFormatting>
  <conditionalFormatting sqref="D70">
    <cfRule type="expression" dxfId="3669" priority="1279">
      <formula>$L70&gt;0.15</formula>
    </cfRule>
    <cfRule type="expression" dxfId="3668" priority="1280">
      <formula>AND($L70&gt;0.08,$L70&lt;0.15)</formula>
    </cfRule>
  </conditionalFormatting>
  <conditionalFormatting sqref="D71">
    <cfRule type="expression" dxfId="3667" priority="1277">
      <formula>$L71&gt;0.15</formula>
    </cfRule>
    <cfRule type="expression" dxfId="3666" priority="1278">
      <formula>AND($L71&gt;0.08,$L71&lt;0.15)</formula>
    </cfRule>
  </conditionalFormatting>
  <conditionalFormatting sqref="D72">
    <cfRule type="expression" dxfId="3665" priority="1275">
      <formula>$L72&gt;0.15</formula>
    </cfRule>
    <cfRule type="expression" dxfId="3664" priority="1276">
      <formula>AND($L72&gt;0.08,$L72&lt;0.15)</formula>
    </cfRule>
  </conditionalFormatting>
  <conditionalFormatting sqref="D73">
    <cfRule type="expression" dxfId="3663" priority="1273">
      <formula>$L73&gt;0.15</formula>
    </cfRule>
    <cfRule type="expression" dxfId="3662" priority="1274">
      <formula>AND($L73&gt;0.08,$L73&lt;0.15)</formula>
    </cfRule>
  </conditionalFormatting>
  <conditionalFormatting sqref="D74">
    <cfRule type="expression" dxfId="3661" priority="1271">
      <formula>$L74&gt;0.15</formula>
    </cfRule>
    <cfRule type="expression" dxfId="3660" priority="1272">
      <formula>AND($L74&gt;0.08,$L74&lt;0.15)</formula>
    </cfRule>
  </conditionalFormatting>
  <conditionalFormatting sqref="D75">
    <cfRule type="expression" dxfId="3659" priority="1269">
      <formula>$L75&gt;0.15</formula>
    </cfRule>
    <cfRule type="expression" dxfId="3658" priority="1270">
      <formula>AND($L75&gt;0.08,$L75&lt;0.15)</formula>
    </cfRule>
  </conditionalFormatting>
  <conditionalFormatting sqref="D76">
    <cfRule type="expression" dxfId="3657" priority="1267">
      <formula>$L76&gt;0.15</formula>
    </cfRule>
    <cfRule type="expression" dxfId="3656" priority="1268">
      <formula>AND($L76&gt;0.08,$L76&lt;0.15)</formula>
    </cfRule>
  </conditionalFormatting>
  <conditionalFormatting sqref="D77">
    <cfRule type="expression" dxfId="3655" priority="1265">
      <formula>$L77&gt;0.15</formula>
    </cfRule>
    <cfRule type="expression" dxfId="3654" priority="1266">
      <formula>AND($L77&gt;0.08,$L77&lt;0.15)</formula>
    </cfRule>
  </conditionalFormatting>
  <conditionalFormatting sqref="AE31:AE53">
    <cfRule type="expression" dxfId="3653" priority="985">
      <formula>$L31&gt;0.15</formula>
    </cfRule>
    <cfRule type="expression" dxfId="3652" priority="986">
      <formula>AND($L31&gt;0.08,$L31&lt;0.15)</formula>
    </cfRule>
  </conditionalFormatting>
  <conditionalFormatting sqref="AE7:AE30">
    <cfRule type="expression" dxfId="3651" priority="1251">
      <formula>$L7&gt;0.15</formula>
    </cfRule>
    <cfRule type="expression" dxfId="3650" priority="1252">
      <formula>AND($L7&gt;0.08,$L7&lt;0.15)</formula>
    </cfRule>
  </conditionalFormatting>
  <conditionalFormatting sqref="AE70:AE81">
    <cfRule type="expression" dxfId="3649" priority="1249">
      <formula>$L70&gt;0.15</formula>
    </cfRule>
    <cfRule type="expression" dxfId="3648" priority="1250">
      <formula>AND($L70&gt;0.08,$L70&lt;0.15)</formula>
    </cfRule>
  </conditionalFormatting>
  <conditionalFormatting sqref="G9">
    <cfRule type="expression" dxfId="3647" priority="1245">
      <formula>$L9&gt;0.15</formula>
    </cfRule>
    <cfRule type="expression" dxfId="3646" priority="1246">
      <formula>AND($L9&gt;0.08,$L9&lt;0.15)</formula>
    </cfRule>
  </conditionalFormatting>
  <conditionalFormatting sqref="G9">
    <cfRule type="expression" dxfId="3645" priority="1243">
      <formula>$L9&gt;0.15</formula>
    </cfRule>
    <cfRule type="expression" dxfId="3644" priority="1244">
      <formula>AND($L9&gt;0.08,$L9&lt;0.15)</formula>
    </cfRule>
  </conditionalFormatting>
  <conditionalFormatting sqref="G15:H15">
    <cfRule type="expression" dxfId="3643" priority="873">
      <formula>$L15&gt;0.15</formula>
    </cfRule>
    <cfRule type="expression" dxfId="3642" priority="874">
      <formula>AND($L15&gt;0.08,$L15&lt;0.15)</formula>
    </cfRule>
  </conditionalFormatting>
  <conditionalFormatting sqref="G15:H15">
    <cfRule type="expression" dxfId="3641" priority="871">
      <formula>$L15&gt;0.15</formula>
    </cfRule>
    <cfRule type="expression" dxfId="3640" priority="872">
      <formula>AND($L15&gt;0.08,$L15&lt;0.15)</formula>
    </cfRule>
  </conditionalFormatting>
  <conditionalFormatting sqref="E16">
    <cfRule type="expression" dxfId="3639" priority="859">
      <formula>$L16&gt;0.15</formula>
    </cfRule>
    <cfRule type="expression" dxfId="3638" priority="860">
      <formula>AND($L16&gt;0.08,$L16&lt;0.15)</formula>
    </cfRule>
  </conditionalFormatting>
  <conditionalFormatting sqref="AE31:AE53">
    <cfRule type="expression" dxfId="3637" priority="987">
      <formula>$L31&gt;0.15</formula>
    </cfRule>
    <cfRule type="expression" dxfId="3636" priority="988">
      <formula>AND($L31&gt;0.08,$L31&lt;0.15)</formula>
    </cfRule>
  </conditionalFormatting>
  <conditionalFormatting sqref="D9 D13 D34 D47">
    <cfRule type="expression" dxfId="3635" priority="935">
      <formula>$L9&gt;0.15</formula>
    </cfRule>
    <cfRule type="expression" dxfId="3634" priority="936">
      <formula>AND($L9&gt;0.08,$L9&lt;0.15)</formula>
    </cfRule>
  </conditionalFormatting>
  <conditionalFormatting sqref="H26">
    <cfRule type="expression" dxfId="3633" priority="709">
      <formula>$L26&gt;0.15</formula>
    </cfRule>
    <cfRule type="expression" dxfId="3632" priority="710">
      <formula>AND($L26&gt;0.08,$L26&lt;0.15)</formula>
    </cfRule>
  </conditionalFormatting>
  <conditionalFormatting sqref="E13:F13">
    <cfRule type="expression" dxfId="3631" priority="901">
      <formula>$L13&gt;0.15</formula>
    </cfRule>
    <cfRule type="expression" dxfId="3630" priority="902">
      <formula>AND($L13&gt;0.08,$L13&lt;0.15)</formula>
    </cfRule>
  </conditionalFormatting>
  <conditionalFormatting sqref="H13">
    <cfRule type="expression" dxfId="3629" priority="899">
      <formula>$L13&gt;0.15</formula>
    </cfRule>
    <cfRule type="expression" dxfId="3628" priority="900">
      <formula>AND($L13&gt;0.08,$L13&lt;0.15)</formula>
    </cfRule>
  </conditionalFormatting>
  <conditionalFormatting sqref="G13">
    <cfRule type="expression" dxfId="3627" priority="897">
      <formula>$L13&gt;0.15</formula>
    </cfRule>
    <cfRule type="expression" dxfId="3626" priority="898">
      <formula>AND($L13&gt;0.08,$L13&lt;0.15)</formula>
    </cfRule>
  </conditionalFormatting>
  <conditionalFormatting sqref="G13">
    <cfRule type="expression" dxfId="3625" priority="895">
      <formula>$L13&gt;0.15</formula>
    </cfRule>
    <cfRule type="expression" dxfId="3624" priority="896">
      <formula>AND($L13&gt;0.08,$L13&lt;0.15)</formula>
    </cfRule>
  </conditionalFormatting>
  <conditionalFormatting sqref="D15">
    <cfRule type="expression" dxfId="3623" priority="885">
      <formula>$L15&gt;0.15</formula>
    </cfRule>
    <cfRule type="expression" dxfId="3622" priority="886">
      <formula>AND($L15&gt;0.08,$L15&lt;0.15)</formula>
    </cfRule>
  </conditionalFormatting>
  <conditionalFormatting sqref="D15">
    <cfRule type="expression" dxfId="3621" priority="883">
      <formula>$L15&gt;0.15</formula>
    </cfRule>
    <cfRule type="expression" dxfId="3620" priority="884">
      <formula>AND($L15&gt;0.08,$L15&lt;0.15)</formula>
    </cfRule>
  </conditionalFormatting>
  <conditionalFormatting sqref="D15">
    <cfRule type="expression" dxfId="3619" priority="881">
      <formula>$L15&gt;0.15</formula>
    </cfRule>
    <cfRule type="expression" dxfId="3618" priority="882">
      <formula>AND($L15&gt;0.08,$L15&lt;0.15)</formula>
    </cfRule>
  </conditionalFormatting>
  <conditionalFormatting sqref="E15:F15">
    <cfRule type="expression" dxfId="3617" priority="879">
      <formula>$L15&gt;0.15</formula>
    </cfRule>
    <cfRule type="expression" dxfId="3616" priority="880">
      <formula>AND($L15&gt;0.08,$L15&lt;0.15)</formula>
    </cfRule>
  </conditionalFormatting>
  <conditionalFormatting sqref="E15:F15">
    <cfRule type="expression" dxfId="3615" priority="877">
      <formula>$L15&gt;0.15</formula>
    </cfRule>
    <cfRule type="expression" dxfId="3614" priority="878">
      <formula>AND($L15&gt;0.08,$L15&lt;0.15)</formula>
    </cfRule>
  </conditionalFormatting>
  <conditionalFormatting sqref="E15:F15">
    <cfRule type="expression" dxfId="3613" priority="875">
      <formula>$L15&gt;0.15</formula>
    </cfRule>
    <cfRule type="expression" dxfId="3612" priority="876">
      <formula>AND($L15&gt;0.08,$L15&lt;0.15)</formula>
    </cfRule>
  </conditionalFormatting>
  <conditionalFormatting sqref="D16">
    <cfRule type="expression" dxfId="3611" priority="869">
      <formula>$L16&gt;0.15</formula>
    </cfRule>
    <cfRule type="expression" dxfId="3610" priority="870">
      <formula>AND($L16&gt;0.08,$L16&lt;0.15)</formula>
    </cfRule>
  </conditionalFormatting>
  <conditionalFormatting sqref="D16">
    <cfRule type="expression" dxfId="3609" priority="867">
      <formula>$L16&gt;0.15</formula>
    </cfRule>
    <cfRule type="expression" dxfId="3608" priority="868">
      <formula>AND($L16&gt;0.08,$L16&lt;0.15)</formula>
    </cfRule>
  </conditionalFormatting>
  <conditionalFormatting sqref="D16">
    <cfRule type="expression" dxfId="3607" priority="865">
      <formula>$L16&gt;0.15</formula>
    </cfRule>
    <cfRule type="expression" dxfId="3606" priority="866">
      <formula>AND($L16&gt;0.08,$L16&lt;0.15)</formula>
    </cfRule>
  </conditionalFormatting>
  <conditionalFormatting sqref="E16">
    <cfRule type="expression" dxfId="3605" priority="863">
      <formula>$L16&gt;0.15</formula>
    </cfRule>
    <cfRule type="expression" dxfId="3604" priority="864">
      <formula>AND($L16&gt;0.08,$L16&lt;0.15)</formula>
    </cfRule>
  </conditionalFormatting>
  <conditionalFormatting sqref="E16">
    <cfRule type="expression" dxfId="3603" priority="861">
      <formula>$L16&gt;0.15</formula>
    </cfRule>
    <cfRule type="expression" dxfId="3602" priority="862">
      <formula>AND($L16&gt;0.08,$L16&lt;0.15)</formula>
    </cfRule>
  </conditionalFormatting>
  <conditionalFormatting sqref="D25">
    <cfRule type="expression" dxfId="3601" priority="739">
      <formula>$L25&gt;0.15</formula>
    </cfRule>
    <cfRule type="expression" dxfId="3600" priority="740">
      <formula>AND($L25&gt;0.08,$L25&lt;0.15)</formula>
    </cfRule>
  </conditionalFormatting>
  <conditionalFormatting sqref="D25">
    <cfRule type="expression" dxfId="3599" priority="737">
      <formula>$L25&gt;0.15</formula>
    </cfRule>
    <cfRule type="expression" dxfId="3598" priority="738">
      <formula>AND($L25&gt;0.08,$L25&lt;0.15)</formula>
    </cfRule>
  </conditionalFormatting>
  <conditionalFormatting sqref="D25">
    <cfRule type="expression" dxfId="3597" priority="735">
      <formula>$L25&gt;0.15</formula>
    </cfRule>
    <cfRule type="expression" dxfId="3596" priority="736">
      <formula>AND($L25&gt;0.08,$L25&lt;0.15)</formula>
    </cfRule>
  </conditionalFormatting>
  <conditionalFormatting sqref="E25:F25">
    <cfRule type="expression" dxfId="3595" priority="723">
      <formula>$L25&gt;0.15</formula>
    </cfRule>
    <cfRule type="expression" dxfId="3594" priority="724">
      <formula>AND($L25&gt;0.08,$L25&lt;0.15)</formula>
    </cfRule>
  </conditionalFormatting>
  <conditionalFormatting sqref="E25:F25">
    <cfRule type="expression" dxfId="3593" priority="721">
      <formula>$L25&gt;0.15</formula>
    </cfRule>
    <cfRule type="expression" dxfId="3592" priority="722">
      <formula>AND($L25&gt;0.08,$L25&lt;0.15)</formula>
    </cfRule>
  </conditionalFormatting>
  <conditionalFormatting sqref="E25:F25">
    <cfRule type="expression" dxfId="3591" priority="719">
      <formula>$L25&gt;0.15</formula>
    </cfRule>
    <cfRule type="expression" dxfId="3590" priority="720">
      <formula>AND($L25&gt;0.08,$L25&lt;0.15)</formula>
    </cfRule>
  </conditionalFormatting>
  <conditionalFormatting sqref="G25:H25">
    <cfRule type="expression" dxfId="3589" priority="717">
      <formula>$L25&gt;0.15</formula>
    </cfRule>
    <cfRule type="expression" dxfId="3588" priority="718">
      <formula>AND($L25&gt;0.08,$L25&lt;0.15)</formula>
    </cfRule>
  </conditionalFormatting>
  <conditionalFormatting sqref="G25:H25">
    <cfRule type="expression" dxfId="3587" priority="715">
      <formula>$L25&gt;0.15</formula>
    </cfRule>
    <cfRule type="expression" dxfId="3586" priority="716">
      <formula>AND($L25&gt;0.08,$L25&lt;0.15)</formula>
    </cfRule>
  </conditionalFormatting>
  <conditionalFormatting sqref="D26">
    <cfRule type="expression" dxfId="3585" priority="713">
      <formula>$L26&gt;0.15</formula>
    </cfRule>
    <cfRule type="expression" dxfId="3584" priority="714">
      <formula>AND($L26&gt;0.08,$L26&lt;0.15)</formula>
    </cfRule>
  </conditionalFormatting>
  <conditionalFormatting sqref="E26:F26">
    <cfRule type="expression" dxfId="3583" priority="711">
      <formula>$L26&gt;0.15</formula>
    </cfRule>
    <cfRule type="expression" dxfId="3582" priority="712">
      <formula>AND($L26&gt;0.08,$L26&lt;0.15)</formula>
    </cfRule>
  </conditionalFormatting>
  <conditionalFormatting sqref="G26">
    <cfRule type="expression" dxfId="3581" priority="707">
      <formula>$L26&gt;0.15</formula>
    </cfRule>
    <cfRule type="expression" dxfId="3580" priority="708">
      <formula>AND($L26&gt;0.08,$L26&lt;0.15)</formula>
    </cfRule>
  </conditionalFormatting>
  <conditionalFormatting sqref="G26">
    <cfRule type="expression" dxfId="3579" priority="705">
      <formula>$L26&gt;0.15</formula>
    </cfRule>
    <cfRule type="expression" dxfId="3578" priority="706">
      <formula>AND($L26&gt;0.08,$L26&lt;0.15)</formula>
    </cfRule>
  </conditionalFormatting>
  <conditionalFormatting sqref="K33:K38">
    <cfRule type="expression" dxfId="3577" priority="655">
      <formula>$L33&gt;0.15</formula>
    </cfRule>
    <cfRule type="expression" dxfId="3576" priority="656">
      <formula>AND($L33&gt;0.08,$L33&lt;0.15)</formula>
    </cfRule>
  </conditionalFormatting>
  <conditionalFormatting sqref="K39:K44">
    <cfRule type="expression" dxfId="3575" priority="653">
      <formula>$L39&gt;0.15</formula>
    </cfRule>
    <cfRule type="expression" dxfId="3574" priority="654">
      <formula>AND($L39&gt;0.08,$L39&lt;0.15)</formula>
    </cfRule>
  </conditionalFormatting>
  <conditionalFormatting sqref="K45:K47">
    <cfRule type="expression" dxfId="3573" priority="651">
      <formula>$L45&gt;0.15</formula>
    </cfRule>
    <cfRule type="expression" dxfId="3572" priority="652">
      <formula>AND($L45&gt;0.08,$L45&lt;0.15)</formula>
    </cfRule>
  </conditionalFormatting>
  <conditionalFormatting sqref="K48:K53">
    <cfRule type="expression" dxfId="3571" priority="649">
      <formula>$L48&gt;0.15</formula>
    </cfRule>
    <cfRule type="expression" dxfId="3570" priority="650">
      <formula>AND($L48&gt;0.08,$L48&lt;0.15)</formula>
    </cfRule>
  </conditionalFormatting>
  <conditionalFormatting sqref="I33:I38">
    <cfRule type="expression" dxfId="3569" priority="647">
      <formula>$L33&gt;0.15</formula>
    </cfRule>
    <cfRule type="expression" dxfId="3568" priority="648">
      <formula>AND($L33&gt;0.08,$L33&lt;0.15)</formula>
    </cfRule>
  </conditionalFormatting>
  <conditionalFormatting sqref="I39:I43">
    <cfRule type="expression" dxfId="3567" priority="645">
      <formula>$L39&gt;0.15</formula>
    </cfRule>
    <cfRule type="expression" dxfId="3566" priority="646">
      <formula>AND($L39&gt;0.08,$L39&lt;0.15)</formula>
    </cfRule>
  </conditionalFormatting>
  <conditionalFormatting sqref="I44:I46">
    <cfRule type="expression" dxfId="3565" priority="643">
      <formula>$L44&gt;0.15</formula>
    </cfRule>
    <cfRule type="expression" dxfId="3564" priority="644">
      <formula>AND($L44&gt;0.08,$L44&lt;0.15)</formula>
    </cfRule>
  </conditionalFormatting>
  <conditionalFormatting sqref="I47:I52">
    <cfRule type="expression" dxfId="3563" priority="641">
      <formula>$L47&gt;0.15</formula>
    </cfRule>
    <cfRule type="expression" dxfId="3562" priority="642">
      <formula>AND($L47&gt;0.08,$L47&lt;0.15)</formula>
    </cfRule>
  </conditionalFormatting>
  <conditionalFormatting sqref="D32">
    <cfRule type="expression" dxfId="3561" priority="627">
      <formula>$L32&gt;0.15</formula>
    </cfRule>
    <cfRule type="expression" dxfId="3560" priority="628">
      <formula>AND($L32&gt;0.08,$L32&lt;0.15)</formula>
    </cfRule>
  </conditionalFormatting>
  <conditionalFormatting sqref="D32">
    <cfRule type="expression" dxfId="3559" priority="625">
      <formula>$L32&gt;0.15</formula>
    </cfRule>
    <cfRule type="expression" dxfId="3558" priority="626">
      <formula>AND($L32&gt;0.08,$L32&lt;0.15)</formula>
    </cfRule>
  </conditionalFormatting>
  <conditionalFormatting sqref="D32">
    <cfRule type="expression" dxfId="3557" priority="623">
      <formula>$L32&gt;0.15</formula>
    </cfRule>
    <cfRule type="expression" dxfId="3556" priority="624">
      <formula>AND($L32&gt;0.08,$L32&lt;0.15)</formula>
    </cfRule>
  </conditionalFormatting>
  <conditionalFormatting sqref="E32:F32">
    <cfRule type="expression" dxfId="3555" priority="615">
      <formula>$L32&gt;0.15</formula>
    </cfRule>
    <cfRule type="expression" dxfId="3554" priority="616">
      <formula>AND($L32&gt;0.08,$L32&lt;0.15)</formula>
    </cfRule>
  </conditionalFormatting>
  <conditionalFormatting sqref="E32:F32">
    <cfRule type="expression" dxfId="3553" priority="613">
      <formula>$L32&gt;0.15</formula>
    </cfRule>
    <cfRule type="expression" dxfId="3552" priority="614">
      <formula>AND($L32&gt;0.08,$L32&lt;0.15)</formula>
    </cfRule>
  </conditionalFormatting>
  <conditionalFormatting sqref="G32:H32">
    <cfRule type="expression" dxfId="3551" priority="611">
      <formula>$L32&gt;0.15</formula>
    </cfRule>
    <cfRule type="expression" dxfId="3550" priority="612">
      <formula>AND($L32&gt;0.08,$L32&lt;0.15)</formula>
    </cfRule>
  </conditionalFormatting>
  <conditionalFormatting sqref="G32:H32">
    <cfRule type="expression" dxfId="3549" priority="617">
      <formula>$L32&gt;0.15</formula>
    </cfRule>
    <cfRule type="expression" dxfId="3548" priority="618">
      <formula>AND($L32&gt;0.08,$L32&lt;0.15)</formula>
    </cfRule>
  </conditionalFormatting>
  <conditionalFormatting sqref="E32:F32">
    <cfRule type="expression" dxfId="3547" priority="621">
      <formula>$L32&gt;0.15</formula>
    </cfRule>
    <cfRule type="expression" dxfId="3546" priority="622">
      <formula>AND($L32&gt;0.08,$L32&lt;0.15)</formula>
    </cfRule>
  </conditionalFormatting>
  <conditionalFormatting sqref="E32:F32">
    <cfRule type="expression" dxfId="3545" priority="619">
      <formula>$L32&gt;0.15</formula>
    </cfRule>
    <cfRule type="expression" dxfId="3544" priority="620">
      <formula>AND($L32&gt;0.08,$L32&lt;0.15)</formula>
    </cfRule>
  </conditionalFormatting>
  <conditionalFormatting sqref="D33">
    <cfRule type="expression" dxfId="3543" priority="609">
      <formula>$L33&gt;0.15</formula>
    </cfRule>
    <cfRule type="expression" dxfId="3542" priority="610">
      <formula>AND($L33&gt;0.08,$L33&lt;0.15)</formula>
    </cfRule>
  </conditionalFormatting>
  <conditionalFormatting sqref="E33:H33">
    <cfRule type="expression" dxfId="3541" priority="607">
      <formula>$L33&gt;0.15</formula>
    </cfRule>
    <cfRule type="expression" dxfId="3540" priority="608">
      <formula>AND($L33&gt;0.08,$L33&lt;0.15)</formula>
    </cfRule>
  </conditionalFormatting>
  <conditionalFormatting sqref="E35:H35">
    <cfRule type="expression" dxfId="3539" priority="605">
      <formula>$L35&gt;0.15</formula>
    </cfRule>
    <cfRule type="expression" dxfId="3538" priority="606">
      <formula>AND($L35&gt;0.08,$L35&lt;0.15)</formula>
    </cfRule>
  </conditionalFormatting>
  <conditionalFormatting sqref="D35">
    <cfRule type="expression" dxfId="3537" priority="603">
      <formula>$L35&gt;0.15</formula>
    </cfRule>
    <cfRule type="expression" dxfId="3536" priority="604">
      <formula>AND($L35&gt;0.08,$L35&lt;0.15)</formula>
    </cfRule>
  </conditionalFormatting>
  <conditionalFormatting sqref="L51:L53">
    <cfRule type="expression" dxfId="3535" priority="601">
      <formula>$L51&gt;0.15</formula>
    </cfRule>
    <cfRule type="expression" dxfId="3534" priority="602">
      <formula>AND($L51&gt;0.08,$L51&lt;0.15)</formula>
    </cfRule>
  </conditionalFormatting>
  <conditionalFormatting sqref="AC50:AD51">
    <cfRule type="expression" dxfId="3533" priority="599">
      <formula>$L50&gt;0.15</formula>
    </cfRule>
    <cfRule type="expression" dxfId="3532" priority="600">
      <formula>AND($L50&gt;0.08,$L50&lt;0.15)</formula>
    </cfRule>
  </conditionalFormatting>
  <conditionalFormatting sqref="G36:H36">
    <cfRule type="expression" dxfId="3531" priority="589">
      <formula>$L36&gt;0.15</formula>
    </cfRule>
    <cfRule type="expression" dxfId="3530" priority="590">
      <formula>AND($L36&gt;0.08,$L36&lt;0.15)</formula>
    </cfRule>
  </conditionalFormatting>
  <conditionalFormatting sqref="D36">
    <cfRule type="expression" dxfId="3529" priority="587">
      <formula>$L36&gt;0.15</formula>
    </cfRule>
    <cfRule type="expression" dxfId="3528" priority="588">
      <formula>AND($L36&gt;0.08,$L36&lt;0.15)</formula>
    </cfRule>
  </conditionalFormatting>
  <conditionalFormatting sqref="G36:H36">
    <cfRule type="expression" dxfId="3527" priority="591">
      <formula>$L36&gt;0.15</formula>
    </cfRule>
    <cfRule type="expression" dxfId="3526" priority="592">
      <formula>AND($L36&gt;0.08,$L36&lt;0.15)</formula>
    </cfRule>
  </conditionalFormatting>
  <conditionalFormatting sqref="E36:F36">
    <cfRule type="expression" dxfId="3525" priority="593">
      <formula>$L36&gt;0.15</formula>
    </cfRule>
    <cfRule type="expression" dxfId="3524" priority="594">
      <formula>AND($L36&gt;0.08,$L36&lt;0.15)</formula>
    </cfRule>
  </conditionalFormatting>
  <conditionalFormatting sqref="E36:F36">
    <cfRule type="expression" dxfId="3523" priority="597">
      <formula>$L36&gt;0.15</formula>
    </cfRule>
    <cfRule type="expression" dxfId="3522" priority="598">
      <formula>AND($L36&gt;0.08,$L36&lt;0.15)</formula>
    </cfRule>
  </conditionalFormatting>
  <conditionalFormatting sqref="E36:F36">
    <cfRule type="expression" dxfId="3521" priority="595">
      <formula>$L36&gt;0.15</formula>
    </cfRule>
    <cfRule type="expression" dxfId="3520" priority="596">
      <formula>AND($L36&gt;0.08,$L36&lt;0.15)</formula>
    </cfRule>
  </conditionalFormatting>
  <conditionalFormatting sqref="G37:H37">
    <cfRule type="expression" dxfId="3519" priority="577">
      <formula>$L37&gt;0.15</formula>
    </cfRule>
    <cfRule type="expression" dxfId="3518" priority="578">
      <formula>AND($L37&gt;0.08,$L37&lt;0.15)</formula>
    </cfRule>
  </conditionalFormatting>
  <conditionalFormatting sqref="D37">
    <cfRule type="expression" dxfId="3517" priority="575">
      <formula>$L37&gt;0.15</formula>
    </cfRule>
    <cfRule type="expression" dxfId="3516" priority="576">
      <formula>AND($L37&gt;0.08,$L37&lt;0.15)</formula>
    </cfRule>
  </conditionalFormatting>
  <conditionalFormatting sqref="G37:H37">
    <cfRule type="expression" dxfId="3515" priority="579">
      <formula>$L37&gt;0.15</formula>
    </cfRule>
    <cfRule type="expression" dxfId="3514" priority="580">
      <formula>AND($L37&gt;0.08,$L37&lt;0.15)</formula>
    </cfRule>
  </conditionalFormatting>
  <conditionalFormatting sqref="E37:F37">
    <cfRule type="expression" dxfId="3513" priority="581">
      <formula>$L37&gt;0.15</formula>
    </cfRule>
    <cfRule type="expression" dxfId="3512" priority="582">
      <formula>AND($L37&gt;0.08,$L37&lt;0.15)</formula>
    </cfRule>
  </conditionalFormatting>
  <conditionalFormatting sqref="E37:F37">
    <cfRule type="expression" dxfId="3511" priority="585">
      <formula>$L37&gt;0.15</formula>
    </cfRule>
    <cfRule type="expression" dxfId="3510" priority="586">
      <formula>AND($L37&gt;0.08,$L37&lt;0.15)</formula>
    </cfRule>
  </conditionalFormatting>
  <conditionalFormatting sqref="E37:F37">
    <cfRule type="expression" dxfId="3509" priority="583">
      <formula>$L37&gt;0.15</formula>
    </cfRule>
    <cfRule type="expression" dxfId="3508" priority="584">
      <formula>AND($L37&gt;0.08,$L37&lt;0.15)</formula>
    </cfRule>
  </conditionalFormatting>
  <conditionalFormatting sqref="G38:H38">
    <cfRule type="expression" dxfId="3507" priority="565">
      <formula>$L38&gt;0.15</formula>
    </cfRule>
    <cfRule type="expression" dxfId="3506" priority="566">
      <formula>AND($L38&gt;0.08,$L38&lt;0.15)</formula>
    </cfRule>
  </conditionalFormatting>
  <conditionalFormatting sqref="D38">
    <cfRule type="expression" dxfId="3505" priority="563">
      <formula>$L38&gt;0.15</formula>
    </cfRule>
    <cfRule type="expression" dxfId="3504" priority="564">
      <formula>AND($L38&gt;0.08,$L38&lt;0.15)</formula>
    </cfRule>
  </conditionalFormatting>
  <conditionalFormatting sqref="G38:H38">
    <cfRule type="expression" dxfId="3503" priority="567">
      <formula>$L38&gt;0.15</formula>
    </cfRule>
    <cfRule type="expression" dxfId="3502" priority="568">
      <formula>AND($L38&gt;0.08,$L38&lt;0.15)</formula>
    </cfRule>
  </conditionalFormatting>
  <conditionalFormatting sqref="E38:F38">
    <cfRule type="expression" dxfId="3501" priority="569">
      <formula>$L38&gt;0.15</formula>
    </cfRule>
    <cfRule type="expression" dxfId="3500" priority="570">
      <formula>AND($L38&gt;0.08,$L38&lt;0.15)</formula>
    </cfRule>
  </conditionalFormatting>
  <conditionalFormatting sqref="E38:F38">
    <cfRule type="expression" dxfId="3499" priority="573">
      <formula>$L38&gt;0.15</formula>
    </cfRule>
    <cfRule type="expression" dxfId="3498" priority="574">
      <formula>AND($L38&gt;0.08,$L38&lt;0.15)</formula>
    </cfRule>
  </conditionalFormatting>
  <conditionalFormatting sqref="E38:F38">
    <cfRule type="expression" dxfId="3497" priority="571">
      <formula>$L38&gt;0.15</formula>
    </cfRule>
    <cfRule type="expression" dxfId="3496" priority="572">
      <formula>AND($L38&gt;0.08,$L38&lt;0.15)</formula>
    </cfRule>
  </conditionalFormatting>
  <conditionalFormatting sqref="D39">
    <cfRule type="expression" dxfId="3495" priority="561">
      <formula>$L39&gt;0.15</formula>
    </cfRule>
    <cfRule type="expression" dxfId="3494" priority="562">
      <formula>AND($L39&gt;0.08,$L39&lt;0.15)</formula>
    </cfRule>
  </conditionalFormatting>
  <conditionalFormatting sqref="D39">
    <cfRule type="expression" dxfId="3493" priority="559">
      <formula>$L39&gt;0.15</formula>
    </cfRule>
    <cfRule type="expression" dxfId="3492" priority="560">
      <formula>AND($L39&gt;0.08,$L39&lt;0.15)</formula>
    </cfRule>
  </conditionalFormatting>
  <conditionalFormatting sqref="D39">
    <cfRule type="expression" dxfId="3491" priority="557">
      <formula>$L39&gt;0.15</formula>
    </cfRule>
    <cfRule type="expression" dxfId="3490" priority="558">
      <formula>AND($L39&gt;0.08,$L39&lt;0.15)</formula>
    </cfRule>
  </conditionalFormatting>
  <conditionalFormatting sqref="E39:H39">
    <cfRule type="expression" dxfId="3489" priority="555">
      <formula>$L39&gt;0.15</formula>
    </cfRule>
    <cfRule type="expression" dxfId="3488" priority="556">
      <formula>AND($L39&gt;0.08,$L39&lt;0.15)</formula>
    </cfRule>
  </conditionalFormatting>
  <conditionalFormatting sqref="D40">
    <cfRule type="expression" dxfId="3487" priority="553">
      <formula>$L40&gt;0.15</formula>
    </cfRule>
    <cfRule type="expression" dxfId="3486" priority="554">
      <formula>AND($L40&gt;0.08,$L40&lt;0.15)</formula>
    </cfRule>
  </conditionalFormatting>
  <conditionalFormatting sqref="D40">
    <cfRule type="expression" dxfId="3485" priority="551">
      <formula>$L40&gt;0.15</formula>
    </cfRule>
    <cfRule type="expression" dxfId="3484" priority="552">
      <formula>AND($L40&gt;0.08,$L40&lt;0.15)</formula>
    </cfRule>
  </conditionalFormatting>
  <conditionalFormatting sqref="D40">
    <cfRule type="expression" dxfId="3483" priority="549">
      <formula>$L40&gt;0.15</formula>
    </cfRule>
    <cfRule type="expression" dxfId="3482" priority="550">
      <formula>AND($L40&gt;0.08,$L40&lt;0.15)</formula>
    </cfRule>
  </conditionalFormatting>
  <conditionalFormatting sqref="E40:H40">
    <cfRule type="expression" dxfId="3481" priority="547">
      <formula>$L40&gt;0.15</formula>
    </cfRule>
    <cfRule type="expression" dxfId="3480" priority="548">
      <formula>AND($L40&gt;0.08,$L40&lt;0.15)</formula>
    </cfRule>
  </conditionalFormatting>
  <conditionalFormatting sqref="G41:H41">
    <cfRule type="expression" dxfId="3479" priority="533">
      <formula>$L41&gt;0.15</formula>
    </cfRule>
    <cfRule type="expression" dxfId="3478" priority="534">
      <formula>AND($L41&gt;0.08,$L41&lt;0.15)</formula>
    </cfRule>
  </conditionalFormatting>
  <conditionalFormatting sqref="G41:H41">
    <cfRule type="expression" dxfId="3477" priority="531">
      <formula>$L41&gt;0.15</formula>
    </cfRule>
    <cfRule type="expression" dxfId="3476" priority="532">
      <formula>AND($L41&gt;0.08,$L41&lt;0.15)</formula>
    </cfRule>
  </conditionalFormatting>
  <conditionalFormatting sqref="E42:F42">
    <cfRule type="expression" dxfId="3475" priority="519">
      <formula>$L42&gt;0.15</formula>
    </cfRule>
    <cfRule type="expression" dxfId="3474" priority="520">
      <formula>AND($L42&gt;0.08,$L42&lt;0.15)</formula>
    </cfRule>
  </conditionalFormatting>
  <conditionalFormatting sqref="D41">
    <cfRule type="expression" dxfId="3473" priority="545">
      <formula>$L41&gt;0.15</formula>
    </cfRule>
    <cfRule type="expression" dxfId="3472" priority="546">
      <formula>AND($L41&gt;0.08,$L41&lt;0.15)</formula>
    </cfRule>
  </conditionalFormatting>
  <conditionalFormatting sqref="D41">
    <cfRule type="expression" dxfId="3471" priority="543">
      <formula>$L41&gt;0.15</formula>
    </cfRule>
    <cfRule type="expression" dxfId="3470" priority="544">
      <formula>AND($L41&gt;0.08,$L41&lt;0.15)</formula>
    </cfRule>
  </conditionalFormatting>
  <conditionalFormatting sqref="D41">
    <cfRule type="expression" dxfId="3469" priority="541">
      <formula>$L41&gt;0.15</formula>
    </cfRule>
    <cfRule type="expression" dxfId="3468" priority="542">
      <formula>AND($L41&gt;0.08,$L41&lt;0.15)</formula>
    </cfRule>
  </conditionalFormatting>
  <conditionalFormatting sqref="E41:F41">
    <cfRule type="expression" dxfId="3467" priority="539">
      <formula>$L41&gt;0.15</formula>
    </cfRule>
    <cfRule type="expression" dxfId="3466" priority="540">
      <formula>AND($L41&gt;0.08,$L41&lt;0.15)</formula>
    </cfRule>
  </conditionalFormatting>
  <conditionalFormatting sqref="E41:F41">
    <cfRule type="expression" dxfId="3465" priority="537">
      <formula>$L41&gt;0.15</formula>
    </cfRule>
    <cfRule type="expression" dxfId="3464" priority="538">
      <formula>AND($L41&gt;0.08,$L41&lt;0.15)</formula>
    </cfRule>
  </conditionalFormatting>
  <conditionalFormatting sqref="E41:F41">
    <cfRule type="expression" dxfId="3463" priority="535">
      <formula>$L41&gt;0.15</formula>
    </cfRule>
    <cfRule type="expression" dxfId="3462" priority="536">
      <formula>AND($L41&gt;0.08,$L41&lt;0.15)</formula>
    </cfRule>
  </conditionalFormatting>
  <conditionalFormatting sqref="D42">
    <cfRule type="expression" dxfId="3461" priority="529">
      <formula>$L42&gt;0.15</formula>
    </cfRule>
    <cfRule type="expression" dxfId="3460" priority="530">
      <formula>AND($L42&gt;0.08,$L42&lt;0.15)</formula>
    </cfRule>
  </conditionalFormatting>
  <conditionalFormatting sqref="D42">
    <cfRule type="expression" dxfId="3459" priority="527">
      <formula>$L42&gt;0.15</formula>
    </cfRule>
    <cfRule type="expression" dxfId="3458" priority="528">
      <formula>AND($L42&gt;0.08,$L42&lt;0.15)</formula>
    </cfRule>
  </conditionalFormatting>
  <conditionalFormatting sqref="D42">
    <cfRule type="expression" dxfId="3457" priority="525">
      <formula>$L42&gt;0.15</formula>
    </cfRule>
    <cfRule type="expression" dxfId="3456" priority="526">
      <formula>AND($L42&gt;0.08,$L42&lt;0.15)</formula>
    </cfRule>
  </conditionalFormatting>
  <conditionalFormatting sqref="E42:F42">
    <cfRule type="expression" dxfId="3455" priority="523">
      <formula>$L42&gt;0.15</formula>
    </cfRule>
    <cfRule type="expression" dxfId="3454" priority="524">
      <formula>AND($L42&gt;0.08,$L42&lt;0.15)</formula>
    </cfRule>
  </conditionalFormatting>
  <conditionalFormatting sqref="E42:F42">
    <cfRule type="expression" dxfId="3453" priority="521">
      <formula>$L42&gt;0.15</formula>
    </cfRule>
    <cfRule type="expression" dxfId="3452" priority="522">
      <formula>AND($L42&gt;0.08,$L42&lt;0.15)</formula>
    </cfRule>
  </conditionalFormatting>
  <conditionalFormatting sqref="G42:H42">
    <cfRule type="expression" dxfId="3451" priority="517">
      <formula>$L42&gt;0.15</formula>
    </cfRule>
    <cfRule type="expression" dxfId="3450" priority="518">
      <formula>AND($L42&gt;0.08,$L42&lt;0.15)</formula>
    </cfRule>
  </conditionalFormatting>
  <conditionalFormatting sqref="G42:H42">
    <cfRule type="expression" dxfId="3449" priority="515">
      <formula>$L42&gt;0.15</formula>
    </cfRule>
    <cfRule type="expression" dxfId="3448" priority="516">
      <formula>AND($L42&gt;0.08,$L42&lt;0.15)</formula>
    </cfRule>
  </conditionalFormatting>
  <conditionalFormatting sqref="G43:H43">
    <cfRule type="expression" dxfId="3447" priority="505">
      <formula>$L43&gt;0.15</formula>
    </cfRule>
    <cfRule type="expression" dxfId="3446" priority="506">
      <formula>AND($L43&gt;0.08,$L43&lt;0.15)</formula>
    </cfRule>
  </conditionalFormatting>
  <conditionalFormatting sqref="D43">
    <cfRule type="expression" dxfId="3445" priority="503">
      <formula>$L43&gt;0.15</formula>
    </cfRule>
    <cfRule type="expression" dxfId="3444" priority="504">
      <formula>AND($L43&gt;0.08,$L43&lt;0.15)</formula>
    </cfRule>
  </conditionalFormatting>
  <conditionalFormatting sqref="G43:H43">
    <cfRule type="expression" dxfId="3443" priority="507">
      <formula>$L43&gt;0.15</formula>
    </cfRule>
    <cfRule type="expression" dxfId="3442" priority="508">
      <formula>AND($L43&gt;0.08,$L43&lt;0.15)</formula>
    </cfRule>
  </conditionalFormatting>
  <conditionalFormatting sqref="E43:F43">
    <cfRule type="expression" dxfId="3441" priority="509">
      <formula>$L43&gt;0.15</formula>
    </cfRule>
    <cfRule type="expression" dxfId="3440" priority="510">
      <formula>AND($L43&gt;0.08,$L43&lt;0.15)</formula>
    </cfRule>
  </conditionalFormatting>
  <conditionalFormatting sqref="E43:F43">
    <cfRule type="expression" dxfId="3439" priority="513">
      <formula>$L43&gt;0.15</formula>
    </cfRule>
    <cfRule type="expression" dxfId="3438" priority="514">
      <formula>AND($L43&gt;0.08,$L43&lt;0.15)</formula>
    </cfRule>
  </conditionalFormatting>
  <conditionalFormatting sqref="E43:F43">
    <cfRule type="expression" dxfId="3437" priority="511">
      <formula>$L43&gt;0.15</formula>
    </cfRule>
    <cfRule type="expression" dxfId="3436" priority="512">
      <formula>AND($L43&gt;0.08,$L43&lt;0.15)</formula>
    </cfRule>
  </conditionalFormatting>
  <conditionalFormatting sqref="D44">
    <cfRule type="expression" dxfId="3435" priority="501">
      <formula>$L44&gt;0.15</formula>
    </cfRule>
    <cfRule type="expression" dxfId="3434" priority="502">
      <formula>AND($L44&gt;0.08,$L44&lt;0.15)</formula>
    </cfRule>
  </conditionalFormatting>
  <conditionalFormatting sqref="E44:H44">
    <cfRule type="expression" dxfId="3433" priority="499">
      <formula>$L44&gt;0.15</formula>
    </cfRule>
    <cfRule type="expression" dxfId="3432" priority="500">
      <formula>AND($L44&gt;0.08,$L44&lt;0.15)</formula>
    </cfRule>
  </conditionalFormatting>
  <conditionalFormatting sqref="D45">
    <cfRule type="expression" dxfId="3431" priority="497">
      <formula>$L45&gt;0.15</formula>
    </cfRule>
    <cfRule type="expression" dxfId="3430" priority="498">
      <formula>AND($L45&gt;0.08,$L45&lt;0.15)</formula>
    </cfRule>
  </conditionalFormatting>
  <conditionalFormatting sqref="E45:H45">
    <cfRule type="expression" dxfId="3429" priority="495">
      <formula>$L45&gt;0.15</formula>
    </cfRule>
    <cfRule type="expression" dxfId="3428" priority="496">
      <formula>AND($L45&gt;0.08,$L45&lt;0.15)</formula>
    </cfRule>
  </conditionalFormatting>
  <conditionalFormatting sqref="D46">
    <cfRule type="expression" dxfId="3427" priority="493">
      <formula>$L46&gt;0.15</formula>
    </cfRule>
    <cfRule type="expression" dxfId="3426" priority="494">
      <formula>AND($L46&gt;0.08,$L46&lt;0.15)</formula>
    </cfRule>
  </conditionalFormatting>
  <conditionalFormatting sqref="D46">
    <cfRule type="expression" dxfId="3425" priority="491">
      <formula>$L46&gt;0.15</formula>
    </cfRule>
    <cfRule type="expression" dxfId="3424" priority="492">
      <formula>AND($L46&gt;0.08,$L46&lt;0.15)</formula>
    </cfRule>
  </conditionalFormatting>
  <conditionalFormatting sqref="D46">
    <cfRule type="expression" dxfId="3423" priority="489">
      <formula>$L46&gt;0.15</formula>
    </cfRule>
    <cfRule type="expression" dxfId="3422" priority="490">
      <formula>AND($L46&gt;0.08,$L46&lt;0.15)</formula>
    </cfRule>
  </conditionalFormatting>
  <conditionalFormatting sqref="E46:F46">
    <cfRule type="expression" dxfId="3421" priority="481">
      <formula>$L46&gt;0.15</formula>
    </cfRule>
    <cfRule type="expression" dxfId="3420" priority="482">
      <formula>AND($L46&gt;0.08,$L46&lt;0.15)</formula>
    </cfRule>
  </conditionalFormatting>
  <conditionalFormatting sqref="E46:F46">
    <cfRule type="expression" dxfId="3419" priority="479">
      <formula>$L46&gt;0.15</formula>
    </cfRule>
    <cfRule type="expression" dxfId="3418" priority="480">
      <formula>AND($L46&gt;0.08,$L46&lt;0.15)</formula>
    </cfRule>
  </conditionalFormatting>
  <conditionalFormatting sqref="G46:H46">
    <cfRule type="expression" dxfId="3417" priority="477">
      <formula>$L46&gt;0.15</formula>
    </cfRule>
    <cfRule type="expression" dxfId="3416" priority="478">
      <formula>AND($L46&gt;0.08,$L46&lt;0.15)</formula>
    </cfRule>
  </conditionalFormatting>
  <conditionalFormatting sqref="G46:H46">
    <cfRule type="expression" dxfId="3415" priority="483">
      <formula>$L46&gt;0.15</formula>
    </cfRule>
    <cfRule type="expression" dxfId="3414" priority="484">
      <formula>AND($L46&gt;0.08,$L46&lt;0.15)</formula>
    </cfRule>
  </conditionalFormatting>
  <conditionalFormatting sqref="E46:F46">
    <cfRule type="expression" dxfId="3413" priority="487">
      <formula>$L46&gt;0.15</formula>
    </cfRule>
    <cfRule type="expression" dxfId="3412" priority="488">
      <formula>AND($L46&gt;0.08,$L46&lt;0.15)</formula>
    </cfRule>
  </conditionalFormatting>
  <conditionalFormatting sqref="E46:F46">
    <cfRule type="expression" dxfId="3411" priority="485">
      <formula>$L46&gt;0.15</formula>
    </cfRule>
    <cfRule type="expression" dxfId="3410" priority="486">
      <formula>AND($L46&gt;0.08,$L46&lt;0.15)</formula>
    </cfRule>
  </conditionalFormatting>
  <conditionalFormatting sqref="E46:F46">
    <cfRule type="expression" dxfId="3409" priority="469">
      <formula>$L46&gt;0.15</formula>
    </cfRule>
    <cfRule type="expression" dxfId="3408" priority="470">
      <formula>AND($L46&gt;0.08,$L46&lt;0.15)</formula>
    </cfRule>
  </conditionalFormatting>
  <conditionalFormatting sqref="E46:F46">
    <cfRule type="expression" dxfId="3407" priority="467">
      <formula>$L46&gt;0.15</formula>
    </cfRule>
    <cfRule type="expression" dxfId="3406" priority="468">
      <formula>AND($L46&gt;0.08,$L46&lt;0.15)</formula>
    </cfRule>
  </conditionalFormatting>
  <conditionalFormatting sqref="H46">
    <cfRule type="expression" dxfId="3405" priority="465">
      <formula>$L46&gt;0.15</formula>
    </cfRule>
    <cfRule type="expression" dxfId="3404" priority="466">
      <formula>AND($L46&gt;0.08,$L46&lt;0.15)</formula>
    </cfRule>
  </conditionalFormatting>
  <conditionalFormatting sqref="H46">
    <cfRule type="expression" dxfId="3403" priority="471">
      <formula>$L46&gt;0.15</formula>
    </cfRule>
    <cfRule type="expression" dxfId="3402" priority="472">
      <formula>AND($L46&gt;0.08,$L46&lt;0.15)</formula>
    </cfRule>
  </conditionalFormatting>
  <conditionalFormatting sqref="E46:F46">
    <cfRule type="expression" dxfId="3401" priority="475">
      <formula>$L46&gt;0.15</formula>
    </cfRule>
    <cfRule type="expression" dxfId="3400" priority="476">
      <formula>AND($L46&gt;0.08,$L46&lt;0.15)</formula>
    </cfRule>
  </conditionalFormatting>
  <conditionalFormatting sqref="E46:F46">
    <cfRule type="expression" dxfId="3399" priority="473">
      <formula>$L46&gt;0.15</formula>
    </cfRule>
    <cfRule type="expression" dxfId="3398" priority="474">
      <formula>AND($L46&gt;0.08,$L46&lt;0.15)</formula>
    </cfRule>
  </conditionalFormatting>
  <conditionalFormatting sqref="G46">
    <cfRule type="expression" dxfId="3397" priority="461">
      <formula>$L46&gt;0.15</formula>
    </cfRule>
    <cfRule type="expression" dxfId="3396" priority="462">
      <formula>AND($L46&gt;0.08,$L46&lt;0.15)</formula>
    </cfRule>
  </conditionalFormatting>
  <conditionalFormatting sqref="G46">
    <cfRule type="expression" dxfId="3395" priority="463">
      <formula>$L46&gt;0.15</formula>
    </cfRule>
    <cfRule type="expression" dxfId="3394" priority="464">
      <formula>AND($L46&gt;0.08,$L46&lt;0.15)</formula>
    </cfRule>
  </conditionalFormatting>
  <conditionalFormatting sqref="G47:H47">
    <cfRule type="expression" dxfId="3393" priority="457">
      <formula>$L47&gt;0.15</formula>
    </cfRule>
    <cfRule type="expression" dxfId="3392" priority="458">
      <formula>AND($L47&gt;0.08,$L47&lt;0.15)</formula>
    </cfRule>
  </conditionalFormatting>
  <conditionalFormatting sqref="G47:H47">
    <cfRule type="expression" dxfId="3391" priority="459">
      <formula>$L47&gt;0.15</formula>
    </cfRule>
    <cfRule type="expression" dxfId="3390" priority="460">
      <formula>AND($L47&gt;0.08,$L47&lt;0.15)</formula>
    </cfRule>
  </conditionalFormatting>
  <conditionalFormatting sqref="E47">
    <cfRule type="expression" dxfId="3389" priority="451">
      <formula>$L47&gt;0.15</formula>
    </cfRule>
    <cfRule type="expression" dxfId="3388" priority="452">
      <formula>AND($L47&gt;0.08,$L47&lt;0.15)</formula>
    </cfRule>
  </conditionalFormatting>
  <conditionalFormatting sqref="E47">
    <cfRule type="expression" dxfId="3387" priority="449">
      <formula>$L47&gt;0.15</formula>
    </cfRule>
    <cfRule type="expression" dxfId="3386" priority="450">
      <formula>AND($L47&gt;0.08,$L47&lt;0.15)</formula>
    </cfRule>
  </conditionalFormatting>
  <conditionalFormatting sqref="E47">
    <cfRule type="expression" dxfId="3385" priority="455">
      <formula>$L47&gt;0.15</formula>
    </cfRule>
    <cfRule type="expression" dxfId="3384" priority="456">
      <formula>AND($L47&gt;0.08,$L47&lt;0.15)</formula>
    </cfRule>
  </conditionalFormatting>
  <conditionalFormatting sqref="E47">
    <cfRule type="expression" dxfId="3383" priority="453">
      <formula>$L47&gt;0.15</formula>
    </cfRule>
    <cfRule type="expression" dxfId="3382" priority="454">
      <formula>AND($L47&gt;0.08,$L47&lt;0.15)</formula>
    </cfRule>
  </conditionalFormatting>
  <conditionalFormatting sqref="E47">
    <cfRule type="expression" dxfId="3381" priority="443">
      <formula>$L47&gt;0.15</formula>
    </cfRule>
    <cfRule type="expression" dxfId="3380" priority="444">
      <formula>AND($L47&gt;0.08,$L47&lt;0.15)</formula>
    </cfRule>
  </conditionalFormatting>
  <conditionalFormatting sqref="E47">
    <cfRule type="expression" dxfId="3379" priority="441">
      <formula>$L47&gt;0.15</formula>
    </cfRule>
    <cfRule type="expression" dxfId="3378" priority="442">
      <formula>AND($L47&gt;0.08,$L47&lt;0.15)</formula>
    </cfRule>
  </conditionalFormatting>
  <conditionalFormatting sqref="E47">
    <cfRule type="expression" dxfId="3377" priority="447">
      <formula>$L47&gt;0.15</formula>
    </cfRule>
    <cfRule type="expression" dxfId="3376" priority="448">
      <formula>AND($L47&gt;0.08,$L47&lt;0.15)</formula>
    </cfRule>
  </conditionalFormatting>
  <conditionalFormatting sqref="E47">
    <cfRule type="expression" dxfId="3375" priority="445">
      <formula>$L47&gt;0.15</formula>
    </cfRule>
    <cfRule type="expression" dxfId="3374" priority="446">
      <formula>AND($L47&gt;0.08,$L47&lt;0.15)</formula>
    </cfRule>
  </conditionalFormatting>
  <conditionalFormatting sqref="F68">
    <cfRule type="expression" dxfId="3373" priority="439">
      <formula>$L68&gt;0.15</formula>
    </cfRule>
    <cfRule type="expression" dxfId="3372" priority="440">
      <formula>AND($L68&gt;0.08,$L68&lt;0.15)</formula>
    </cfRule>
  </conditionalFormatting>
  <conditionalFormatting sqref="D68">
    <cfRule type="expression" dxfId="3371" priority="437">
      <formula>$L68&gt;0.15</formula>
    </cfRule>
    <cfRule type="expression" dxfId="3370" priority="438">
      <formula>AND($L68&gt;0.08,$L68&lt;0.15)</formula>
    </cfRule>
  </conditionalFormatting>
  <conditionalFormatting sqref="G68:H68">
    <cfRule type="expression" dxfId="3369" priority="433">
      <formula>$L68&gt;0.15</formula>
    </cfRule>
    <cfRule type="expression" dxfId="3368" priority="434">
      <formula>AND($L68&gt;0.08,$L68&lt;0.15)</formula>
    </cfRule>
  </conditionalFormatting>
  <conditionalFormatting sqref="G68:H68">
    <cfRule type="expression" dxfId="3367" priority="435">
      <formula>$L68&gt;0.15</formula>
    </cfRule>
    <cfRule type="expression" dxfId="3366" priority="436">
      <formula>AND($L68&gt;0.08,$L68&lt;0.15)</formula>
    </cfRule>
  </conditionalFormatting>
  <conditionalFormatting sqref="E68">
    <cfRule type="expression" dxfId="3365" priority="427">
      <formula>$L68&gt;0.15</formula>
    </cfRule>
    <cfRule type="expression" dxfId="3364" priority="428">
      <formula>AND($L68&gt;0.08,$L68&lt;0.15)</formula>
    </cfRule>
  </conditionalFormatting>
  <conditionalFormatting sqref="E68">
    <cfRule type="expression" dxfId="3363" priority="425">
      <formula>$L68&gt;0.15</formula>
    </cfRule>
    <cfRule type="expression" dxfId="3362" priority="426">
      <formula>AND($L68&gt;0.08,$L68&lt;0.15)</formula>
    </cfRule>
  </conditionalFormatting>
  <conditionalFormatting sqref="E68">
    <cfRule type="expression" dxfId="3361" priority="431">
      <formula>$L68&gt;0.15</formula>
    </cfRule>
    <cfRule type="expression" dxfId="3360" priority="432">
      <formula>AND($L68&gt;0.08,$L68&lt;0.15)</formula>
    </cfRule>
  </conditionalFormatting>
  <conditionalFormatting sqref="E68">
    <cfRule type="expression" dxfId="3359" priority="429">
      <formula>$L68&gt;0.15</formula>
    </cfRule>
    <cfRule type="expression" dxfId="3358" priority="430">
      <formula>AND($L68&gt;0.08,$L68&lt;0.15)</formula>
    </cfRule>
  </conditionalFormatting>
  <conditionalFormatting sqref="E68">
    <cfRule type="expression" dxfId="3357" priority="419">
      <formula>$L68&gt;0.15</formula>
    </cfRule>
    <cfRule type="expression" dxfId="3356" priority="420">
      <formula>AND($L68&gt;0.08,$L68&lt;0.15)</formula>
    </cfRule>
  </conditionalFormatting>
  <conditionalFormatting sqref="E68">
    <cfRule type="expression" dxfId="3355" priority="417">
      <formula>$L68&gt;0.15</formula>
    </cfRule>
    <cfRule type="expression" dxfId="3354" priority="418">
      <formula>AND($L68&gt;0.08,$L68&lt;0.15)</formula>
    </cfRule>
  </conditionalFormatting>
  <conditionalFormatting sqref="E68">
    <cfRule type="expression" dxfId="3353" priority="423">
      <formula>$L68&gt;0.15</formula>
    </cfRule>
    <cfRule type="expression" dxfId="3352" priority="424">
      <formula>AND($L68&gt;0.08,$L68&lt;0.15)</formula>
    </cfRule>
  </conditionalFormatting>
  <conditionalFormatting sqref="E68">
    <cfRule type="expression" dxfId="3351" priority="421">
      <formula>$L68&gt;0.15</formula>
    </cfRule>
    <cfRule type="expression" dxfId="3350" priority="422">
      <formula>AND($L68&gt;0.08,$L68&lt;0.15)</formula>
    </cfRule>
  </conditionalFormatting>
  <conditionalFormatting sqref="D69">
    <cfRule type="expression" dxfId="3349" priority="415">
      <formula>$L69&gt;0.15</formula>
    </cfRule>
    <cfRule type="expression" dxfId="3348" priority="416">
      <formula>AND($L69&gt;0.08,$L69&lt;0.15)</formula>
    </cfRule>
  </conditionalFormatting>
  <conditionalFormatting sqref="AE68:AE69">
    <cfRule type="expression" dxfId="3347" priority="411">
      <formula>$L68&gt;0.15</formula>
    </cfRule>
    <cfRule type="expression" dxfId="3346" priority="412">
      <formula>AND($L68&gt;0.08,$L68&lt;0.15)</formula>
    </cfRule>
  </conditionalFormatting>
  <conditionalFormatting sqref="AE68:AE69">
    <cfRule type="expression" dxfId="3345" priority="413">
      <formula>$L68&gt;0.15</formula>
    </cfRule>
    <cfRule type="expression" dxfId="3344" priority="414">
      <formula>AND($L68&gt;0.08,$L68&lt;0.15)</formula>
    </cfRule>
  </conditionalFormatting>
  <conditionalFormatting sqref="E48:F48">
    <cfRule type="expression" dxfId="3343" priority="407">
      <formula>$L48&gt;0.15</formula>
    </cfRule>
    <cfRule type="expression" dxfId="3342" priority="408">
      <formula>AND($L48&gt;0.08,$L48&lt;0.15)</formula>
    </cfRule>
  </conditionalFormatting>
  <conditionalFormatting sqref="E48:F48">
    <cfRule type="expression" dxfId="3341" priority="403">
      <formula>$L48&gt;0.15</formula>
    </cfRule>
    <cfRule type="expression" dxfId="3340" priority="404">
      <formula>AND($L48&gt;0.08,$L48&lt;0.15)</formula>
    </cfRule>
  </conditionalFormatting>
  <conditionalFormatting sqref="E48:F48">
    <cfRule type="expression" dxfId="3339" priority="401">
      <formula>$L48&gt;0.15</formula>
    </cfRule>
    <cfRule type="expression" dxfId="3338" priority="402">
      <formula>AND($L48&gt;0.08,$L48&lt;0.15)</formula>
    </cfRule>
  </conditionalFormatting>
  <conditionalFormatting sqref="G48:H48">
    <cfRule type="expression" dxfId="3337" priority="399">
      <formula>$L48&gt;0.15</formula>
    </cfRule>
    <cfRule type="expression" dxfId="3336" priority="400">
      <formula>AND($L48&gt;0.08,$L48&lt;0.15)</formula>
    </cfRule>
  </conditionalFormatting>
  <conditionalFormatting sqref="G48:H48">
    <cfRule type="expression" dxfId="3335" priority="405">
      <formula>$L48&gt;0.15</formula>
    </cfRule>
    <cfRule type="expression" dxfId="3334" priority="406">
      <formula>AND($L48&gt;0.08,$L48&lt;0.15)</formula>
    </cfRule>
  </conditionalFormatting>
  <conditionalFormatting sqref="E48:F48">
    <cfRule type="expression" dxfId="3333" priority="409">
      <formula>$L48&gt;0.15</formula>
    </cfRule>
    <cfRule type="expression" dxfId="3332" priority="410">
      <formula>AND($L48&gt;0.08,$L48&lt;0.15)</formula>
    </cfRule>
  </conditionalFormatting>
  <conditionalFormatting sqref="D48">
    <cfRule type="expression" dxfId="3331" priority="397">
      <formula>$L48&gt;0.15</formula>
    </cfRule>
    <cfRule type="expression" dxfId="3330" priority="398">
      <formula>AND($L48&gt;0.08,$L48&lt;0.15)</formula>
    </cfRule>
  </conditionalFormatting>
  <conditionalFormatting sqref="D48">
    <cfRule type="expression" dxfId="3329" priority="395">
      <formula>$L48&gt;0.15</formula>
    </cfRule>
    <cfRule type="expression" dxfId="3328" priority="396">
      <formula>AND($L48&gt;0.08,$L48&lt;0.15)</formula>
    </cfRule>
  </conditionalFormatting>
  <conditionalFormatting sqref="E49:F49">
    <cfRule type="expression" dxfId="3327" priority="391">
      <formula>$L49&gt;0.15</formula>
    </cfRule>
    <cfRule type="expression" dxfId="3326" priority="392">
      <formula>AND($L49&gt;0.08,$L49&lt;0.15)</formula>
    </cfRule>
  </conditionalFormatting>
  <conditionalFormatting sqref="E49:F49">
    <cfRule type="expression" dxfId="3325" priority="387">
      <formula>$L49&gt;0.15</formula>
    </cfRule>
    <cfRule type="expression" dxfId="3324" priority="388">
      <formula>AND($L49&gt;0.08,$L49&lt;0.15)</formula>
    </cfRule>
  </conditionalFormatting>
  <conditionalFormatting sqref="E49:F49">
    <cfRule type="expression" dxfId="3323" priority="385">
      <formula>$L49&gt;0.15</formula>
    </cfRule>
    <cfRule type="expression" dxfId="3322" priority="386">
      <formula>AND($L49&gt;0.08,$L49&lt;0.15)</formula>
    </cfRule>
  </conditionalFormatting>
  <conditionalFormatting sqref="G49:H49">
    <cfRule type="expression" dxfId="3321" priority="383">
      <formula>$L49&gt;0.15</formula>
    </cfRule>
    <cfRule type="expression" dxfId="3320" priority="384">
      <formula>AND($L49&gt;0.08,$L49&lt;0.15)</formula>
    </cfRule>
  </conditionalFormatting>
  <conditionalFormatting sqref="G49:H49">
    <cfRule type="expression" dxfId="3319" priority="389">
      <formula>$L49&gt;0.15</formula>
    </cfRule>
    <cfRule type="expression" dxfId="3318" priority="390">
      <formula>AND($L49&gt;0.08,$L49&lt;0.15)</formula>
    </cfRule>
  </conditionalFormatting>
  <conditionalFormatting sqref="E49:F49">
    <cfRule type="expression" dxfId="3317" priority="393">
      <formula>$L49&gt;0.15</formula>
    </cfRule>
    <cfRule type="expression" dxfId="3316" priority="394">
      <formula>AND($L49&gt;0.08,$L49&lt;0.15)</formula>
    </cfRule>
  </conditionalFormatting>
  <conditionalFormatting sqref="D49">
    <cfRule type="expression" dxfId="3315" priority="381">
      <formula>$L49&gt;0.15</formula>
    </cfRule>
    <cfRule type="expression" dxfId="3314" priority="382">
      <formula>AND($L49&gt;0.08,$L49&lt;0.15)</formula>
    </cfRule>
  </conditionalFormatting>
  <conditionalFormatting sqref="D49">
    <cfRule type="expression" dxfId="3313" priority="379">
      <formula>$L49&gt;0.15</formula>
    </cfRule>
    <cfRule type="expression" dxfId="3312" priority="380">
      <formula>AND($L49&gt;0.08,$L49&lt;0.15)</formula>
    </cfRule>
  </conditionalFormatting>
  <conditionalFormatting sqref="D51">
    <cfRule type="expression" dxfId="3311" priority="377">
      <formula>$L51&gt;0.15</formula>
    </cfRule>
    <cfRule type="expression" dxfId="3310" priority="378">
      <formula>AND($L51&gt;0.08,$L51&lt;0.15)</formula>
    </cfRule>
  </conditionalFormatting>
  <conditionalFormatting sqref="D51">
    <cfRule type="expression" dxfId="3309" priority="375">
      <formula>$L51&gt;0.15</formula>
    </cfRule>
    <cfRule type="expression" dxfId="3308" priority="376">
      <formula>AND($L51&gt;0.08,$L51&lt;0.15)</formula>
    </cfRule>
  </conditionalFormatting>
  <conditionalFormatting sqref="D51">
    <cfRule type="expression" dxfId="3307" priority="373">
      <formula>$L51&gt;0.15</formula>
    </cfRule>
    <cfRule type="expression" dxfId="3306" priority="374">
      <formula>AND($L51&gt;0.08,$L51&lt;0.15)</formula>
    </cfRule>
  </conditionalFormatting>
  <conditionalFormatting sqref="E51:F51">
    <cfRule type="expression" dxfId="3305" priority="365">
      <formula>$L51&gt;0.15</formula>
    </cfRule>
    <cfRule type="expression" dxfId="3304" priority="366">
      <formula>AND($L51&gt;0.08,$L51&lt;0.15)</formula>
    </cfRule>
  </conditionalFormatting>
  <conditionalFormatting sqref="E51:F51">
    <cfRule type="expression" dxfId="3303" priority="363">
      <formula>$L51&gt;0.15</formula>
    </cfRule>
    <cfRule type="expression" dxfId="3302" priority="364">
      <formula>AND($L51&gt;0.08,$L51&lt;0.15)</formula>
    </cfRule>
  </conditionalFormatting>
  <conditionalFormatting sqref="G51:H51">
    <cfRule type="expression" dxfId="3301" priority="361">
      <formula>$L51&gt;0.15</formula>
    </cfRule>
    <cfRule type="expression" dxfId="3300" priority="362">
      <formula>AND($L51&gt;0.08,$L51&lt;0.15)</formula>
    </cfRule>
  </conditionalFormatting>
  <conditionalFormatting sqref="G51:H51">
    <cfRule type="expression" dxfId="3299" priority="367">
      <formula>$L51&gt;0.15</formula>
    </cfRule>
    <cfRule type="expression" dxfId="3298" priority="368">
      <formula>AND($L51&gt;0.08,$L51&lt;0.15)</formula>
    </cfRule>
  </conditionalFormatting>
  <conditionalFormatting sqref="E51:F51">
    <cfRule type="expression" dxfId="3297" priority="371">
      <formula>$L51&gt;0.15</formula>
    </cfRule>
    <cfRule type="expression" dxfId="3296" priority="372">
      <formula>AND($L51&gt;0.08,$L51&lt;0.15)</formula>
    </cfRule>
  </conditionalFormatting>
  <conditionalFormatting sqref="E51:F51">
    <cfRule type="expression" dxfId="3295" priority="369">
      <formula>$L51&gt;0.15</formula>
    </cfRule>
    <cfRule type="expression" dxfId="3294" priority="370">
      <formula>AND($L51&gt;0.08,$L51&lt;0.15)</formula>
    </cfRule>
  </conditionalFormatting>
  <conditionalFormatting sqref="D52">
    <cfRule type="expression" dxfId="3293" priority="359">
      <formula>$L52&gt;0.15</formula>
    </cfRule>
    <cfRule type="expression" dxfId="3292" priority="360">
      <formula>AND($L52&gt;0.08,$L52&lt;0.15)</formula>
    </cfRule>
  </conditionalFormatting>
  <conditionalFormatting sqref="D52">
    <cfRule type="expression" dxfId="3291" priority="357">
      <formula>$L52&gt;0.15</formula>
    </cfRule>
    <cfRule type="expression" dxfId="3290" priority="358">
      <formula>AND($L52&gt;0.08,$L52&lt;0.15)</formula>
    </cfRule>
  </conditionalFormatting>
  <conditionalFormatting sqref="D52">
    <cfRule type="expression" dxfId="3289" priority="355">
      <formula>$L52&gt;0.15</formula>
    </cfRule>
    <cfRule type="expression" dxfId="3288" priority="356">
      <formula>AND($L52&gt;0.08,$L52&lt;0.15)</formula>
    </cfRule>
  </conditionalFormatting>
  <conditionalFormatting sqref="E52:F52">
    <cfRule type="expression" dxfId="3287" priority="347">
      <formula>$L52&gt;0.15</formula>
    </cfRule>
    <cfRule type="expression" dxfId="3286" priority="348">
      <formula>AND($L52&gt;0.08,$L52&lt;0.15)</formula>
    </cfRule>
  </conditionalFormatting>
  <conditionalFormatting sqref="E52:F52">
    <cfRule type="expression" dxfId="3285" priority="345">
      <formula>$L52&gt;0.15</formula>
    </cfRule>
    <cfRule type="expression" dxfId="3284" priority="346">
      <formula>AND($L52&gt;0.08,$L52&lt;0.15)</formula>
    </cfRule>
  </conditionalFormatting>
  <conditionalFormatting sqref="G52:H52">
    <cfRule type="expression" dxfId="3283" priority="343">
      <formula>$L52&gt;0.15</formula>
    </cfRule>
    <cfRule type="expression" dxfId="3282" priority="344">
      <formula>AND($L52&gt;0.08,$L52&lt;0.15)</formula>
    </cfRule>
  </conditionalFormatting>
  <conditionalFormatting sqref="G52:H52">
    <cfRule type="expression" dxfId="3281" priority="349">
      <formula>$L52&gt;0.15</formula>
    </cfRule>
    <cfRule type="expression" dxfId="3280" priority="350">
      <formula>AND($L52&gt;0.08,$L52&lt;0.15)</formula>
    </cfRule>
  </conditionalFormatting>
  <conditionalFormatting sqref="E52:F52">
    <cfRule type="expression" dxfId="3279" priority="353">
      <formula>$L52&gt;0.15</formula>
    </cfRule>
    <cfRule type="expression" dxfId="3278" priority="354">
      <formula>AND($L52&gt;0.08,$L52&lt;0.15)</formula>
    </cfRule>
  </conditionalFormatting>
  <conditionalFormatting sqref="E52:F52">
    <cfRule type="expression" dxfId="3277" priority="351">
      <formula>$L52&gt;0.15</formula>
    </cfRule>
    <cfRule type="expression" dxfId="3276" priority="352">
      <formula>AND($L52&gt;0.08,$L52&lt;0.15)</formula>
    </cfRule>
  </conditionalFormatting>
  <conditionalFormatting sqref="D53">
    <cfRule type="expression" dxfId="3275" priority="341">
      <formula>$L53&gt;0.15</formula>
    </cfRule>
    <cfRule type="expression" dxfId="3274" priority="342">
      <formula>AND($L53&gt;0.08,$L53&lt;0.15)</formula>
    </cfRule>
  </conditionalFormatting>
  <conditionalFormatting sqref="D53">
    <cfRule type="expression" dxfId="3273" priority="339">
      <formula>$L53&gt;0.15</formula>
    </cfRule>
    <cfRule type="expression" dxfId="3272" priority="340">
      <formula>AND($L53&gt;0.08,$L53&lt;0.15)</formula>
    </cfRule>
  </conditionalFormatting>
  <conditionalFormatting sqref="D53">
    <cfRule type="expression" dxfId="3271" priority="337">
      <formula>$L53&gt;0.15</formula>
    </cfRule>
    <cfRule type="expression" dxfId="3270" priority="338">
      <formula>AND($L53&gt;0.08,$L53&lt;0.15)</formula>
    </cfRule>
  </conditionalFormatting>
  <conditionalFormatting sqref="E53:F53">
    <cfRule type="expression" dxfId="3269" priority="329">
      <formula>$L53&gt;0.15</formula>
    </cfRule>
    <cfRule type="expression" dxfId="3268" priority="330">
      <formula>AND($L53&gt;0.08,$L53&lt;0.15)</formula>
    </cfRule>
  </conditionalFormatting>
  <conditionalFormatting sqref="E53:F53">
    <cfRule type="expression" dxfId="3267" priority="327">
      <formula>$L53&gt;0.15</formula>
    </cfRule>
    <cfRule type="expression" dxfId="3266" priority="328">
      <formula>AND($L53&gt;0.08,$L53&lt;0.15)</formula>
    </cfRule>
  </conditionalFormatting>
  <conditionalFormatting sqref="G53:H53">
    <cfRule type="expression" dxfId="3265" priority="325">
      <formula>$L53&gt;0.15</formula>
    </cfRule>
    <cfRule type="expression" dxfId="3264" priority="326">
      <formula>AND($L53&gt;0.08,$L53&lt;0.15)</formula>
    </cfRule>
  </conditionalFormatting>
  <conditionalFormatting sqref="G53:H53">
    <cfRule type="expression" dxfId="3263" priority="331">
      <formula>$L53&gt;0.15</formula>
    </cfRule>
    <cfRule type="expression" dxfId="3262" priority="332">
      <formula>AND($L53&gt;0.08,$L53&lt;0.15)</formula>
    </cfRule>
  </conditionalFormatting>
  <conditionalFormatting sqref="E53:F53">
    <cfRule type="expression" dxfId="3261" priority="335">
      <formula>$L53&gt;0.15</formula>
    </cfRule>
    <cfRule type="expression" dxfId="3260" priority="336">
      <formula>AND($L53&gt;0.08,$L53&lt;0.15)</formula>
    </cfRule>
  </conditionalFormatting>
  <conditionalFormatting sqref="E53:F53">
    <cfRule type="expression" dxfId="3259" priority="333">
      <formula>$L53&gt;0.15</formula>
    </cfRule>
    <cfRule type="expression" dxfId="3258" priority="334">
      <formula>AND($L53&gt;0.08,$L53&lt;0.15)</formula>
    </cfRule>
  </conditionalFormatting>
  <conditionalFormatting sqref="E50:H50">
    <cfRule type="expression" dxfId="3257" priority="323">
      <formula>$L50&gt;0.15</formula>
    </cfRule>
    <cfRule type="expression" dxfId="3256" priority="324">
      <formula>AND($L50&gt;0.08,$L50&lt;0.15)</formula>
    </cfRule>
  </conditionalFormatting>
  <conditionalFormatting sqref="D50">
    <cfRule type="expression" dxfId="3255" priority="321">
      <formula>$L50&gt;0.15</formula>
    </cfRule>
    <cfRule type="expression" dxfId="3254" priority="322">
      <formula>AND($L50&gt;0.08,$L50&lt;0.15)</formula>
    </cfRule>
  </conditionalFormatting>
  <conditionalFormatting sqref="G7:H7">
    <cfRule type="expression" dxfId="3253" priority="311">
      <formula>$L7&gt;0.15</formula>
    </cfRule>
    <cfRule type="expression" dxfId="3252" priority="312">
      <formula>AND($L7&gt;0.08,$L7&lt;0.15)</formula>
    </cfRule>
  </conditionalFormatting>
  <conditionalFormatting sqref="E7:F7">
    <cfRule type="expression" dxfId="3251" priority="319">
      <formula>$L7&gt;0.15</formula>
    </cfRule>
    <cfRule type="expression" dxfId="3250" priority="320">
      <formula>AND($L7&gt;0.08,$L7&lt;0.15)</formula>
    </cfRule>
  </conditionalFormatting>
  <conditionalFormatting sqref="E7:F7">
    <cfRule type="expression" dxfId="3249" priority="317">
      <formula>$L7&gt;0.15</formula>
    </cfRule>
    <cfRule type="expression" dxfId="3248" priority="318">
      <formula>AND($L7&gt;0.08,$L7&lt;0.15)</formula>
    </cfRule>
  </conditionalFormatting>
  <conditionalFormatting sqref="E7:F7">
    <cfRule type="expression" dxfId="3247" priority="315">
      <formula>$L7&gt;0.15</formula>
    </cfRule>
    <cfRule type="expression" dxfId="3246" priority="316">
      <formula>AND($L7&gt;0.08,$L7&lt;0.15)</formula>
    </cfRule>
  </conditionalFormatting>
  <conditionalFormatting sqref="G7:H7">
    <cfRule type="expression" dxfId="3245" priority="313">
      <formula>$L7&gt;0.15</formula>
    </cfRule>
    <cfRule type="expression" dxfId="3244" priority="314">
      <formula>AND($L7&gt;0.08,$L7&lt;0.15)</formula>
    </cfRule>
  </conditionalFormatting>
  <conditionalFormatting sqref="D7">
    <cfRule type="expression" dxfId="3243" priority="309">
      <formula>$L7&gt;0.15</formula>
    </cfRule>
    <cfRule type="expression" dxfId="3242" priority="310">
      <formula>AND($L7&gt;0.08,$L7&lt;0.15)</formula>
    </cfRule>
  </conditionalFormatting>
  <conditionalFormatting sqref="G8:H8">
    <cfRule type="expression" dxfId="3241" priority="299">
      <formula>$L8&gt;0.15</formula>
    </cfRule>
    <cfRule type="expression" dxfId="3240" priority="300">
      <formula>AND($L8&gt;0.08,$L8&lt;0.15)</formula>
    </cfRule>
  </conditionalFormatting>
  <conditionalFormatting sqref="E8:F8">
    <cfRule type="expression" dxfId="3239" priority="307">
      <formula>$L8&gt;0.15</formula>
    </cfRule>
    <cfRule type="expression" dxfId="3238" priority="308">
      <formula>AND($L8&gt;0.08,$L8&lt;0.15)</formula>
    </cfRule>
  </conditionalFormatting>
  <conditionalFormatting sqref="E8:F8">
    <cfRule type="expression" dxfId="3237" priority="305">
      <formula>$L8&gt;0.15</formula>
    </cfRule>
    <cfRule type="expression" dxfId="3236" priority="306">
      <formula>AND($L8&gt;0.08,$L8&lt;0.15)</formula>
    </cfRule>
  </conditionalFormatting>
  <conditionalFormatting sqref="E8:F8">
    <cfRule type="expression" dxfId="3235" priority="303">
      <formula>$L8&gt;0.15</formula>
    </cfRule>
    <cfRule type="expression" dxfId="3234" priority="304">
      <formula>AND($L8&gt;0.08,$L8&lt;0.15)</formula>
    </cfRule>
  </conditionalFormatting>
  <conditionalFormatting sqref="G8:H8">
    <cfRule type="expression" dxfId="3233" priority="301">
      <formula>$L8&gt;0.15</formula>
    </cfRule>
    <cfRule type="expression" dxfId="3232" priority="302">
      <formula>AND($L8&gt;0.08,$L8&lt;0.15)</formula>
    </cfRule>
  </conditionalFormatting>
  <conditionalFormatting sqref="D8">
    <cfRule type="expression" dxfId="3231" priority="297">
      <formula>$L8&gt;0.15</formula>
    </cfRule>
    <cfRule type="expression" dxfId="3230" priority="298">
      <formula>AND($L8&gt;0.08,$L8&lt;0.15)</formula>
    </cfRule>
  </conditionalFormatting>
  <conditionalFormatting sqref="E10:F10">
    <cfRule type="expression" dxfId="3229" priority="295">
      <formula>$L10&gt;0.15</formula>
    </cfRule>
    <cfRule type="expression" dxfId="3228" priority="296">
      <formula>AND($L10&gt;0.08,$L10&lt;0.15)</formula>
    </cfRule>
  </conditionalFormatting>
  <conditionalFormatting sqref="H10">
    <cfRule type="expression" dxfId="3227" priority="293">
      <formula>$L10&gt;0.15</formula>
    </cfRule>
    <cfRule type="expression" dxfId="3226" priority="294">
      <formula>AND($L10&gt;0.08,$L10&lt;0.15)</formula>
    </cfRule>
  </conditionalFormatting>
  <conditionalFormatting sqref="G10">
    <cfRule type="expression" dxfId="3225" priority="291">
      <formula>$L10&gt;0.15</formula>
    </cfRule>
    <cfRule type="expression" dxfId="3224" priority="292">
      <formula>AND($L10&gt;0.08,$L10&lt;0.15)</formula>
    </cfRule>
  </conditionalFormatting>
  <conditionalFormatting sqref="G10">
    <cfRule type="expression" dxfId="3223" priority="289">
      <formula>$L10&gt;0.15</formula>
    </cfRule>
    <cfRule type="expression" dxfId="3222" priority="290">
      <formula>AND($L10&gt;0.08,$L10&lt;0.15)</formula>
    </cfRule>
  </conditionalFormatting>
  <conditionalFormatting sqref="D10">
    <cfRule type="expression" dxfId="3221" priority="287">
      <formula>$L10&gt;0.15</formula>
    </cfRule>
    <cfRule type="expression" dxfId="3220" priority="288">
      <formula>AND($L10&gt;0.08,$L10&lt;0.15)</formula>
    </cfRule>
  </conditionalFormatting>
  <conditionalFormatting sqref="E11:F11">
    <cfRule type="expression" dxfId="3219" priority="285">
      <formula>$L11&gt;0.15</formula>
    </cfRule>
    <cfRule type="expression" dxfId="3218" priority="286">
      <formula>AND($L11&gt;0.08,$L11&lt;0.15)</formula>
    </cfRule>
  </conditionalFormatting>
  <conditionalFormatting sqref="H11">
    <cfRule type="expression" dxfId="3217" priority="283">
      <formula>$L11&gt;0.15</formula>
    </cfRule>
    <cfRule type="expression" dxfId="3216" priority="284">
      <formula>AND($L11&gt;0.08,$L11&lt;0.15)</formula>
    </cfRule>
  </conditionalFormatting>
  <conditionalFormatting sqref="G11">
    <cfRule type="expression" dxfId="3215" priority="281">
      <formula>$L11&gt;0.15</formula>
    </cfRule>
    <cfRule type="expression" dxfId="3214" priority="282">
      <formula>AND($L11&gt;0.08,$L11&lt;0.15)</formula>
    </cfRule>
  </conditionalFormatting>
  <conditionalFormatting sqref="G11">
    <cfRule type="expression" dxfId="3213" priority="279">
      <formula>$L11&gt;0.15</formula>
    </cfRule>
    <cfRule type="expression" dxfId="3212" priority="280">
      <formula>AND($L11&gt;0.08,$L11&lt;0.15)</formula>
    </cfRule>
  </conditionalFormatting>
  <conditionalFormatting sqref="D11">
    <cfRule type="expression" dxfId="3211" priority="277">
      <formula>$L11&gt;0.15</formula>
    </cfRule>
    <cfRule type="expression" dxfId="3210" priority="278">
      <formula>AND($L11&gt;0.08,$L11&lt;0.15)</formula>
    </cfRule>
  </conditionalFormatting>
  <conditionalFormatting sqref="E12:F12">
    <cfRule type="expression" dxfId="3209" priority="271">
      <formula>$L12&gt;0.15</formula>
    </cfRule>
    <cfRule type="expression" dxfId="3208" priority="272">
      <formula>AND($L12&gt;0.08,$L12&lt;0.15)</formula>
    </cfRule>
  </conditionalFormatting>
  <conditionalFormatting sqref="E12:F12">
    <cfRule type="expression" dxfId="3207" priority="273">
      <formula>$L12&gt;0.15</formula>
    </cfRule>
    <cfRule type="expression" dxfId="3206" priority="274">
      <formula>AND($L12&gt;0.08,$L12&lt;0.15)</formula>
    </cfRule>
  </conditionalFormatting>
  <conditionalFormatting sqref="D12">
    <cfRule type="expression" dxfId="3205" priority="275">
      <formula>$L12&gt;0.15</formula>
    </cfRule>
    <cfRule type="expression" dxfId="3204" priority="276">
      <formula>AND($L12&gt;0.08,$L12&lt;0.15)</formula>
    </cfRule>
  </conditionalFormatting>
  <conditionalFormatting sqref="E12:F12">
    <cfRule type="expression" dxfId="3203" priority="267">
      <formula>$L12&gt;0.15</formula>
    </cfRule>
    <cfRule type="expression" dxfId="3202" priority="268">
      <formula>AND($L12&gt;0.08,$L12&lt;0.15)</formula>
    </cfRule>
  </conditionalFormatting>
  <conditionalFormatting sqref="E12:F12">
    <cfRule type="expression" dxfId="3201" priority="265">
      <formula>$L12&gt;0.15</formula>
    </cfRule>
    <cfRule type="expression" dxfId="3200" priority="266">
      <formula>AND($L12&gt;0.08,$L12&lt;0.15)</formula>
    </cfRule>
  </conditionalFormatting>
  <conditionalFormatting sqref="G12:H12">
    <cfRule type="expression" dxfId="3199" priority="263">
      <formula>$L12&gt;0.15</formula>
    </cfRule>
    <cfRule type="expression" dxfId="3198" priority="264">
      <formula>AND($L12&gt;0.08,$L12&lt;0.15)</formula>
    </cfRule>
  </conditionalFormatting>
  <conditionalFormatting sqref="G12:H12">
    <cfRule type="expression" dxfId="3197" priority="269">
      <formula>$L12&gt;0.15</formula>
    </cfRule>
    <cfRule type="expression" dxfId="3196" priority="270">
      <formula>AND($L12&gt;0.08,$L12&lt;0.15)</formula>
    </cfRule>
  </conditionalFormatting>
  <conditionalFormatting sqref="D14">
    <cfRule type="expression" dxfId="3195" priority="261">
      <formula>$L14&gt;0.15</formula>
    </cfRule>
    <cfRule type="expression" dxfId="3194" priority="262">
      <formula>AND($L14&gt;0.08,$L14&lt;0.15)</formula>
    </cfRule>
  </conditionalFormatting>
  <conditionalFormatting sqref="E14:F14">
    <cfRule type="expression" dxfId="3193" priority="259">
      <formula>$L14&gt;0.15</formula>
    </cfRule>
    <cfRule type="expression" dxfId="3192" priority="260">
      <formula>AND($L14&gt;0.08,$L14&lt;0.15)</formula>
    </cfRule>
  </conditionalFormatting>
  <conditionalFormatting sqref="H14">
    <cfRule type="expression" dxfId="3191" priority="257">
      <formula>$L14&gt;0.15</formula>
    </cfRule>
    <cfRule type="expression" dxfId="3190" priority="258">
      <formula>AND($L14&gt;0.08,$L14&lt;0.15)</formula>
    </cfRule>
  </conditionalFormatting>
  <conditionalFormatting sqref="G14">
    <cfRule type="expression" dxfId="3189" priority="255">
      <formula>$L14&gt;0.15</formula>
    </cfRule>
    <cfRule type="expression" dxfId="3188" priority="256">
      <formula>AND($L14&gt;0.08,$L14&lt;0.15)</formula>
    </cfRule>
  </conditionalFormatting>
  <conditionalFormatting sqref="G14">
    <cfRule type="expression" dxfId="3187" priority="253">
      <formula>$L14&gt;0.15</formula>
    </cfRule>
    <cfRule type="expression" dxfId="3186" priority="254">
      <formula>AND($L14&gt;0.08,$L14&lt;0.15)</formula>
    </cfRule>
  </conditionalFormatting>
  <conditionalFormatting sqref="G16:H16">
    <cfRule type="expression" dxfId="3185" priority="243">
      <formula>$L16&gt;0.15</formula>
    </cfRule>
    <cfRule type="expression" dxfId="3184" priority="244">
      <formula>AND($L16&gt;0.08,$L16&lt;0.15)</formula>
    </cfRule>
  </conditionalFormatting>
  <conditionalFormatting sqref="G16:H16">
    <cfRule type="expression" dxfId="3183" priority="245">
      <formula>$L16&gt;0.15</formula>
    </cfRule>
    <cfRule type="expression" dxfId="3182" priority="246">
      <formula>AND($L16&gt;0.08,$L16&lt;0.15)</formula>
    </cfRule>
  </conditionalFormatting>
  <conditionalFormatting sqref="F16">
    <cfRule type="expression" dxfId="3181" priority="251">
      <formula>$L16&gt;0.15</formula>
    </cfRule>
    <cfRule type="expression" dxfId="3180" priority="252">
      <formula>AND($L16&gt;0.08,$L16&lt;0.15)</formula>
    </cfRule>
  </conditionalFormatting>
  <conditionalFormatting sqref="F16">
    <cfRule type="expression" dxfId="3179" priority="249">
      <formula>$L16&gt;0.15</formula>
    </cfRule>
    <cfRule type="expression" dxfId="3178" priority="250">
      <formula>AND($L16&gt;0.08,$L16&lt;0.15)</formula>
    </cfRule>
  </conditionalFormatting>
  <conditionalFormatting sqref="F16">
    <cfRule type="expression" dxfId="3177" priority="247">
      <formula>$L16&gt;0.15</formula>
    </cfRule>
    <cfRule type="expression" dxfId="3176" priority="248">
      <formula>AND($L16&gt;0.08,$L16&lt;0.15)</formula>
    </cfRule>
  </conditionalFormatting>
  <conditionalFormatting sqref="E17">
    <cfRule type="expression" dxfId="3175" priority="231">
      <formula>$L17&gt;0.15</formula>
    </cfRule>
    <cfRule type="expression" dxfId="3174" priority="232">
      <formula>AND($L17&gt;0.08,$L17&lt;0.15)</formula>
    </cfRule>
  </conditionalFormatting>
  <conditionalFormatting sqref="D17">
    <cfRule type="expression" dxfId="3173" priority="241">
      <formula>$L17&gt;0.15</formula>
    </cfRule>
    <cfRule type="expression" dxfId="3172" priority="242">
      <formula>AND($L17&gt;0.08,$L17&lt;0.15)</formula>
    </cfRule>
  </conditionalFormatting>
  <conditionalFormatting sqref="D17">
    <cfRule type="expression" dxfId="3171" priority="239">
      <formula>$L17&gt;0.15</formula>
    </cfRule>
    <cfRule type="expression" dxfId="3170" priority="240">
      <formula>AND($L17&gt;0.08,$L17&lt;0.15)</formula>
    </cfRule>
  </conditionalFormatting>
  <conditionalFormatting sqref="D17">
    <cfRule type="expression" dxfId="3169" priority="237">
      <formula>$L17&gt;0.15</formula>
    </cfRule>
    <cfRule type="expression" dxfId="3168" priority="238">
      <formula>AND($L17&gt;0.08,$L17&lt;0.15)</formula>
    </cfRule>
  </conditionalFormatting>
  <conditionalFormatting sqref="E17">
    <cfRule type="expression" dxfId="3167" priority="235">
      <formula>$L17&gt;0.15</formula>
    </cfRule>
    <cfRule type="expression" dxfId="3166" priority="236">
      <formula>AND($L17&gt;0.08,$L17&lt;0.15)</formula>
    </cfRule>
  </conditionalFormatting>
  <conditionalFormatting sqref="E17">
    <cfRule type="expression" dxfId="3165" priority="233">
      <formula>$L17&gt;0.15</formula>
    </cfRule>
    <cfRule type="expression" dxfId="3164" priority="234">
      <formula>AND($L17&gt;0.08,$L17&lt;0.15)</formula>
    </cfRule>
  </conditionalFormatting>
  <conditionalFormatting sqref="G17:H17">
    <cfRule type="expression" dxfId="3163" priority="221">
      <formula>$L17&gt;0.15</formula>
    </cfRule>
    <cfRule type="expression" dxfId="3162" priority="222">
      <formula>AND($L17&gt;0.08,$L17&lt;0.15)</formula>
    </cfRule>
  </conditionalFormatting>
  <conditionalFormatting sqref="G17:H17">
    <cfRule type="expression" dxfId="3161" priority="223">
      <formula>$L17&gt;0.15</formula>
    </cfRule>
    <cfRule type="expression" dxfId="3160" priority="224">
      <formula>AND($L17&gt;0.08,$L17&lt;0.15)</formula>
    </cfRule>
  </conditionalFormatting>
  <conditionalFormatting sqref="F17">
    <cfRule type="expression" dxfId="3159" priority="229">
      <formula>$L17&gt;0.15</formula>
    </cfRule>
    <cfRule type="expression" dxfId="3158" priority="230">
      <formula>AND($L17&gt;0.08,$L17&lt;0.15)</formula>
    </cfRule>
  </conditionalFormatting>
  <conditionalFormatting sqref="F17">
    <cfRule type="expression" dxfId="3157" priority="227">
      <formula>$L17&gt;0.15</formula>
    </cfRule>
    <cfRule type="expression" dxfId="3156" priority="228">
      <formula>AND($L17&gt;0.08,$L17&lt;0.15)</formula>
    </cfRule>
  </conditionalFormatting>
  <conditionalFormatting sqref="F17">
    <cfRule type="expression" dxfId="3155" priority="225">
      <formula>$L17&gt;0.15</formula>
    </cfRule>
    <cfRule type="expression" dxfId="3154" priority="226">
      <formula>AND($L17&gt;0.08,$L17&lt;0.15)</formula>
    </cfRule>
  </conditionalFormatting>
  <conditionalFormatting sqref="G18:H18">
    <cfRule type="expression" dxfId="3153" priority="211">
      <formula>$L18&gt;0.15</formula>
    </cfRule>
    <cfRule type="expression" dxfId="3152" priority="212">
      <formula>AND($L18&gt;0.08,$L18&lt;0.15)</formula>
    </cfRule>
  </conditionalFormatting>
  <conditionalFormatting sqref="E18:F18">
    <cfRule type="expression" dxfId="3151" priority="219">
      <formula>$L18&gt;0.15</formula>
    </cfRule>
    <cfRule type="expression" dxfId="3150" priority="220">
      <formula>AND($L18&gt;0.08,$L18&lt;0.15)</formula>
    </cfRule>
  </conditionalFormatting>
  <conditionalFormatting sqref="E18:F18">
    <cfRule type="expression" dxfId="3149" priority="217">
      <formula>$L18&gt;0.15</formula>
    </cfRule>
    <cfRule type="expression" dxfId="3148" priority="218">
      <formula>AND($L18&gt;0.08,$L18&lt;0.15)</formula>
    </cfRule>
  </conditionalFormatting>
  <conditionalFormatting sqref="E18:F18">
    <cfRule type="expression" dxfId="3147" priority="215">
      <formula>$L18&gt;0.15</formula>
    </cfRule>
    <cfRule type="expression" dxfId="3146" priority="216">
      <formula>AND($L18&gt;0.08,$L18&lt;0.15)</formula>
    </cfRule>
  </conditionalFormatting>
  <conditionalFormatting sqref="G18:H18">
    <cfRule type="expression" dxfId="3145" priority="213">
      <formula>$L18&gt;0.15</formula>
    </cfRule>
    <cfRule type="expression" dxfId="3144" priority="214">
      <formula>AND($L18&gt;0.08,$L18&lt;0.15)</formula>
    </cfRule>
  </conditionalFormatting>
  <conditionalFormatting sqref="D18">
    <cfRule type="expression" dxfId="3143" priority="209">
      <formula>$L18&gt;0.15</formula>
    </cfRule>
    <cfRule type="expression" dxfId="3142" priority="210">
      <formula>AND($L18&gt;0.08,$L18&lt;0.15)</formula>
    </cfRule>
  </conditionalFormatting>
  <conditionalFormatting sqref="E19:F19">
    <cfRule type="expression" dxfId="3141" priority="207">
      <formula>$L19&gt;0.15</formula>
    </cfRule>
    <cfRule type="expression" dxfId="3140" priority="208">
      <formula>AND($L19&gt;0.08,$L19&lt;0.15)</formula>
    </cfRule>
  </conditionalFormatting>
  <conditionalFormatting sqref="H19">
    <cfRule type="expression" dxfId="3139" priority="205">
      <formula>$L19&gt;0.15</formula>
    </cfRule>
    <cfRule type="expression" dxfId="3138" priority="206">
      <formula>AND($L19&gt;0.08,$L19&lt;0.15)</formula>
    </cfRule>
  </conditionalFormatting>
  <conditionalFormatting sqref="G19">
    <cfRule type="expression" dxfId="3137" priority="203">
      <formula>$L19&gt;0.15</formula>
    </cfRule>
    <cfRule type="expression" dxfId="3136" priority="204">
      <formula>AND($L19&gt;0.08,$L19&lt;0.15)</formula>
    </cfRule>
  </conditionalFormatting>
  <conditionalFormatting sqref="G19">
    <cfRule type="expression" dxfId="3135" priority="201">
      <formula>$L19&gt;0.15</formula>
    </cfRule>
    <cfRule type="expression" dxfId="3134" priority="202">
      <formula>AND($L19&gt;0.08,$L19&lt;0.15)</formula>
    </cfRule>
  </conditionalFormatting>
  <conditionalFormatting sqref="D19">
    <cfRule type="expression" dxfId="3133" priority="199">
      <formula>$L19&gt;0.15</formula>
    </cfRule>
    <cfRule type="expression" dxfId="3132" priority="200">
      <formula>AND($L19&gt;0.08,$L19&lt;0.15)</formula>
    </cfRule>
  </conditionalFormatting>
  <conditionalFormatting sqref="E20:F20">
    <cfRule type="expression" dxfId="3131" priority="195">
      <formula>$L20&gt;0.15</formula>
    </cfRule>
    <cfRule type="expression" dxfId="3130" priority="196">
      <formula>AND($L20&gt;0.08,$L20&lt;0.15)</formula>
    </cfRule>
  </conditionalFormatting>
  <conditionalFormatting sqref="E20:F20">
    <cfRule type="expression" dxfId="3129" priority="191">
      <formula>$L20&gt;0.15</formula>
    </cfRule>
    <cfRule type="expression" dxfId="3128" priority="192">
      <formula>AND($L20&gt;0.08,$L20&lt;0.15)</formula>
    </cfRule>
  </conditionalFormatting>
  <conditionalFormatting sqref="E20:F20">
    <cfRule type="expression" dxfId="3127" priority="189">
      <formula>$L20&gt;0.15</formula>
    </cfRule>
    <cfRule type="expression" dxfId="3126" priority="190">
      <formula>AND($L20&gt;0.08,$L20&lt;0.15)</formula>
    </cfRule>
  </conditionalFormatting>
  <conditionalFormatting sqref="G20:H20">
    <cfRule type="expression" dxfId="3125" priority="187">
      <formula>$L20&gt;0.15</formula>
    </cfRule>
    <cfRule type="expression" dxfId="3124" priority="188">
      <formula>AND($L20&gt;0.08,$L20&lt;0.15)</formula>
    </cfRule>
  </conditionalFormatting>
  <conditionalFormatting sqref="G20:H20">
    <cfRule type="expression" dxfId="3123" priority="193">
      <formula>$L20&gt;0.15</formula>
    </cfRule>
    <cfRule type="expression" dxfId="3122" priority="194">
      <formula>AND($L20&gt;0.08,$L20&lt;0.15)</formula>
    </cfRule>
  </conditionalFormatting>
  <conditionalFormatting sqref="E20:F20">
    <cfRule type="expression" dxfId="3121" priority="197">
      <formula>$L20&gt;0.15</formula>
    </cfRule>
    <cfRule type="expression" dxfId="3120" priority="198">
      <formula>AND($L20&gt;0.08,$L20&lt;0.15)</formula>
    </cfRule>
  </conditionalFormatting>
  <conditionalFormatting sqref="D20">
    <cfRule type="expression" dxfId="3119" priority="185">
      <formula>$L20&gt;0.15</formula>
    </cfRule>
    <cfRule type="expression" dxfId="3118" priority="186">
      <formula>AND($L20&gt;0.08,$L20&lt;0.15)</formula>
    </cfRule>
  </conditionalFormatting>
  <conditionalFormatting sqref="D20">
    <cfRule type="expression" dxfId="3117" priority="183">
      <formula>$L20&gt;0.15</formula>
    </cfRule>
    <cfRule type="expression" dxfId="3116" priority="184">
      <formula>AND($L20&gt;0.08,$L20&lt;0.15)</formula>
    </cfRule>
  </conditionalFormatting>
  <conditionalFormatting sqref="E22:H22">
    <cfRule type="expression" dxfId="3115" priority="181">
      <formula>$L22&gt;0.15</formula>
    </cfRule>
    <cfRule type="expression" dxfId="3114" priority="182">
      <formula>AND($L22&gt;0.08,$L22&lt;0.15)</formula>
    </cfRule>
  </conditionalFormatting>
  <conditionalFormatting sqref="D22">
    <cfRule type="expression" dxfId="3113" priority="179">
      <formula>$L22&gt;0.15</formula>
    </cfRule>
    <cfRule type="expression" dxfId="3112" priority="180">
      <formula>AND($L22&gt;0.08,$L22&lt;0.15)</formula>
    </cfRule>
  </conditionalFormatting>
  <conditionalFormatting sqref="E21:F21">
    <cfRule type="expression" dxfId="3111" priority="175">
      <formula>$L21&gt;0.15</formula>
    </cfRule>
    <cfRule type="expression" dxfId="3110" priority="176">
      <formula>AND($L21&gt;0.08,$L21&lt;0.15)</formula>
    </cfRule>
  </conditionalFormatting>
  <conditionalFormatting sqref="E21:F21">
    <cfRule type="expression" dxfId="3109" priority="171">
      <formula>$L21&gt;0.15</formula>
    </cfRule>
    <cfRule type="expression" dxfId="3108" priority="172">
      <formula>AND($L21&gt;0.08,$L21&lt;0.15)</formula>
    </cfRule>
  </conditionalFormatting>
  <conditionalFormatting sqref="E21:F21">
    <cfRule type="expression" dxfId="3107" priority="169">
      <formula>$L21&gt;0.15</formula>
    </cfRule>
    <cfRule type="expression" dxfId="3106" priority="170">
      <formula>AND($L21&gt;0.08,$L21&lt;0.15)</formula>
    </cfRule>
  </conditionalFormatting>
  <conditionalFormatting sqref="G21:H21">
    <cfRule type="expression" dxfId="3105" priority="167">
      <formula>$L21&gt;0.15</formula>
    </cfRule>
    <cfRule type="expression" dxfId="3104" priority="168">
      <formula>AND($L21&gt;0.08,$L21&lt;0.15)</formula>
    </cfRule>
  </conditionalFormatting>
  <conditionalFormatting sqref="G21:H21">
    <cfRule type="expression" dxfId="3103" priority="173">
      <formula>$L21&gt;0.15</formula>
    </cfRule>
    <cfRule type="expression" dxfId="3102" priority="174">
      <formula>AND($L21&gt;0.08,$L21&lt;0.15)</formula>
    </cfRule>
  </conditionalFormatting>
  <conditionalFormatting sqref="E21:F21">
    <cfRule type="expression" dxfId="3101" priority="177">
      <formula>$L21&gt;0.15</formula>
    </cfRule>
    <cfRule type="expression" dxfId="3100" priority="178">
      <formula>AND($L21&gt;0.08,$L21&lt;0.15)</formula>
    </cfRule>
  </conditionalFormatting>
  <conditionalFormatting sqref="D21">
    <cfRule type="expression" dxfId="3099" priority="165">
      <formula>$L21&gt;0.15</formula>
    </cfRule>
    <cfRule type="expression" dxfId="3098" priority="166">
      <formula>AND($L21&gt;0.08,$L21&lt;0.15)</formula>
    </cfRule>
  </conditionalFormatting>
  <conditionalFormatting sqref="D21">
    <cfRule type="expression" dxfId="3097" priority="163">
      <formula>$L21&gt;0.15</formula>
    </cfRule>
    <cfRule type="expression" dxfId="3096" priority="164">
      <formula>AND($L21&gt;0.08,$L21&lt;0.15)</formula>
    </cfRule>
  </conditionalFormatting>
  <conditionalFormatting sqref="N20:O20">
    <cfRule type="expression" dxfId="3095" priority="159">
      <formula>$L20&gt;0.15</formula>
    </cfRule>
    <cfRule type="expression" dxfId="3094" priority="160">
      <formula>AND($L20&gt;0.08,$L20&lt;0.15)</formula>
    </cfRule>
  </conditionalFormatting>
  <conditionalFormatting sqref="N20:O20">
    <cfRule type="expression" dxfId="3093" priority="155">
      <formula>$L20&gt;0.15</formula>
    </cfRule>
    <cfRule type="expression" dxfId="3092" priority="156">
      <formula>AND($L20&gt;0.08,$L20&lt;0.15)</formula>
    </cfRule>
  </conditionalFormatting>
  <conditionalFormatting sqref="N20:O20">
    <cfRule type="expression" dxfId="3091" priority="153">
      <formula>$L20&gt;0.15</formula>
    </cfRule>
    <cfRule type="expression" dxfId="3090" priority="154">
      <formula>AND($L20&gt;0.08,$L20&lt;0.15)</formula>
    </cfRule>
  </conditionalFormatting>
  <conditionalFormatting sqref="P20:Q20">
    <cfRule type="expression" dxfId="3089" priority="151">
      <formula>$L20&gt;0.15</formula>
    </cfRule>
    <cfRule type="expression" dxfId="3088" priority="152">
      <formula>AND($L20&gt;0.08,$L20&lt;0.15)</formula>
    </cfRule>
  </conditionalFormatting>
  <conditionalFormatting sqref="P20:Q20">
    <cfRule type="expression" dxfId="3087" priority="157">
      <formula>$L20&gt;0.15</formula>
    </cfRule>
    <cfRule type="expression" dxfId="3086" priority="158">
      <formula>AND($L20&gt;0.08,$L20&lt;0.15)</formula>
    </cfRule>
  </conditionalFormatting>
  <conditionalFormatting sqref="N20:O20">
    <cfRule type="expression" dxfId="3085" priority="161">
      <formula>$L20&gt;0.15</formula>
    </cfRule>
    <cfRule type="expression" dxfId="3084" priority="162">
      <formula>AND($L20&gt;0.08,$L20&lt;0.15)</formula>
    </cfRule>
  </conditionalFormatting>
  <conditionalFormatting sqref="M20">
    <cfRule type="expression" dxfId="3083" priority="149">
      <formula>$L20&gt;0.15</formula>
    </cfRule>
    <cfRule type="expression" dxfId="3082" priority="150">
      <formula>AND($L20&gt;0.08,$L20&lt;0.15)</formula>
    </cfRule>
  </conditionalFormatting>
  <conditionalFormatting sqref="M20">
    <cfRule type="expression" dxfId="3081" priority="147">
      <formula>$L20&gt;0.15</formula>
    </cfRule>
    <cfRule type="expression" dxfId="3080" priority="148">
      <formula>AND($L20&gt;0.08,$L20&lt;0.15)</formula>
    </cfRule>
  </conditionalFormatting>
  <conditionalFormatting sqref="E23:F23">
    <cfRule type="expression" dxfId="3079" priority="145">
      <formula>$L23&gt;0.15</formula>
    </cfRule>
    <cfRule type="expression" dxfId="3078" priority="146">
      <formula>AND($L23&gt;0.08,$L23&lt;0.15)</formula>
    </cfRule>
  </conditionalFormatting>
  <conditionalFormatting sqref="D23">
    <cfRule type="expression" dxfId="3077" priority="143">
      <formula>$L23&gt;0.15</formula>
    </cfRule>
    <cfRule type="expression" dxfId="3076" priority="144">
      <formula>AND($L23&gt;0.08,$L23&lt;0.15)</formula>
    </cfRule>
  </conditionalFormatting>
  <conditionalFormatting sqref="G23:H23">
    <cfRule type="expression" dxfId="3075" priority="141">
      <formula>$L23&gt;0.15</formula>
    </cfRule>
    <cfRule type="expression" dxfId="3074" priority="142">
      <formula>AND($L23&gt;0.08,$L23&lt;0.15)</formula>
    </cfRule>
  </conditionalFormatting>
  <conditionalFormatting sqref="G23:H23">
    <cfRule type="expression" dxfId="3073" priority="139">
      <formula>$L23&gt;0.15</formula>
    </cfRule>
    <cfRule type="expression" dxfId="3072" priority="140">
      <formula>AND($L23&gt;0.08,$L23&lt;0.15)</formula>
    </cfRule>
  </conditionalFormatting>
  <conditionalFormatting sqref="E24:F24">
    <cfRule type="expression" dxfId="3071" priority="137">
      <formula>$L24&gt;0.15</formula>
    </cfRule>
    <cfRule type="expression" dxfId="3070" priority="138">
      <formula>AND($L24&gt;0.08,$L24&lt;0.15)</formula>
    </cfRule>
  </conditionalFormatting>
  <conditionalFormatting sqref="D24">
    <cfRule type="expression" dxfId="3069" priority="135">
      <formula>$L24&gt;0.15</formula>
    </cfRule>
    <cfRule type="expression" dxfId="3068" priority="136">
      <formula>AND($L24&gt;0.08,$L24&lt;0.15)</formula>
    </cfRule>
  </conditionalFormatting>
  <conditionalFormatting sqref="G24:H24">
    <cfRule type="expression" dxfId="3067" priority="133">
      <formula>$L24&gt;0.15</formula>
    </cfRule>
    <cfRule type="expression" dxfId="3066" priority="134">
      <formula>AND($L24&gt;0.08,$L24&lt;0.15)</formula>
    </cfRule>
  </conditionalFormatting>
  <conditionalFormatting sqref="G24:H24">
    <cfRule type="expression" dxfId="3065" priority="131">
      <formula>$L24&gt;0.15</formula>
    </cfRule>
    <cfRule type="expression" dxfId="3064" priority="132">
      <formula>AND($L24&gt;0.08,$L24&lt;0.15)</formula>
    </cfRule>
  </conditionalFormatting>
  <conditionalFormatting sqref="I27:J27">
    <cfRule type="expression" dxfId="3063" priority="125">
      <formula>$L27&gt;0.15</formula>
    </cfRule>
    <cfRule type="expression" dxfId="3062" priority="126">
      <formula>AND($L27&gt;0.08,$L27&lt;0.15)</formula>
    </cfRule>
  </conditionalFormatting>
  <conditionalFormatting sqref="I27:J27">
    <cfRule type="expression" dxfId="3061" priority="123">
      <formula>$L27&gt;0.15</formula>
    </cfRule>
    <cfRule type="expression" dxfId="3060" priority="124">
      <formula>AND($L27&gt;0.08,$L27&lt;0.15)</formula>
    </cfRule>
  </conditionalFormatting>
  <conditionalFormatting sqref="R27:R29">
    <cfRule type="expression" dxfId="3059" priority="113">
      <formula>$L27&gt;0.15</formula>
    </cfRule>
    <cfRule type="expression" dxfId="3058" priority="114">
      <formula>AND($L27&gt;0.08,$L27&lt;0.15)</formula>
    </cfRule>
  </conditionalFormatting>
  <conditionalFormatting sqref="E30:F30">
    <cfRule type="expression" dxfId="3057" priority="109">
      <formula>$L30&gt;0.15</formula>
    </cfRule>
    <cfRule type="expression" dxfId="3056" priority="110">
      <formula>AND($L30&gt;0.08,$L30&lt;0.15)</formula>
    </cfRule>
  </conditionalFormatting>
  <conditionalFormatting sqref="E30:F30">
    <cfRule type="expression" dxfId="3055" priority="105">
      <formula>$L30&gt;0.15</formula>
    </cfRule>
    <cfRule type="expression" dxfId="3054" priority="106">
      <formula>AND($L30&gt;0.08,$L30&lt;0.15)</formula>
    </cfRule>
  </conditionalFormatting>
  <conditionalFormatting sqref="E30:F30">
    <cfRule type="expression" dxfId="3053" priority="103">
      <formula>$L30&gt;0.15</formula>
    </cfRule>
    <cfRule type="expression" dxfId="3052" priority="104">
      <formula>AND($L30&gt;0.08,$L30&lt;0.15)</formula>
    </cfRule>
  </conditionalFormatting>
  <conditionalFormatting sqref="G30:H30">
    <cfRule type="expression" dxfId="3051" priority="101">
      <formula>$L30&gt;0.15</formula>
    </cfRule>
    <cfRule type="expression" dxfId="3050" priority="102">
      <formula>AND($L30&gt;0.08,$L30&lt;0.15)</formula>
    </cfRule>
  </conditionalFormatting>
  <conditionalFormatting sqref="G30:H30">
    <cfRule type="expression" dxfId="3049" priority="107">
      <formula>$L30&gt;0.15</formula>
    </cfRule>
    <cfRule type="expression" dxfId="3048" priority="108">
      <formula>AND($L30&gt;0.08,$L30&lt;0.15)</formula>
    </cfRule>
  </conditionalFormatting>
  <conditionalFormatting sqref="E30:F30">
    <cfRule type="expression" dxfId="3047" priority="111">
      <formula>$L30&gt;0.15</formula>
    </cfRule>
    <cfRule type="expression" dxfId="3046" priority="112">
      <formula>AND($L30&gt;0.08,$L30&lt;0.15)</formula>
    </cfRule>
  </conditionalFormatting>
  <conditionalFormatting sqref="D30">
    <cfRule type="expression" dxfId="3045" priority="99">
      <formula>$L30&gt;0.15</formula>
    </cfRule>
    <cfRule type="expression" dxfId="3044" priority="100">
      <formula>AND($L30&gt;0.08,$L30&lt;0.15)</formula>
    </cfRule>
  </conditionalFormatting>
  <conditionalFormatting sqref="D30">
    <cfRule type="expression" dxfId="3043" priority="97">
      <formula>$L30&gt;0.15</formula>
    </cfRule>
    <cfRule type="expression" dxfId="3042" priority="98">
      <formula>AND($L30&gt;0.08,$L30&lt;0.15)</formula>
    </cfRule>
  </conditionalFormatting>
  <conditionalFormatting sqref="E28:F28">
    <cfRule type="expression" dxfId="3041" priority="93">
      <formula>$L28&gt;0.15</formula>
    </cfRule>
    <cfRule type="expression" dxfId="3040" priority="94">
      <formula>AND($L28&gt;0.08,$L28&lt;0.15)</formula>
    </cfRule>
  </conditionalFormatting>
  <conditionalFormatting sqref="E28:F28">
    <cfRule type="expression" dxfId="3039" priority="89">
      <formula>$L28&gt;0.15</formula>
    </cfRule>
    <cfRule type="expression" dxfId="3038" priority="90">
      <formula>AND($L28&gt;0.08,$L28&lt;0.15)</formula>
    </cfRule>
  </conditionalFormatting>
  <conditionalFormatting sqref="E28:F28">
    <cfRule type="expression" dxfId="3037" priority="87">
      <formula>$L28&gt;0.15</formula>
    </cfRule>
    <cfRule type="expression" dxfId="3036" priority="88">
      <formula>AND($L28&gt;0.08,$L28&lt;0.15)</formula>
    </cfRule>
  </conditionalFormatting>
  <conditionalFormatting sqref="G28:H28">
    <cfRule type="expression" dxfId="3035" priority="85">
      <formula>$L28&gt;0.15</formula>
    </cfRule>
    <cfRule type="expression" dxfId="3034" priority="86">
      <formula>AND($L28&gt;0.08,$L28&lt;0.15)</formula>
    </cfRule>
  </conditionalFormatting>
  <conditionalFormatting sqref="G28:H28">
    <cfRule type="expression" dxfId="3033" priority="91">
      <formula>$L28&gt;0.15</formula>
    </cfRule>
    <cfRule type="expression" dxfId="3032" priority="92">
      <formula>AND($L28&gt;0.08,$L28&lt;0.15)</formula>
    </cfRule>
  </conditionalFormatting>
  <conditionalFormatting sqref="E28:F28">
    <cfRule type="expression" dxfId="3031" priority="95">
      <formula>$L28&gt;0.15</formula>
    </cfRule>
    <cfRule type="expression" dxfId="3030" priority="96">
      <formula>AND($L28&gt;0.08,$L28&lt;0.15)</formula>
    </cfRule>
  </conditionalFormatting>
  <conditionalFormatting sqref="D28">
    <cfRule type="expression" dxfId="3029" priority="83">
      <formula>$L28&gt;0.15</formula>
    </cfRule>
    <cfRule type="expression" dxfId="3028" priority="84">
      <formula>AND($L28&gt;0.08,$L28&lt;0.15)</formula>
    </cfRule>
  </conditionalFormatting>
  <conditionalFormatting sqref="D28">
    <cfRule type="expression" dxfId="3027" priority="81">
      <formula>$L28&gt;0.15</formula>
    </cfRule>
    <cfRule type="expression" dxfId="3026" priority="82">
      <formula>AND($L28&gt;0.08,$L28&lt;0.15)</formula>
    </cfRule>
  </conditionalFormatting>
  <conditionalFormatting sqref="G29:H29">
    <cfRule type="expression" dxfId="3025" priority="71">
      <formula>$L29&gt;0.15</formula>
    </cfRule>
    <cfRule type="expression" dxfId="3024" priority="72">
      <formula>AND($L29&gt;0.08,$L29&lt;0.15)</formula>
    </cfRule>
  </conditionalFormatting>
  <conditionalFormatting sqref="E29:F29">
    <cfRule type="expression" dxfId="3023" priority="79">
      <formula>$L29&gt;0.15</formula>
    </cfRule>
    <cfRule type="expression" dxfId="3022" priority="80">
      <formula>AND($L29&gt;0.08,$L29&lt;0.15)</formula>
    </cfRule>
  </conditionalFormatting>
  <conditionalFormatting sqref="E29:F29">
    <cfRule type="expression" dxfId="3021" priority="77">
      <formula>$L29&gt;0.15</formula>
    </cfRule>
    <cfRule type="expression" dxfId="3020" priority="78">
      <formula>AND($L29&gt;0.08,$L29&lt;0.15)</formula>
    </cfRule>
  </conditionalFormatting>
  <conditionalFormatting sqref="E29:F29">
    <cfRule type="expression" dxfId="3019" priority="75">
      <formula>$L29&gt;0.15</formula>
    </cfRule>
    <cfRule type="expression" dxfId="3018" priority="76">
      <formula>AND($L29&gt;0.08,$L29&lt;0.15)</formula>
    </cfRule>
  </conditionalFormatting>
  <conditionalFormatting sqref="G29:H29">
    <cfRule type="expression" dxfId="3017" priority="73">
      <formula>$L29&gt;0.15</formula>
    </cfRule>
    <cfRule type="expression" dxfId="3016" priority="74">
      <formula>AND($L29&gt;0.08,$L29&lt;0.15)</formula>
    </cfRule>
  </conditionalFormatting>
  <conditionalFormatting sqref="D29">
    <cfRule type="expression" dxfId="3015" priority="69">
      <formula>$L29&gt;0.15</formula>
    </cfRule>
    <cfRule type="expression" dxfId="3014" priority="70">
      <formula>AND($L29&gt;0.08,$L29&lt;0.15)</formula>
    </cfRule>
  </conditionalFormatting>
  <conditionalFormatting sqref="E28:F28">
    <cfRule type="expression" dxfId="3013" priority="65">
      <formula>$L28&gt;0.15</formula>
    </cfRule>
    <cfRule type="expression" dxfId="3012" priority="66">
      <formula>AND($L28&gt;0.08,$L28&lt;0.15)</formula>
    </cfRule>
  </conditionalFormatting>
  <conditionalFormatting sqref="E28:F28">
    <cfRule type="expression" dxfId="3011" priority="61">
      <formula>$L28&gt;0.15</formula>
    </cfRule>
    <cfRule type="expression" dxfId="3010" priority="62">
      <formula>AND($L28&gt;0.08,$L28&lt;0.15)</formula>
    </cfRule>
  </conditionalFormatting>
  <conditionalFormatting sqref="E28:F28">
    <cfRule type="expression" dxfId="3009" priority="59">
      <formula>$L28&gt;0.15</formula>
    </cfRule>
    <cfRule type="expression" dxfId="3008" priority="60">
      <formula>AND($L28&gt;0.08,$L28&lt;0.15)</formula>
    </cfRule>
  </conditionalFormatting>
  <conditionalFormatting sqref="G28:H28">
    <cfRule type="expression" dxfId="3007" priority="57">
      <formula>$L28&gt;0.15</formula>
    </cfRule>
    <cfRule type="expression" dxfId="3006" priority="58">
      <formula>AND($L28&gt;0.08,$L28&lt;0.15)</formula>
    </cfRule>
  </conditionalFormatting>
  <conditionalFormatting sqref="G28:H28">
    <cfRule type="expression" dxfId="3005" priority="63">
      <formula>$L28&gt;0.15</formula>
    </cfRule>
    <cfRule type="expression" dxfId="3004" priority="64">
      <formula>AND($L28&gt;0.08,$L28&lt;0.15)</formula>
    </cfRule>
  </conditionalFormatting>
  <conditionalFormatting sqref="E28:F28">
    <cfRule type="expression" dxfId="3003" priority="67">
      <formula>$L28&gt;0.15</formula>
    </cfRule>
    <cfRule type="expression" dxfId="3002" priority="68">
      <formula>AND($L28&gt;0.08,$L28&lt;0.15)</formula>
    </cfRule>
  </conditionalFormatting>
  <conditionalFormatting sqref="D28">
    <cfRule type="expression" dxfId="3001" priority="55">
      <formula>$L28&gt;0.15</formula>
    </cfRule>
    <cfRule type="expression" dxfId="3000" priority="56">
      <formula>AND($L28&gt;0.08,$L28&lt;0.15)</formula>
    </cfRule>
  </conditionalFormatting>
  <conditionalFormatting sqref="D28">
    <cfRule type="expression" dxfId="2999" priority="53">
      <formula>$L28&gt;0.15</formula>
    </cfRule>
    <cfRule type="expression" dxfId="2998" priority="54">
      <formula>AND($L28&gt;0.08,$L28&lt;0.15)</formula>
    </cfRule>
  </conditionalFormatting>
  <conditionalFormatting sqref="E29:F29">
    <cfRule type="expression" dxfId="2997" priority="49">
      <formula>$L29&gt;0.15</formula>
    </cfRule>
    <cfRule type="expression" dxfId="2996" priority="50">
      <formula>AND($L29&gt;0.08,$L29&lt;0.15)</formula>
    </cfRule>
  </conditionalFormatting>
  <conditionalFormatting sqref="E29:F29">
    <cfRule type="expression" dxfId="2995" priority="45">
      <formula>$L29&gt;0.15</formula>
    </cfRule>
    <cfRule type="expression" dxfId="2994" priority="46">
      <formula>AND($L29&gt;0.08,$L29&lt;0.15)</formula>
    </cfRule>
  </conditionalFormatting>
  <conditionalFormatting sqref="E29:F29">
    <cfRule type="expression" dxfId="2993" priority="43">
      <formula>$L29&gt;0.15</formula>
    </cfRule>
    <cfRule type="expression" dxfId="2992" priority="44">
      <formula>AND($L29&gt;0.08,$L29&lt;0.15)</formula>
    </cfRule>
  </conditionalFormatting>
  <conditionalFormatting sqref="G29:H29">
    <cfRule type="expression" dxfId="2991" priority="41">
      <formula>$L29&gt;0.15</formula>
    </cfRule>
    <cfRule type="expression" dxfId="2990" priority="42">
      <formula>AND($L29&gt;0.08,$L29&lt;0.15)</formula>
    </cfRule>
  </conditionalFormatting>
  <conditionalFormatting sqref="G29:H29">
    <cfRule type="expression" dxfId="2989" priority="47">
      <formula>$L29&gt;0.15</formula>
    </cfRule>
    <cfRule type="expression" dxfId="2988" priority="48">
      <formula>AND($L29&gt;0.08,$L29&lt;0.15)</formula>
    </cfRule>
  </conditionalFormatting>
  <conditionalFormatting sqref="E29:F29">
    <cfRule type="expression" dxfId="2987" priority="51">
      <formula>$L29&gt;0.15</formula>
    </cfRule>
    <cfRule type="expression" dxfId="2986" priority="52">
      <formula>AND($L29&gt;0.08,$L29&lt;0.15)</formula>
    </cfRule>
  </conditionalFormatting>
  <conditionalFormatting sqref="D29">
    <cfRule type="expression" dxfId="2985" priority="39">
      <formula>$L29&gt;0.15</formula>
    </cfRule>
    <cfRule type="expression" dxfId="2984" priority="40">
      <formula>AND($L29&gt;0.08,$L29&lt;0.15)</formula>
    </cfRule>
  </conditionalFormatting>
  <conditionalFormatting sqref="D29">
    <cfRule type="expression" dxfId="2983" priority="37">
      <formula>$L29&gt;0.15</formula>
    </cfRule>
    <cfRule type="expression" dxfId="2982" priority="38">
      <formula>AND($L29&gt;0.08,$L29&lt;0.15)</formula>
    </cfRule>
  </conditionalFormatting>
  <conditionalFormatting sqref="G30:H30">
    <cfRule type="expression" dxfId="2981" priority="27">
      <formula>$L30&gt;0.15</formula>
    </cfRule>
    <cfRule type="expression" dxfId="2980" priority="28">
      <formula>AND($L30&gt;0.08,$L30&lt;0.15)</formula>
    </cfRule>
  </conditionalFormatting>
  <conditionalFormatting sqref="E30:F30">
    <cfRule type="expression" dxfId="2979" priority="35">
      <formula>$L30&gt;0.15</formula>
    </cfRule>
    <cfRule type="expression" dxfId="2978" priority="36">
      <formula>AND($L30&gt;0.08,$L30&lt;0.15)</formula>
    </cfRule>
  </conditionalFormatting>
  <conditionalFormatting sqref="E30:F30">
    <cfRule type="expression" dxfId="2977" priority="33">
      <formula>$L30&gt;0.15</formula>
    </cfRule>
    <cfRule type="expression" dxfId="2976" priority="34">
      <formula>AND($L30&gt;0.08,$L30&lt;0.15)</formula>
    </cfRule>
  </conditionalFormatting>
  <conditionalFormatting sqref="E30:F30">
    <cfRule type="expression" dxfId="2975" priority="31">
      <formula>$L30&gt;0.15</formula>
    </cfRule>
    <cfRule type="expression" dxfId="2974" priority="32">
      <formula>AND($L30&gt;0.08,$L30&lt;0.15)</formula>
    </cfRule>
  </conditionalFormatting>
  <conditionalFormatting sqref="G30:H30">
    <cfRule type="expression" dxfId="2973" priority="29">
      <formula>$L30&gt;0.15</formula>
    </cfRule>
    <cfRule type="expression" dxfId="2972" priority="30">
      <formula>AND($L30&gt;0.08,$L30&lt;0.15)</formula>
    </cfRule>
  </conditionalFormatting>
  <conditionalFormatting sqref="D30">
    <cfRule type="expression" dxfId="2971" priority="25">
      <formula>$L30&gt;0.15</formula>
    </cfRule>
    <cfRule type="expression" dxfId="2970" priority="26">
      <formula>AND($L30&gt;0.08,$L30&lt;0.15)</formula>
    </cfRule>
  </conditionalFormatting>
  <conditionalFormatting sqref="D27">
    <cfRule type="expression" dxfId="2969" priority="23">
      <formula>$L27&gt;0.15</formula>
    </cfRule>
    <cfRule type="expression" dxfId="2968" priority="24">
      <formula>AND($L27&gt;0.08,$L27&lt;0.15)</formula>
    </cfRule>
  </conditionalFormatting>
  <conditionalFormatting sqref="E27:F27">
    <cfRule type="expression" dxfId="2967" priority="21">
      <formula>$L27&gt;0.15</formula>
    </cfRule>
    <cfRule type="expression" dxfId="2966" priority="22">
      <formula>AND($L27&gt;0.08,$L27&lt;0.15)</formula>
    </cfRule>
  </conditionalFormatting>
  <conditionalFormatting sqref="E27:F27">
    <cfRule type="expression" dxfId="2965" priority="19">
      <formula>$L27&gt;0.15</formula>
    </cfRule>
    <cfRule type="expression" dxfId="2964" priority="20">
      <formula>AND($L27&gt;0.08,$L27&lt;0.15)</formula>
    </cfRule>
  </conditionalFormatting>
  <conditionalFormatting sqref="E27:F27">
    <cfRule type="expression" dxfId="2963" priority="17">
      <formula>$L27&gt;0.15</formula>
    </cfRule>
    <cfRule type="expression" dxfId="2962" priority="18">
      <formula>AND($L27&gt;0.08,$L27&lt;0.15)</formula>
    </cfRule>
  </conditionalFormatting>
  <conditionalFormatting sqref="G27:H27">
    <cfRule type="expression" dxfId="2961" priority="15">
      <formula>$L27&gt;0.15</formula>
    </cfRule>
    <cfRule type="expression" dxfId="2960" priority="16">
      <formula>AND($L27&gt;0.08,$L27&lt;0.15)</formula>
    </cfRule>
  </conditionalFormatting>
  <conditionalFormatting sqref="G27:H27">
    <cfRule type="expression" dxfId="2959" priority="13">
      <formula>$L27&gt;0.15</formula>
    </cfRule>
    <cfRule type="expression" dxfId="2958" priority="14">
      <formula>AND($L27&gt;0.08,$L27&lt;0.15)</formula>
    </cfRule>
  </conditionalFormatting>
  <conditionalFormatting sqref="D31">
    <cfRule type="expression" dxfId="2957" priority="11">
      <formula>$L31&gt;0.15</formula>
    </cfRule>
    <cfRule type="expression" dxfId="2956" priority="12">
      <formula>AND($L31&gt;0.08,$L31&lt;0.15)</formula>
    </cfRule>
  </conditionalFormatting>
  <conditionalFormatting sqref="E31:F31">
    <cfRule type="expression" dxfId="2955" priority="9">
      <formula>$L31&gt;0.15</formula>
    </cfRule>
    <cfRule type="expression" dxfId="2954" priority="10">
      <formula>AND($L31&gt;0.08,$L31&lt;0.15)</formula>
    </cfRule>
  </conditionalFormatting>
  <conditionalFormatting sqref="E31:F31">
    <cfRule type="expression" dxfId="2953" priority="7">
      <formula>$L31&gt;0.15</formula>
    </cfRule>
    <cfRule type="expression" dxfId="2952" priority="8">
      <formula>AND($L31&gt;0.08,$L31&lt;0.15)</formula>
    </cfRule>
  </conditionalFormatting>
  <conditionalFormatting sqref="E31:F31">
    <cfRule type="expression" dxfId="2951" priority="5">
      <formula>$L31&gt;0.15</formula>
    </cfRule>
    <cfRule type="expression" dxfId="2950" priority="6">
      <formula>AND($L31&gt;0.08,$L31&lt;0.15)</formula>
    </cfRule>
  </conditionalFormatting>
  <conditionalFormatting sqref="G31:H31">
    <cfRule type="expression" dxfId="2949" priority="3">
      <formula>$L31&gt;0.15</formula>
    </cfRule>
    <cfRule type="expression" dxfId="2948" priority="4">
      <formula>AND($L31&gt;0.08,$L31&lt;0.15)</formula>
    </cfRule>
  </conditionalFormatting>
  <conditionalFormatting sqref="G31:H31">
    <cfRule type="expression" dxfId="2947" priority="1">
      <formula>$L31&gt;0.15</formula>
    </cfRule>
    <cfRule type="expression" dxfId="2946" priority="2">
      <formula>AND($L31&gt;0.08,$L31&lt;0.15)</formula>
    </cfRule>
  </conditionalFormatting>
  <dataValidations count="3">
    <dataValidation allowBlank="1" showInputMessage="1" showErrorMessage="1" prompt="수식 계산_x000a_수치 입력 금지" sqref="K68:K82 K7:K65"/>
    <dataValidation type="whole" allowBlank="1" showInputMessage="1" showErrorMessage="1" errorTitle="입력값이 올바르지 않습니다." error="숫자만 쓰세요!" sqref="J29:J30 R7:Z65 M68:Z82 J25:J26 M7:Q19 M21:Q65">
      <formula1>0</formula1>
      <formula2>20000</formula2>
    </dataValidation>
    <dataValidation type="list" allowBlank="1" showInputMessage="1" showErrorMessage="1" sqref="AC68:AC82 AC7:AC6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D70:D77 D36:D38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T10" sqref="T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8" t="s">
        <v>103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</row>
    <row r="2" spans="1:32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7"/>
    </row>
    <row r="3" spans="1:32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9"/>
    </row>
    <row r="4" spans="1:32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</row>
    <row r="5" spans="1:32" s="2" customFormat="1" ht="17.25" thickTop="1" x14ac:dyDescent="0.3">
      <c r="A5" s="53" t="s">
        <v>1</v>
      </c>
      <c r="B5" s="55" t="s">
        <v>44</v>
      </c>
      <c r="C5" s="55" t="str">
        <f>RIGHT($A$1,1)</f>
        <v>일</v>
      </c>
      <c r="D5" s="53" t="s">
        <v>2</v>
      </c>
      <c r="E5" s="53" t="s">
        <v>3</v>
      </c>
      <c r="F5" s="53" t="s">
        <v>4</v>
      </c>
      <c r="G5" s="53" t="s">
        <v>5</v>
      </c>
      <c r="H5" s="61" t="s">
        <v>6</v>
      </c>
      <c r="I5" s="53" t="s">
        <v>7</v>
      </c>
      <c r="J5" s="53" t="s">
        <v>8</v>
      </c>
      <c r="K5" s="53" t="s">
        <v>9</v>
      </c>
      <c r="L5" s="62" t="s">
        <v>10</v>
      </c>
      <c r="M5" s="57" t="s">
        <v>11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12</v>
      </c>
      <c r="AB5" s="57"/>
      <c r="AC5" s="57"/>
      <c r="AD5" s="57" t="s">
        <v>13</v>
      </c>
      <c r="AE5" s="57" t="s">
        <v>14</v>
      </c>
      <c r="AF5" s="59" t="s">
        <v>15</v>
      </c>
    </row>
    <row r="6" spans="1:32" s="2" customFormat="1" ht="37.5" customHeight="1" thickBot="1" x14ac:dyDescent="0.35">
      <c r="A6" s="54"/>
      <c r="B6" s="56"/>
      <c r="C6" s="56"/>
      <c r="D6" s="54"/>
      <c r="E6" s="54"/>
      <c r="F6" s="54"/>
      <c r="G6" s="54"/>
      <c r="H6" s="54"/>
      <c r="I6" s="54"/>
      <c r="J6" s="54"/>
      <c r="K6" s="54"/>
      <c r="L6" s="63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51</v>
      </c>
      <c r="R6" s="21" t="s">
        <v>52</v>
      </c>
      <c r="S6" s="21" t="s">
        <v>53</v>
      </c>
      <c r="T6" s="24" t="s">
        <v>54</v>
      </c>
      <c r="U6" s="21" t="s">
        <v>55</v>
      </c>
      <c r="V6" s="21" t="s">
        <v>56</v>
      </c>
      <c r="W6" s="3" t="s">
        <v>45</v>
      </c>
      <c r="X6" s="3" t="s">
        <v>41</v>
      </c>
      <c r="Y6" s="21" t="s">
        <v>57</v>
      </c>
      <c r="Z6" s="21" t="s">
        <v>58</v>
      </c>
      <c r="AA6" s="31" t="s">
        <v>20</v>
      </c>
      <c r="AB6" s="31" t="s">
        <v>21</v>
      </c>
      <c r="AC6" s="31" t="s">
        <v>22</v>
      </c>
      <c r="AD6" s="58"/>
      <c r="AE6" s="58"/>
      <c r="AF6" s="5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12</v>
      </c>
      <c r="D7" s="12" t="s">
        <v>66</v>
      </c>
      <c r="E7" s="6"/>
      <c r="F7" s="6" t="s">
        <v>104</v>
      </c>
      <c r="G7" s="4" t="s">
        <v>50</v>
      </c>
      <c r="H7" s="4" t="s">
        <v>47</v>
      </c>
      <c r="I7" s="7">
        <f t="shared" ref="I7:I65" si="0">J7+K7</f>
        <v>811</v>
      </c>
      <c r="J7" s="8">
        <v>800</v>
      </c>
      <c r="K7" s="7">
        <f t="shared" ref="K7:K29" si="1">SUM(M7:Z7)</f>
        <v>11</v>
      </c>
      <c r="L7" s="9">
        <f t="shared" ref="L7:L65" si="2">K7/I7</f>
        <v>1.3563501849568433E-2</v>
      </c>
      <c r="M7" s="10"/>
      <c r="N7" s="10">
        <v>6</v>
      </c>
      <c r="O7" s="10"/>
      <c r="P7" s="10">
        <v>5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20210112</v>
      </c>
      <c r="AB7" s="11">
        <v>6</v>
      </c>
      <c r="AC7" s="5" t="s">
        <v>74</v>
      </c>
      <c r="AD7" s="11" t="str">
        <f>IF($AC7="A","하선동",IF($AC7="B","이형준",""))</f>
        <v>하선동</v>
      </c>
      <c r="AE7" s="28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12</v>
      </c>
      <c r="D8" s="12" t="s">
        <v>66</v>
      </c>
      <c r="E8" s="6"/>
      <c r="F8" s="6" t="s">
        <v>104</v>
      </c>
      <c r="G8" s="4" t="s">
        <v>50</v>
      </c>
      <c r="H8" s="4" t="s">
        <v>47</v>
      </c>
      <c r="I8" s="7">
        <f t="shared" si="0"/>
        <v>2434</v>
      </c>
      <c r="J8" s="8">
        <v>2400</v>
      </c>
      <c r="K8" s="7">
        <f t="shared" si="1"/>
        <v>34</v>
      </c>
      <c r="L8" s="9">
        <f t="shared" si="2"/>
        <v>1.3968775677896467E-2</v>
      </c>
      <c r="M8" s="10"/>
      <c r="N8" s="10">
        <v>23</v>
      </c>
      <c r="O8" s="10"/>
      <c r="P8" s="10">
        <v>11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20210112</v>
      </c>
      <c r="AB8" s="11">
        <v>6</v>
      </c>
      <c r="AC8" s="5" t="s">
        <v>75</v>
      </c>
      <c r="AD8" s="11" t="str">
        <f t="shared" ref="AD8:AD65" si="3">IF($AC8="A","하선동",IF($AC8="B","이형준",""))</f>
        <v>이형준</v>
      </c>
      <c r="AE8" s="28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12</v>
      </c>
      <c r="D9" s="12" t="s">
        <v>66</v>
      </c>
      <c r="E9" s="6" t="s">
        <v>48</v>
      </c>
      <c r="F9" s="6" t="s">
        <v>70</v>
      </c>
      <c r="G9" s="4" t="s">
        <v>71</v>
      </c>
      <c r="H9" s="4" t="s">
        <v>47</v>
      </c>
      <c r="I9" s="7">
        <f t="shared" si="0"/>
        <v>2955</v>
      </c>
      <c r="J9" s="8">
        <v>2940</v>
      </c>
      <c r="K9" s="7">
        <f t="shared" si="1"/>
        <v>15</v>
      </c>
      <c r="L9" s="9">
        <f t="shared" si="2"/>
        <v>5.076142131979695E-3</v>
      </c>
      <c r="M9" s="10"/>
      <c r="N9" s="10"/>
      <c r="O9" s="10">
        <v>7</v>
      </c>
      <c r="P9" s="10">
        <v>8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20210112</v>
      </c>
      <c r="AB9" s="5">
        <v>13</v>
      </c>
      <c r="AC9" s="5" t="s">
        <v>75</v>
      </c>
      <c r="AD9" s="11" t="str">
        <f t="shared" si="3"/>
        <v>이형준</v>
      </c>
      <c r="AE9" s="28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12</v>
      </c>
      <c r="D10" s="12" t="s">
        <v>66</v>
      </c>
      <c r="E10" s="6"/>
      <c r="F10" s="6" t="s">
        <v>97</v>
      </c>
      <c r="G10" s="4" t="s">
        <v>96</v>
      </c>
      <c r="H10" s="4" t="s">
        <v>47</v>
      </c>
      <c r="I10" s="7">
        <f t="shared" si="0"/>
        <v>164</v>
      </c>
      <c r="J10" s="8">
        <v>160</v>
      </c>
      <c r="K10" s="7">
        <f t="shared" si="1"/>
        <v>4</v>
      </c>
      <c r="L10" s="9">
        <f t="shared" si="2"/>
        <v>2.4390243902439025E-2</v>
      </c>
      <c r="M10" s="10"/>
      <c r="N10" s="10"/>
      <c r="O10" s="10"/>
      <c r="P10" s="10">
        <v>1</v>
      </c>
      <c r="Q10" s="10"/>
      <c r="R10" s="10"/>
      <c r="S10" s="10"/>
      <c r="T10" s="10"/>
      <c r="U10" s="10"/>
      <c r="V10" s="10">
        <v>3</v>
      </c>
      <c r="W10" s="10"/>
      <c r="X10" s="10"/>
      <c r="Y10" s="10"/>
      <c r="Z10" s="10"/>
      <c r="AA10" s="11">
        <v>20210112</v>
      </c>
      <c r="AB10" s="11">
        <v>5</v>
      </c>
      <c r="AC10" s="5" t="s">
        <v>75</v>
      </c>
      <c r="AD10" s="11" t="str">
        <f t="shared" si="3"/>
        <v>이형준</v>
      </c>
      <c r="AE10" s="28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12</v>
      </c>
      <c r="D11" s="12" t="s">
        <v>46</v>
      </c>
      <c r="E11" s="6" t="s">
        <v>65</v>
      </c>
      <c r="F11" s="6" t="s">
        <v>64</v>
      </c>
      <c r="G11" s="4" t="s">
        <v>63</v>
      </c>
      <c r="H11" s="4" t="s">
        <v>47</v>
      </c>
      <c r="I11" s="7">
        <f t="shared" si="0"/>
        <v>2891</v>
      </c>
      <c r="J11" s="8">
        <v>2880</v>
      </c>
      <c r="K11" s="7">
        <f t="shared" si="1"/>
        <v>11</v>
      </c>
      <c r="L11" s="9">
        <f t="shared" si="2"/>
        <v>3.8049117952265654E-3</v>
      </c>
      <c r="M11" s="10"/>
      <c r="N11" s="10"/>
      <c r="O11" s="10"/>
      <c r="P11" s="10"/>
      <c r="Q11" s="10"/>
      <c r="R11" s="10"/>
      <c r="S11" s="10"/>
      <c r="T11" s="10"/>
      <c r="U11" s="10">
        <v>11</v>
      </c>
      <c r="V11" s="10"/>
      <c r="W11" s="10"/>
      <c r="X11" s="10"/>
      <c r="Y11" s="10"/>
      <c r="Z11" s="10"/>
      <c r="AA11" s="11">
        <v>20210111</v>
      </c>
      <c r="AB11" s="11">
        <v>11</v>
      </c>
      <c r="AC11" s="5" t="s">
        <v>74</v>
      </c>
      <c r="AD11" s="11" t="str">
        <f t="shared" si="3"/>
        <v>하선동</v>
      </c>
      <c r="AE11" s="28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12</v>
      </c>
      <c r="D12" s="6" t="s">
        <v>66</v>
      </c>
      <c r="E12" s="6" t="s">
        <v>48</v>
      </c>
      <c r="F12" s="6" t="s">
        <v>87</v>
      </c>
      <c r="G12" s="4" t="s">
        <v>88</v>
      </c>
      <c r="H12" s="4" t="s">
        <v>47</v>
      </c>
      <c r="I12" s="7">
        <f t="shared" si="0"/>
        <v>434</v>
      </c>
      <c r="J12" s="8">
        <v>357</v>
      </c>
      <c r="K12" s="7">
        <f t="shared" si="1"/>
        <v>77</v>
      </c>
      <c r="L12" s="9">
        <f t="shared" si="2"/>
        <v>0.17741935483870969</v>
      </c>
      <c r="M12" s="10">
        <v>75</v>
      </c>
      <c r="N12" s="10"/>
      <c r="O12" s="10"/>
      <c r="P12" s="10"/>
      <c r="Q12" s="10"/>
      <c r="R12" s="10"/>
      <c r="S12" s="10"/>
      <c r="T12" s="10"/>
      <c r="U12" s="10">
        <v>2</v>
      </c>
      <c r="V12" s="10"/>
      <c r="W12" s="10"/>
      <c r="X12" s="10"/>
      <c r="Y12" s="10"/>
      <c r="Z12" s="10"/>
      <c r="AA12" s="11">
        <v>20210112</v>
      </c>
      <c r="AB12" s="11">
        <v>14</v>
      </c>
      <c r="AC12" s="5" t="s">
        <v>74</v>
      </c>
      <c r="AD12" s="11" t="str">
        <f t="shared" si="3"/>
        <v>하선동</v>
      </c>
      <c r="AE12" s="28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12</v>
      </c>
      <c r="D13" s="6" t="s">
        <v>66</v>
      </c>
      <c r="E13" s="6" t="s">
        <v>48</v>
      </c>
      <c r="F13" s="6" t="s">
        <v>87</v>
      </c>
      <c r="G13" s="4" t="s">
        <v>88</v>
      </c>
      <c r="H13" s="4" t="s">
        <v>47</v>
      </c>
      <c r="I13" s="7">
        <f t="shared" si="0"/>
        <v>563</v>
      </c>
      <c r="J13" s="14">
        <v>477</v>
      </c>
      <c r="K13" s="7">
        <f t="shared" si="1"/>
        <v>86</v>
      </c>
      <c r="L13" s="9">
        <f t="shared" si="2"/>
        <v>0.15275310834813499</v>
      </c>
      <c r="M13" s="10">
        <v>80</v>
      </c>
      <c r="N13" s="10"/>
      <c r="O13" s="10"/>
      <c r="P13" s="10"/>
      <c r="Q13" s="10"/>
      <c r="R13" s="10"/>
      <c r="S13" s="10"/>
      <c r="T13" s="10"/>
      <c r="U13" s="10">
        <v>6</v>
      </c>
      <c r="V13" s="10"/>
      <c r="W13" s="10"/>
      <c r="X13" s="10"/>
      <c r="Y13" s="10"/>
      <c r="Z13" s="10"/>
      <c r="AA13" s="11">
        <v>20210112</v>
      </c>
      <c r="AB13" s="11">
        <v>14</v>
      </c>
      <c r="AC13" s="5" t="s">
        <v>75</v>
      </c>
      <c r="AD13" s="11" t="str">
        <f t="shared" si="3"/>
        <v>이형준</v>
      </c>
      <c r="AE13" s="28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12</v>
      </c>
      <c r="D14" s="12" t="s">
        <v>86</v>
      </c>
      <c r="E14" s="6" t="s">
        <v>48</v>
      </c>
      <c r="F14" s="6" t="s">
        <v>84</v>
      </c>
      <c r="G14" s="4" t="s">
        <v>50</v>
      </c>
      <c r="H14" s="4" t="s">
        <v>47</v>
      </c>
      <c r="I14" s="7">
        <f t="shared" si="0"/>
        <v>744</v>
      </c>
      <c r="J14" s="8">
        <v>643</v>
      </c>
      <c r="K14" s="7">
        <f t="shared" si="1"/>
        <v>101</v>
      </c>
      <c r="L14" s="9">
        <f t="shared" si="2"/>
        <v>0.135752688172043</v>
      </c>
      <c r="M14" s="10">
        <v>3</v>
      </c>
      <c r="N14" s="10"/>
      <c r="O14" s="10"/>
      <c r="P14" s="10">
        <v>12</v>
      </c>
      <c r="Q14" s="10"/>
      <c r="R14" s="10"/>
      <c r="S14" s="10"/>
      <c r="T14" s="10"/>
      <c r="U14" s="10"/>
      <c r="V14" s="10"/>
      <c r="W14" s="10"/>
      <c r="X14" s="10">
        <v>86</v>
      </c>
      <c r="Y14" s="10"/>
      <c r="Z14" s="10"/>
      <c r="AA14" s="11">
        <v>20210112</v>
      </c>
      <c r="AB14" s="11">
        <v>3</v>
      </c>
      <c r="AC14" s="5" t="s">
        <v>75</v>
      </c>
      <c r="AD14" s="11" t="str">
        <f t="shared" si="3"/>
        <v>이형준</v>
      </c>
      <c r="AE14" s="28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12</v>
      </c>
      <c r="D15" s="12" t="s">
        <v>86</v>
      </c>
      <c r="E15" s="6" t="s">
        <v>48</v>
      </c>
      <c r="F15" s="6" t="s">
        <v>84</v>
      </c>
      <c r="G15" s="4" t="s">
        <v>50</v>
      </c>
      <c r="H15" s="4" t="s">
        <v>47</v>
      </c>
      <c r="I15" s="7">
        <f t="shared" si="0"/>
        <v>1134</v>
      </c>
      <c r="J15" s="8">
        <v>1100</v>
      </c>
      <c r="K15" s="7">
        <f t="shared" si="1"/>
        <v>34</v>
      </c>
      <c r="L15" s="9">
        <f t="shared" si="2"/>
        <v>2.9982363315696647E-2</v>
      </c>
      <c r="M15" s="10">
        <v>8</v>
      </c>
      <c r="N15" s="10"/>
      <c r="O15" s="10"/>
      <c r="P15" s="10">
        <v>17</v>
      </c>
      <c r="Q15" s="10"/>
      <c r="R15" s="10">
        <v>9</v>
      </c>
      <c r="S15" s="10"/>
      <c r="T15" s="10"/>
      <c r="U15" s="10"/>
      <c r="V15" s="10"/>
      <c r="W15" s="10"/>
      <c r="X15" s="10"/>
      <c r="Y15" s="10"/>
      <c r="Z15" s="10"/>
      <c r="AA15" s="11">
        <v>20210112</v>
      </c>
      <c r="AB15" s="11">
        <v>3</v>
      </c>
      <c r="AC15" s="5" t="s">
        <v>74</v>
      </c>
      <c r="AD15" s="11" t="str">
        <f t="shared" si="3"/>
        <v>하선동</v>
      </c>
      <c r="AE15" s="28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12</v>
      </c>
      <c r="D16" s="12" t="s">
        <v>66</v>
      </c>
      <c r="E16" s="6" t="s">
        <v>48</v>
      </c>
      <c r="F16" s="6" t="s">
        <v>70</v>
      </c>
      <c r="G16" s="4" t="s">
        <v>71</v>
      </c>
      <c r="H16" s="4" t="s">
        <v>47</v>
      </c>
      <c r="I16" s="7">
        <f t="shared" si="0"/>
        <v>2193</v>
      </c>
      <c r="J16" s="8">
        <v>2189</v>
      </c>
      <c r="K16" s="7">
        <f t="shared" si="1"/>
        <v>4</v>
      </c>
      <c r="L16" s="9">
        <f t="shared" si="2"/>
        <v>1.823985408116735E-3</v>
      </c>
      <c r="M16" s="10"/>
      <c r="N16" s="10"/>
      <c r="O16" s="10"/>
      <c r="P16" s="10">
        <v>4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20210112</v>
      </c>
      <c r="AB16" s="11">
        <v>13</v>
      </c>
      <c r="AC16" s="5" t="s">
        <v>74</v>
      </c>
      <c r="AD16" s="11" t="str">
        <f t="shared" si="3"/>
        <v>하선동</v>
      </c>
      <c r="AE16" s="28" t="s">
        <v>28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12</v>
      </c>
      <c r="D17" s="12" t="s">
        <v>66</v>
      </c>
      <c r="E17" s="6"/>
      <c r="F17" s="6" t="s">
        <v>97</v>
      </c>
      <c r="G17" s="4" t="s">
        <v>96</v>
      </c>
      <c r="H17" s="4" t="s">
        <v>47</v>
      </c>
      <c r="I17" s="7">
        <f t="shared" si="0"/>
        <v>2353</v>
      </c>
      <c r="J17" s="8">
        <v>2342</v>
      </c>
      <c r="K17" s="7">
        <f t="shared" si="1"/>
        <v>11</v>
      </c>
      <c r="L17" s="9">
        <f t="shared" si="2"/>
        <v>4.674883127921802E-3</v>
      </c>
      <c r="M17" s="10"/>
      <c r="N17" s="10"/>
      <c r="O17" s="10"/>
      <c r="P17" s="10">
        <v>11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20210112</v>
      </c>
      <c r="AB17" s="11">
        <v>5</v>
      </c>
      <c r="AC17" s="5" t="s">
        <v>74</v>
      </c>
      <c r="AD17" s="11" t="str">
        <f t="shared" si="3"/>
        <v>하선동</v>
      </c>
      <c r="AE17" s="28" t="s">
        <v>28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12</v>
      </c>
      <c r="D18" s="12" t="s">
        <v>66</v>
      </c>
      <c r="E18" s="6"/>
      <c r="F18" s="6" t="s">
        <v>97</v>
      </c>
      <c r="G18" s="4" t="s">
        <v>96</v>
      </c>
      <c r="H18" s="4" t="s">
        <v>47</v>
      </c>
      <c r="I18" s="7">
        <f t="shared" si="0"/>
        <v>945</v>
      </c>
      <c r="J18" s="8">
        <v>937</v>
      </c>
      <c r="K18" s="7">
        <f t="shared" si="1"/>
        <v>8</v>
      </c>
      <c r="L18" s="9">
        <f t="shared" si="2"/>
        <v>8.4656084656084662E-3</v>
      </c>
      <c r="M18" s="10"/>
      <c r="N18" s="10"/>
      <c r="O18" s="10"/>
      <c r="P18" s="10">
        <v>8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20210111</v>
      </c>
      <c r="AB18" s="11">
        <v>5</v>
      </c>
      <c r="AC18" s="5" t="s">
        <v>74</v>
      </c>
      <c r="AD18" s="11" t="str">
        <f t="shared" si="3"/>
        <v>하선동</v>
      </c>
      <c r="AE18" s="28" t="s">
        <v>28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12</v>
      </c>
      <c r="D19" s="6" t="s">
        <v>46</v>
      </c>
      <c r="E19" s="6" t="s">
        <v>89</v>
      </c>
      <c r="F19" s="6" t="s">
        <v>101</v>
      </c>
      <c r="G19" s="4" t="s">
        <v>102</v>
      </c>
      <c r="H19" s="4" t="s">
        <v>47</v>
      </c>
      <c r="I19" s="7">
        <f t="shared" si="0"/>
        <v>1786</v>
      </c>
      <c r="J19" s="8">
        <v>1710</v>
      </c>
      <c r="K19" s="7">
        <f t="shared" si="1"/>
        <v>76</v>
      </c>
      <c r="L19" s="9">
        <f t="shared" si="2"/>
        <v>4.2553191489361701E-2</v>
      </c>
      <c r="M19" s="10"/>
      <c r="N19" s="10"/>
      <c r="O19" s="10"/>
      <c r="P19" s="10"/>
      <c r="Q19" s="10"/>
      <c r="R19" s="10">
        <v>76</v>
      </c>
      <c r="S19" s="10"/>
      <c r="T19" s="10"/>
      <c r="U19" s="10"/>
      <c r="V19" s="10"/>
      <c r="W19" s="10"/>
      <c r="X19" s="10"/>
      <c r="Y19" s="10"/>
      <c r="Z19" s="10"/>
      <c r="AA19" s="11">
        <v>20210112</v>
      </c>
      <c r="AB19" s="11">
        <v>4</v>
      </c>
      <c r="AC19" s="5" t="s">
        <v>75</v>
      </c>
      <c r="AD19" s="11" t="str">
        <f t="shared" si="3"/>
        <v>이형준</v>
      </c>
      <c r="AE19" s="28" t="s">
        <v>28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12</v>
      </c>
      <c r="D20" s="12" t="s">
        <v>66</v>
      </c>
      <c r="E20" s="6"/>
      <c r="F20" s="6" t="s">
        <v>97</v>
      </c>
      <c r="G20" s="4" t="s">
        <v>96</v>
      </c>
      <c r="H20" s="4" t="s">
        <v>47</v>
      </c>
      <c r="I20" s="7">
        <f t="shared" si="0"/>
        <v>1682</v>
      </c>
      <c r="J20" s="8">
        <v>1682</v>
      </c>
      <c r="K20" s="7">
        <f t="shared" si="1"/>
        <v>0</v>
      </c>
      <c r="L20" s="9">
        <f t="shared" si="2"/>
        <v>0</v>
      </c>
      <c r="M20" s="6"/>
      <c r="N20" s="6"/>
      <c r="O20" s="6"/>
      <c r="P20" s="4"/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20210111</v>
      </c>
      <c r="AB20" s="11">
        <v>5</v>
      </c>
      <c r="AC20" s="5" t="s">
        <v>75</v>
      </c>
      <c r="AD20" s="11" t="str">
        <f t="shared" si="3"/>
        <v>이형준</v>
      </c>
      <c r="AE20" s="12" t="s">
        <v>32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12</v>
      </c>
      <c r="D21" s="12" t="s">
        <v>86</v>
      </c>
      <c r="E21" s="6" t="s">
        <v>48</v>
      </c>
      <c r="F21" s="6" t="s">
        <v>84</v>
      </c>
      <c r="G21" s="4" t="s">
        <v>50</v>
      </c>
      <c r="H21" s="4" t="s">
        <v>47</v>
      </c>
      <c r="I21" s="7">
        <f t="shared" si="0"/>
        <v>1196</v>
      </c>
      <c r="J21" s="8">
        <v>1192</v>
      </c>
      <c r="K21" s="7">
        <f t="shared" si="1"/>
        <v>4</v>
      </c>
      <c r="L21" s="9">
        <f t="shared" si="2"/>
        <v>3.3444816053511705E-3</v>
      </c>
      <c r="M21" s="10">
        <v>3</v>
      </c>
      <c r="N21" s="10"/>
      <c r="O21" s="10"/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20210112</v>
      </c>
      <c r="AB21" s="11">
        <v>3</v>
      </c>
      <c r="AC21" s="5" t="s">
        <v>74</v>
      </c>
      <c r="AD21" s="11" t="str">
        <f t="shared" si="3"/>
        <v>하선동</v>
      </c>
      <c r="AE21" s="12" t="s">
        <v>32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12</v>
      </c>
      <c r="D22" s="6" t="s">
        <v>66</v>
      </c>
      <c r="E22" s="6" t="s">
        <v>48</v>
      </c>
      <c r="F22" s="6" t="s">
        <v>87</v>
      </c>
      <c r="G22" s="4" t="s">
        <v>88</v>
      </c>
      <c r="H22" s="4" t="s">
        <v>47</v>
      </c>
      <c r="I22" s="7">
        <f t="shared" si="0"/>
        <v>2232</v>
      </c>
      <c r="J22" s="8">
        <v>2195</v>
      </c>
      <c r="K22" s="7">
        <f t="shared" si="1"/>
        <v>37</v>
      </c>
      <c r="L22" s="9">
        <f t="shared" si="2"/>
        <v>1.6577060931899642E-2</v>
      </c>
      <c r="M22" s="10">
        <v>31</v>
      </c>
      <c r="N22" s="10"/>
      <c r="O22" s="10"/>
      <c r="P22" s="10"/>
      <c r="Q22" s="10"/>
      <c r="R22" s="10">
        <v>4</v>
      </c>
      <c r="S22" s="10"/>
      <c r="T22" s="10"/>
      <c r="U22" s="10"/>
      <c r="V22" s="10">
        <v>2</v>
      </c>
      <c r="W22" s="10"/>
      <c r="X22" s="10"/>
      <c r="Y22" s="10"/>
      <c r="Z22" s="10"/>
      <c r="AA22" s="11">
        <v>20210112</v>
      </c>
      <c r="AB22" s="11">
        <v>14</v>
      </c>
      <c r="AC22" s="5" t="s">
        <v>74</v>
      </c>
      <c r="AD22" s="11" t="str">
        <f t="shared" si="3"/>
        <v>하선동</v>
      </c>
      <c r="AE22" s="12" t="s">
        <v>32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12</v>
      </c>
      <c r="D23" s="6" t="s">
        <v>66</v>
      </c>
      <c r="E23" s="6" t="s">
        <v>48</v>
      </c>
      <c r="F23" s="6" t="s">
        <v>87</v>
      </c>
      <c r="G23" s="4" t="s">
        <v>88</v>
      </c>
      <c r="H23" s="4" t="s">
        <v>47</v>
      </c>
      <c r="I23" s="7">
        <f t="shared" si="0"/>
        <v>1763</v>
      </c>
      <c r="J23" s="8">
        <v>1763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20210112</v>
      </c>
      <c r="AB23" s="11">
        <v>6</v>
      </c>
      <c r="AC23" s="5" t="s">
        <v>74</v>
      </c>
      <c r="AD23" s="11" t="str">
        <f t="shared" si="3"/>
        <v>하선동</v>
      </c>
      <c r="AE23" s="12" t="s">
        <v>32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12</v>
      </c>
      <c r="D24" s="12" t="s">
        <v>66</v>
      </c>
      <c r="E24" s="6" t="s">
        <v>67</v>
      </c>
      <c r="F24" s="6" t="s">
        <v>72</v>
      </c>
      <c r="G24" s="4" t="s">
        <v>69</v>
      </c>
      <c r="H24" s="4" t="s">
        <v>59</v>
      </c>
      <c r="I24" s="7">
        <f t="shared" si="0"/>
        <v>1413</v>
      </c>
      <c r="J24" s="8">
        <v>1350</v>
      </c>
      <c r="K24" s="7">
        <f t="shared" si="1"/>
        <v>63</v>
      </c>
      <c r="L24" s="9">
        <f t="shared" si="2"/>
        <v>4.4585987261146494E-2</v>
      </c>
      <c r="M24" s="10">
        <v>63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20210109</v>
      </c>
      <c r="AB24" s="11">
        <v>2</v>
      </c>
      <c r="AC24" s="5" t="s">
        <v>74</v>
      </c>
      <c r="AD24" s="11" t="str">
        <f t="shared" si="3"/>
        <v>하선동</v>
      </c>
      <c r="AE24" s="12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12</v>
      </c>
      <c r="D25" s="12" t="s">
        <v>66</v>
      </c>
      <c r="E25" s="6" t="s">
        <v>67</v>
      </c>
      <c r="F25" s="6" t="s">
        <v>72</v>
      </c>
      <c r="G25" s="4" t="s">
        <v>69</v>
      </c>
      <c r="H25" s="4" t="s">
        <v>59</v>
      </c>
      <c r="I25" s="7">
        <f t="shared" si="0"/>
        <v>3283</v>
      </c>
      <c r="J25" s="10">
        <v>3150</v>
      </c>
      <c r="K25" s="7">
        <f t="shared" si="1"/>
        <v>133</v>
      </c>
      <c r="L25" s="9">
        <f t="shared" si="2"/>
        <v>4.0511727078891259E-2</v>
      </c>
      <c r="M25" s="10">
        <v>99</v>
      </c>
      <c r="N25" s="10"/>
      <c r="O25" s="10"/>
      <c r="P25" s="10">
        <v>9</v>
      </c>
      <c r="Q25" s="10"/>
      <c r="R25" s="10">
        <v>13</v>
      </c>
      <c r="S25" s="10"/>
      <c r="T25" s="10">
        <v>12</v>
      </c>
      <c r="U25" s="10"/>
      <c r="V25" s="10"/>
      <c r="W25" s="10"/>
      <c r="X25" s="10"/>
      <c r="Y25" s="10"/>
      <c r="Z25" s="10"/>
      <c r="AA25" s="11">
        <v>20210111</v>
      </c>
      <c r="AB25" s="11">
        <v>2</v>
      </c>
      <c r="AC25" s="5" t="s">
        <v>74</v>
      </c>
      <c r="AD25" s="11" t="str">
        <f t="shared" si="3"/>
        <v>하선동</v>
      </c>
      <c r="AE25" s="12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12</v>
      </c>
      <c r="D26" s="12" t="s">
        <v>66</v>
      </c>
      <c r="E26" s="6" t="s">
        <v>67</v>
      </c>
      <c r="F26" s="6" t="s">
        <v>72</v>
      </c>
      <c r="G26" s="4" t="s">
        <v>69</v>
      </c>
      <c r="H26" s="4" t="s">
        <v>59</v>
      </c>
      <c r="I26" s="7">
        <f t="shared" ref="I26:I27" si="6">J26+K26</f>
        <v>480</v>
      </c>
      <c r="J26" s="25">
        <v>444</v>
      </c>
      <c r="K26" s="7">
        <f t="shared" ref="K26:K27" si="7">SUM(M26:Z26)</f>
        <v>36</v>
      </c>
      <c r="L26" s="9">
        <f t="shared" si="2"/>
        <v>7.4999999999999997E-2</v>
      </c>
      <c r="M26" s="10">
        <v>29</v>
      </c>
      <c r="N26" s="10"/>
      <c r="O26" s="10"/>
      <c r="P26" s="10"/>
      <c r="Q26" s="10"/>
      <c r="R26" s="10">
        <v>7</v>
      </c>
      <c r="S26" s="10"/>
      <c r="T26" s="10"/>
      <c r="U26" s="10"/>
      <c r="V26" s="10"/>
      <c r="W26" s="10"/>
      <c r="X26" s="10"/>
      <c r="Y26" s="10"/>
      <c r="Z26" s="10"/>
      <c r="AA26" s="11">
        <v>20210109</v>
      </c>
      <c r="AB26" s="11">
        <v>2</v>
      </c>
      <c r="AC26" s="5" t="s">
        <v>75</v>
      </c>
      <c r="AD26" s="11" t="str">
        <f t="shared" si="3"/>
        <v>이형준</v>
      </c>
      <c r="AE26" s="12" t="s">
        <v>34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12</v>
      </c>
      <c r="D27" s="12" t="s">
        <v>66</v>
      </c>
      <c r="E27" s="6" t="s">
        <v>48</v>
      </c>
      <c r="F27" s="6" t="s">
        <v>70</v>
      </c>
      <c r="G27" s="4" t="s">
        <v>71</v>
      </c>
      <c r="H27" s="4" t="s">
        <v>47</v>
      </c>
      <c r="I27" s="7">
        <f t="shared" si="6"/>
        <v>2605</v>
      </c>
      <c r="J27" s="25">
        <v>2600</v>
      </c>
      <c r="K27" s="7">
        <f t="shared" si="7"/>
        <v>5</v>
      </c>
      <c r="L27" s="9">
        <f t="shared" si="2"/>
        <v>1.9193857965451055E-3</v>
      </c>
      <c r="M27" s="10"/>
      <c r="N27" s="10"/>
      <c r="O27" s="10"/>
      <c r="P27" s="10">
        <v>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20210111</v>
      </c>
      <c r="AB27" s="11">
        <v>13</v>
      </c>
      <c r="AC27" s="5" t="s">
        <v>74</v>
      </c>
      <c r="AD27" s="11" t="str">
        <f t="shared" si="3"/>
        <v>하선동</v>
      </c>
      <c r="AE27" s="12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12</v>
      </c>
      <c r="D28" s="12" t="s">
        <v>66</v>
      </c>
      <c r="E28" s="6" t="s">
        <v>48</v>
      </c>
      <c r="F28" s="6" t="s">
        <v>70</v>
      </c>
      <c r="G28" s="4" t="s">
        <v>71</v>
      </c>
      <c r="H28" s="4" t="s">
        <v>47</v>
      </c>
      <c r="I28" s="7">
        <f t="shared" si="0"/>
        <v>3003</v>
      </c>
      <c r="J28" s="25">
        <v>2995</v>
      </c>
      <c r="K28" s="7">
        <f t="shared" si="1"/>
        <v>8</v>
      </c>
      <c r="L28" s="9">
        <f t="shared" si="2"/>
        <v>2.664002664002664E-3</v>
      </c>
      <c r="M28" s="10"/>
      <c r="N28" s="10"/>
      <c r="O28" s="10"/>
      <c r="P28" s="10">
        <v>8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20210112</v>
      </c>
      <c r="AB28" s="11">
        <v>13</v>
      </c>
      <c r="AC28" s="5" t="s">
        <v>74</v>
      </c>
      <c r="AD28" s="11" t="str">
        <f t="shared" si="3"/>
        <v>하선동</v>
      </c>
      <c r="AE28" s="12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12</v>
      </c>
      <c r="D29" s="12" t="s">
        <v>66</v>
      </c>
      <c r="E29" s="6"/>
      <c r="F29" s="6" t="s">
        <v>97</v>
      </c>
      <c r="G29" s="4" t="s">
        <v>96</v>
      </c>
      <c r="H29" s="4" t="s">
        <v>47</v>
      </c>
      <c r="I29" s="7">
        <f t="shared" si="0"/>
        <v>1610</v>
      </c>
      <c r="J29" s="10">
        <v>1580</v>
      </c>
      <c r="K29" s="7">
        <f t="shared" si="1"/>
        <v>30</v>
      </c>
      <c r="L29" s="9">
        <f t="shared" si="2"/>
        <v>1.8633540372670808E-2</v>
      </c>
      <c r="M29" s="10">
        <v>3</v>
      </c>
      <c r="N29" s="10"/>
      <c r="O29" s="10"/>
      <c r="P29" s="10">
        <v>2</v>
      </c>
      <c r="Q29" s="10"/>
      <c r="R29" s="10">
        <v>25</v>
      </c>
      <c r="S29" s="10"/>
      <c r="T29" s="10"/>
      <c r="U29" s="10"/>
      <c r="V29" s="10"/>
      <c r="W29" s="10"/>
      <c r="X29" s="10"/>
      <c r="Y29" s="10"/>
      <c r="Z29" s="10"/>
      <c r="AA29" s="11">
        <v>20210111</v>
      </c>
      <c r="AB29" s="11">
        <v>5</v>
      </c>
      <c r="AC29" s="5" t="s">
        <v>75</v>
      </c>
      <c r="AD29" s="11" t="str">
        <f t="shared" si="3"/>
        <v>이형준</v>
      </c>
      <c r="AE29" s="12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12</v>
      </c>
      <c r="D30" s="12" t="s">
        <v>66</v>
      </c>
      <c r="E30" s="6"/>
      <c r="F30" s="6" t="s">
        <v>68</v>
      </c>
      <c r="G30" s="4" t="s">
        <v>69</v>
      </c>
      <c r="H30" s="4" t="s">
        <v>59</v>
      </c>
      <c r="I30" s="7">
        <f t="shared" si="0"/>
        <v>915</v>
      </c>
      <c r="J30" s="10">
        <v>890</v>
      </c>
      <c r="K30" s="7">
        <f t="shared" ref="K30:K62" si="8">SUM(M30:Z30)</f>
        <v>25</v>
      </c>
      <c r="L30" s="9">
        <f t="shared" si="2"/>
        <v>2.7322404371584699E-2</v>
      </c>
      <c r="M30" s="10"/>
      <c r="N30" s="10"/>
      <c r="O30" s="10"/>
      <c r="P30" s="10">
        <v>5</v>
      </c>
      <c r="Q30" s="10"/>
      <c r="R30" s="10"/>
      <c r="S30" s="10"/>
      <c r="T30" s="10">
        <v>5</v>
      </c>
      <c r="U30" s="10"/>
      <c r="V30" s="10"/>
      <c r="W30" s="10"/>
      <c r="X30" s="10"/>
      <c r="Y30" s="10">
        <v>15</v>
      </c>
      <c r="Z30" s="10"/>
      <c r="AA30" s="11">
        <v>20210112</v>
      </c>
      <c r="AB30" s="11">
        <v>10</v>
      </c>
      <c r="AC30" s="5" t="s">
        <v>74</v>
      </c>
      <c r="AD30" s="11" t="str">
        <f t="shared" si="3"/>
        <v>하선동</v>
      </c>
      <c r="AE30" s="12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12</v>
      </c>
      <c r="D31" s="12" t="s">
        <v>25</v>
      </c>
      <c r="E31" s="6" t="s">
        <v>48</v>
      </c>
      <c r="F31" s="6" t="s">
        <v>49</v>
      </c>
      <c r="G31" s="4" t="s">
        <v>50</v>
      </c>
      <c r="H31" s="4" t="s">
        <v>47</v>
      </c>
      <c r="I31" s="7">
        <f t="shared" si="0"/>
        <v>1869</v>
      </c>
      <c r="J31" s="8">
        <v>1840</v>
      </c>
      <c r="K31" s="7">
        <f t="shared" si="8"/>
        <v>29</v>
      </c>
      <c r="L31" s="9">
        <f t="shared" si="2"/>
        <v>1.5516318887105404E-2</v>
      </c>
      <c r="M31" s="10"/>
      <c r="N31" s="10"/>
      <c r="O31" s="10"/>
      <c r="P31" s="10">
        <v>24</v>
      </c>
      <c r="Q31" s="10"/>
      <c r="R31" s="10">
        <v>5</v>
      </c>
      <c r="S31" s="10"/>
      <c r="T31" s="10"/>
      <c r="U31" s="10"/>
      <c r="V31" s="10"/>
      <c r="W31" s="10"/>
      <c r="X31" s="10"/>
      <c r="Y31" s="10"/>
      <c r="Z31" s="10"/>
      <c r="AA31" s="11">
        <v>20210112</v>
      </c>
      <c r="AB31" s="11">
        <v>15</v>
      </c>
      <c r="AC31" s="5" t="s">
        <v>74</v>
      </c>
      <c r="AD31" s="11" t="str">
        <f t="shared" si="3"/>
        <v>하선동</v>
      </c>
      <c r="AE31" s="12" t="s">
        <v>36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12</v>
      </c>
      <c r="D32" s="12" t="s">
        <v>66</v>
      </c>
      <c r="E32" s="6"/>
      <c r="F32" s="6" t="s">
        <v>97</v>
      </c>
      <c r="G32" s="4" t="s">
        <v>96</v>
      </c>
      <c r="H32" s="4" t="s">
        <v>47</v>
      </c>
      <c r="I32" s="7">
        <f t="shared" si="0"/>
        <v>571</v>
      </c>
      <c r="J32" s="8">
        <v>570</v>
      </c>
      <c r="K32" s="7">
        <f t="shared" si="8"/>
        <v>1</v>
      </c>
      <c r="L32" s="9">
        <f t="shared" si="2"/>
        <v>1.7513134851138354E-3</v>
      </c>
      <c r="M32" s="10">
        <v>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20210112</v>
      </c>
      <c r="AB32" s="11">
        <v>5</v>
      </c>
      <c r="AC32" s="5" t="s">
        <v>74</v>
      </c>
      <c r="AD32" s="11" t="str">
        <f t="shared" si="3"/>
        <v>하선동</v>
      </c>
      <c r="AE32" s="12" t="s">
        <v>36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12</v>
      </c>
      <c r="D33" s="12" t="s">
        <v>25</v>
      </c>
      <c r="E33" s="6" t="s">
        <v>48</v>
      </c>
      <c r="F33" s="6" t="s">
        <v>49</v>
      </c>
      <c r="G33" s="4" t="s">
        <v>50</v>
      </c>
      <c r="H33" s="4" t="s">
        <v>47</v>
      </c>
      <c r="I33" s="7">
        <f t="shared" si="0"/>
        <v>1116</v>
      </c>
      <c r="J33" s="8">
        <v>1090</v>
      </c>
      <c r="K33" s="7">
        <f t="shared" ref="K33:K53" si="9">SUM(M33:Z33)</f>
        <v>26</v>
      </c>
      <c r="L33" s="9">
        <f t="shared" si="2"/>
        <v>2.3297491039426525E-2</v>
      </c>
      <c r="M33" s="10"/>
      <c r="N33" s="10"/>
      <c r="O33" s="10"/>
      <c r="P33" s="10">
        <v>25</v>
      </c>
      <c r="Q33" s="10"/>
      <c r="R33" s="10">
        <v>1</v>
      </c>
      <c r="S33" s="10"/>
      <c r="T33" s="10"/>
      <c r="U33" s="10"/>
      <c r="V33" s="10"/>
      <c r="W33" s="10"/>
      <c r="X33" s="10"/>
      <c r="Y33" s="10"/>
      <c r="Z33" s="10"/>
      <c r="AA33" s="11">
        <v>20210112</v>
      </c>
      <c r="AB33" s="11">
        <v>15</v>
      </c>
      <c r="AC33" s="5" t="s">
        <v>74</v>
      </c>
      <c r="AD33" s="11" t="str">
        <f t="shared" si="3"/>
        <v>하선동</v>
      </c>
      <c r="AE33" s="28" t="s">
        <v>98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12</v>
      </c>
      <c r="D34" s="12" t="s">
        <v>25</v>
      </c>
      <c r="E34" s="6" t="s">
        <v>48</v>
      </c>
      <c r="F34" s="6" t="s">
        <v>49</v>
      </c>
      <c r="G34" s="4" t="s">
        <v>50</v>
      </c>
      <c r="H34" s="4" t="s">
        <v>47</v>
      </c>
      <c r="I34" s="7">
        <f t="shared" si="0"/>
        <v>1689</v>
      </c>
      <c r="J34" s="8">
        <v>1650</v>
      </c>
      <c r="K34" s="7">
        <f t="shared" si="9"/>
        <v>39</v>
      </c>
      <c r="L34" s="9">
        <f t="shared" si="2"/>
        <v>2.3090586145648313E-2</v>
      </c>
      <c r="M34" s="10"/>
      <c r="N34" s="10"/>
      <c r="O34" s="10"/>
      <c r="P34" s="10">
        <v>36</v>
      </c>
      <c r="Q34" s="10"/>
      <c r="R34" s="10">
        <v>3</v>
      </c>
      <c r="S34" s="10"/>
      <c r="T34" s="10"/>
      <c r="U34" s="10"/>
      <c r="V34" s="10"/>
      <c r="W34" s="10"/>
      <c r="X34" s="10"/>
      <c r="Y34" s="10"/>
      <c r="Z34" s="10"/>
      <c r="AA34" s="11">
        <v>20210112</v>
      </c>
      <c r="AB34" s="11">
        <v>15</v>
      </c>
      <c r="AC34" s="5" t="s">
        <v>75</v>
      </c>
      <c r="AD34" s="11" t="str">
        <f t="shared" si="3"/>
        <v>이형준</v>
      </c>
      <c r="AE34" s="28" t="s">
        <v>98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12</v>
      </c>
      <c r="D35" s="12" t="s">
        <v>46</v>
      </c>
      <c r="E35" s="6" t="s">
        <v>65</v>
      </c>
      <c r="F35" s="6" t="s">
        <v>64</v>
      </c>
      <c r="G35" s="4" t="s">
        <v>63</v>
      </c>
      <c r="H35" s="4" t="s">
        <v>47</v>
      </c>
      <c r="I35" s="7">
        <f t="shared" si="0"/>
        <v>1937</v>
      </c>
      <c r="J35" s="8">
        <v>1930</v>
      </c>
      <c r="K35" s="7">
        <f t="shared" si="9"/>
        <v>7</v>
      </c>
      <c r="L35" s="9">
        <f t="shared" si="2"/>
        <v>3.6138358286009293E-3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>
        <v>7</v>
      </c>
      <c r="X35" s="10"/>
      <c r="Y35" s="10"/>
      <c r="Z35" s="10"/>
      <c r="AA35" s="11">
        <v>20210112</v>
      </c>
      <c r="AB35" s="11">
        <v>11</v>
      </c>
      <c r="AC35" s="5" t="s">
        <v>75</v>
      </c>
      <c r="AD35" s="11" t="str">
        <f t="shared" si="3"/>
        <v>이형준</v>
      </c>
      <c r="AE35" s="28" t="s">
        <v>98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12</v>
      </c>
      <c r="D36" s="12" t="s">
        <v>46</v>
      </c>
      <c r="E36" s="6" t="s">
        <v>65</v>
      </c>
      <c r="F36" s="6" t="s">
        <v>64</v>
      </c>
      <c r="G36" s="4" t="s">
        <v>63</v>
      </c>
      <c r="H36" s="4" t="s">
        <v>47</v>
      </c>
      <c r="I36" s="7">
        <f t="shared" si="0"/>
        <v>1452</v>
      </c>
      <c r="J36" s="8">
        <v>1450</v>
      </c>
      <c r="K36" s="7">
        <f t="shared" si="9"/>
        <v>2</v>
      </c>
      <c r="L36" s="9">
        <f t="shared" si="2"/>
        <v>1.3774104683195593E-3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2</v>
      </c>
      <c r="X36" s="10"/>
      <c r="Y36" s="10"/>
      <c r="Z36" s="10"/>
      <c r="AA36" s="11">
        <v>20210112</v>
      </c>
      <c r="AB36" s="11">
        <v>11</v>
      </c>
      <c r="AC36" s="5" t="s">
        <v>74</v>
      </c>
      <c r="AD36" s="11" t="str">
        <f t="shared" si="3"/>
        <v>하선동</v>
      </c>
      <c r="AE36" s="28" t="s">
        <v>98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12</v>
      </c>
      <c r="D37" s="12" t="s">
        <v>46</v>
      </c>
      <c r="E37" s="6" t="s">
        <v>106</v>
      </c>
      <c r="F37" s="6" t="s">
        <v>105</v>
      </c>
      <c r="G37" s="4" t="s">
        <v>63</v>
      </c>
      <c r="H37" s="4" t="s">
        <v>47</v>
      </c>
      <c r="I37" s="7">
        <f t="shared" si="0"/>
        <v>360</v>
      </c>
      <c r="J37" s="8">
        <v>360</v>
      </c>
      <c r="K37" s="7">
        <f t="shared" si="9"/>
        <v>0</v>
      </c>
      <c r="L37" s="9">
        <f t="shared" si="2"/>
        <v>0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20210112</v>
      </c>
      <c r="AB37" s="11">
        <v>8</v>
      </c>
      <c r="AC37" s="5" t="s">
        <v>75</v>
      </c>
      <c r="AD37" s="11" t="str">
        <f t="shared" si="3"/>
        <v>이형준</v>
      </c>
      <c r="AE37" s="28" t="s">
        <v>98</v>
      </c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12</v>
      </c>
      <c r="D38" s="12" t="s">
        <v>46</v>
      </c>
      <c r="E38" s="6" t="s">
        <v>106</v>
      </c>
      <c r="F38" s="6" t="s">
        <v>105</v>
      </c>
      <c r="G38" s="4" t="s">
        <v>63</v>
      </c>
      <c r="H38" s="4" t="s">
        <v>47</v>
      </c>
      <c r="I38" s="7">
        <f t="shared" si="0"/>
        <v>1830</v>
      </c>
      <c r="J38" s="8">
        <v>1830</v>
      </c>
      <c r="K38" s="7">
        <f t="shared" si="9"/>
        <v>0</v>
      </c>
      <c r="L38" s="9">
        <f t="shared" si="2"/>
        <v>0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>
        <v>20210112</v>
      </c>
      <c r="AB38" s="11">
        <v>8</v>
      </c>
      <c r="AC38" s="5" t="s">
        <v>74</v>
      </c>
      <c r="AD38" s="11" t="str">
        <f t="shared" si="3"/>
        <v>하선동</v>
      </c>
      <c r="AE38" s="28" t="s">
        <v>98</v>
      </c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12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9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12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9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56" si="10">B40</f>
        <v>1</v>
      </c>
      <c r="C41" s="5">
        <f t="shared" si="10"/>
        <v>12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9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si="10"/>
        <v>1</v>
      </c>
      <c r="C42" s="5">
        <f t="shared" si="10"/>
        <v>12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9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10"/>
        <v>1</v>
      </c>
      <c r="C43" s="5">
        <f t="shared" si="10"/>
        <v>12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9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10"/>
        <v>1</v>
      </c>
      <c r="C44" s="5">
        <f t="shared" si="10"/>
        <v>12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9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10"/>
        <v>1</v>
      </c>
      <c r="C45" s="5">
        <f t="shared" si="10"/>
        <v>12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9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10"/>
        <v>1</v>
      </c>
      <c r="C46" s="5">
        <f t="shared" si="10"/>
        <v>12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9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10"/>
        <v>1</v>
      </c>
      <c r="C47" s="5">
        <f t="shared" si="10"/>
        <v>12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9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10"/>
        <v>1</v>
      </c>
      <c r="C48" s="5">
        <f t="shared" si="10"/>
        <v>12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9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10"/>
        <v>1</v>
      </c>
      <c r="C49" s="5">
        <f t="shared" si="10"/>
        <v>12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9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10"/>
        <v>1</v>
      </c>
      <c r="C50" s="5">
        <f t="shared" si="10"/>
        <v>12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9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10"/>
        <v>1</v>
      </c>
      <c r="C51" s="5">
        <f t="shared" si="10"/>
        <v>12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9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10"/>
        <v>1</v>
      </c>
      <c r="C52" s="5">
        <f t="shared" si="10"/>
        <v>12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9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10"/>
        <v>1</v>
      </c>
      <c r="C53" s="5">
        <f t="shared" si="10"/>
        <v>12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9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10"/>
        <v>1</v>
      </c>
      <c r="C54" s="5">
        <f t="shared" si="10"/>
        <v>12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8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10"/>
        <v>1</v>
      </c>
      <c r="C55" s="5">
        <f t="shared" si="10"/>
        <v>12</v>
      </c>
      <c r="D55" s="6"/>
      <c r="E55" s="27"/>
      <c r="F55" s="4"/>
      <c r="G55" s="4"/>
      <c r="H55" s="4"/>
      <c r="I55" s="7">
        <f t="shared" si="0"/>
        <v>0</v>
      </c>
      <c r="J55" s="8"/>
      <c r="K55" s="7">
        <f t="shared" si="8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10"/>
        <v>1</v>
      </c>
      <c r="C56" s="5">
        <f t="shared" si="10"/>
        <v>12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8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11">B56</f>
        <v>1</v>
      </c>
      <c r="C57" s="5">
        <f t="shared" si="11"/>
        <v>12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8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11"/>
        <v>1</v>
      </c>
      <c r="C58" s="5">
        <f t="shared" si="11"/>
        <v>12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8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11"/>
        <v>1</v>
      </c>
      <c r="C59" s="5">
        <f t="shared" si="11"/>
        <v>12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8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11"/>
        <v>1</v>
      </c>
      <c r="C60" s="5">
        <f t="shared" si="11"/>
        <v>12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8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11"/>
        <v>1</v>
      </c>
      <c r="C61" s="5">
        <f t="shared" si="11"/>
        <v>12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8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11"/>
        <v>1</v>
      </c>
      <c r="C62" s="5">
        <f t="shared" si="11"/>
        <v>12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8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11"/>
        <v>1</v>
      </c>
      <c r="C63" s="5">
        <f t="shared" si="11"/>
        <v>12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ref="K63:K65" si="12">SUM(M63:Z63)</f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11"/>
        <v>1</v>
      </c>
      <c r="C64" s="5">
        <f t="shared" si="11"/>
        <v>12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2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3">LEFT($A$1,1)</f>
        <v>1</v>
      </c>
      <c r="C65" s="5" t="str">
        <f t="shared" ref="C65" si="14">MID($A$1,4,2)</f>
        <v>12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2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64"/>
      <c r="B66" s="65"/>
      <c r="C66" s="65"/>
      <c r="D66" s="65"/>
      <c r="E66" s="65"/>
      <c r="F66" s="65"/>
      <c r="G66" s="65"/>
      <c r="H66" s="65"/>
      <c r="I66" s="60">
        <f>SUM(I7:I65)</f>
        <v>50413</v>
      </c>
      <c r="J66" s="60">
        <v>5950</v>
      </c>
      <c r="K66" s="60">
        <f t="shared" ref="K66:U66" si="15">SUM(K7:K65)</f>
        <v>917</v>
      </c>
      <c r="L66" s="60" t="e">
        <f t="shared" si="15"/>
        <v>#DIV/0!</v>
      </c>
      <c r="M66" s="60">
        <f t="shared" si="15"/>
        <v>395</v>
      </c>
      <c r="N66" s="60">
        <f t="shared" si="15"/>
        <v>29</v>
      </c>
      <c r="O66" s="60">
        <f t="shared" si="15"/>
        <v>7</v>
      </c>
      <c r="P66" s="60">
        <f t="shared" si="15"/>
        <v>192</v>
      </c>
      <c r="Q66" s="60">
        <f t="shared" si="15"/>
        <v>0</v>
      </c>
      <c r="R66" s="60">
        <f t="shared" si="15"/>
        <v>143</v>
      </c>
      <c r="S66" s="60">
        <f t="shared" si="15"/>
        <v>0</v>
      </c>
      <c r="T66" s="60">
        <f t="shared" si="15"/>
        <v>17</v>
      </c>
      <c r="U66" s="60">
        <f t="shared" si="15"/>
        <v>19</v>
      </c>
      <c r="V66" s="30"/>
      <c r="W66" s="30"/>
      <c r="X66" s="30"/>
      <c r="Y66" s="60">
        <f>SUM(Y7:Y65)</f>
        <v>15</v>
      </c>
      <c r="Z66" s="60">
        <f>SUM(Z7:Z65)</f>
        <v>0</v>
      </c>
      <c r="AA66" s="66"/>
      <c r="AB66" s="67"/>
      <c r="AC66" s="67"/>
      <c r="AD66" s="67"/>
      <c r="AE66" s="67"/>
      <c r="AF66" s="67"/>
    </row>
    <row r="67" spans="1:32" s="15" customFormat="1" x14ac:dyDescent="0.3">
      <c r="A67" s="64"/>
      <c r="B67" s="65"/>
      <c r="C67" s="65"/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30"/>
      <c r="W67" s="30"/>
      <c r="X67" s="30"/>
      <c r="Y67" s="60"/>
      <c r="Z67" s="60"/>
      <c r="AA67" s="67"/>
      <c r="AB67" s="67"/>
      <c r="AC67" s="67"/>
      <c r="AD67" s="67"/>
      <c r="AE67" s="67"/>
      <c r="AF67" s="67"/>
    </row>
    <row r="68" spans="1:32" ht="20.100000000000001" customHeight="1" x14ac:dyDescent="0.3">
      <c r="A68" s="4">
        <v>1</v>
      </c>
      <c r="B68" s="5">
        <v>1</v>
      </c>
      <c r="C68" s="5">
        <v>12</v>
      </c>
      <c r="D68" s="12"/>
      <c r="E68" s="6"/>
      <c r="F68" s="6"/>
      <c r="G68" s="4"/>
      <c r="H68" s="4"/>
      <c r="I68" s="7">
        <f t="shared" ref="I68:I82" si="16">J68+K68</f>
        <v>0</v>
      </c>
      <c r="J68" s="8"/>
      <c r="K68" s="7">
        <f t="shared" ref="K68:K82" si="17">SUM(M68:Z68)</f>
        <v>0</v>
      </c>
      <c r="L68" s="9" t="e">
        <f t="shared" ref="L68:L82" si="18">K68/I68</f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>IF($AC68="A","하선동",IF($AC68="B","이형준",""))</f>
        <v/>
      </c>
      <c r="AE68" s="12"/>
      <c r="AF68" s="12"/>
    </row>
    <row r="69" spans="1:32" ht="20.100000000000001" customHeight="1" x14ac:dyDescent="0.3">
      <c r="A69" s="4">
        <v>2</v>
      </c>
      <c r="B69" s="5">
        <f t="shared" ref="B69:C82" si="19">B68</f>
        <v>1</v>
      </c>
      <c r="C69" s="5">
        <f t="shared" si="19"/>
        <v>12</v>
      </c>
      <c r="D69" s="12"/>
      <c r="E69" s="6"/>
      <c r="F69" s="6"/>
      <c r="G69" s="4"/>
      <c r="H69" s="4"/>
      <c r="I69" s="7">
        <f t="shared" si="16"/>
        <v>0</v>
      </c>
      <c r="J69" s="8"/>
      <c r="K69" s="7">
        <f t="shared" si="17"/>
        <v>0</v>
      </c>
      <c r="L69" s="9" t="e">
        <f t="shared" si="18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2" si="20">IF($AC69="A","하선동",IF($AC69="B","이형준",""))</f>
        <v/>
      </c>
      <c r="AE69" s="12"/>
      <c r="AF69" s="12"/>
    </row>
    <row r="70" spans="1:32" ht="20.100000000000001" customHeight="1" x14ac:dyDescent="0.3">
      <c r="A70" s="4">
        <v>3</v>
      </c>
      <c r="B70" s="5">
        <f t="shared" si="19"/>
        <v>1</v>
      </c>
      <c r="C70" s="5">
        <f t="shared" si="19"/>
        <v>12</v>
      </c>
      <c r="D70" s="6"/>
      <c r="E70" s="6"/>
      <c r="F70" s="6"/>
      <c r="G70" s="4"/>
      <c r="H70" s="4"/>
      <c r="I70" s="7">
        <f t="shared" si="16"/>
        <v>0</v>
      </c>
      <c r="J70" s="8"/>
      <c r="K70" s="7">
        <f t="shared" si="17"/>
        <v>0</v>
      </c>
      <c r="L70" s="9" t="e">
        <f t="shared" si="18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20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19"/>
        <v>1</v>
      </c>
      <c r="C71" s="5">
        <f t="shared" si="19"/>
        <v>12</v>
      </c>
      <c r="D71" s="6"/>
      <c r="E71" s="6"/>
      <c r="F71" s="6"/>
      <c r="G71" s="4"/>
      <c r="H71" s="4"/>
      <c r="I71" s="7">
        <f t="shared" si="16"/>
        <v>0</v>
      </c>
      <c r="J71" s="8"/>
      <c r="K71" s="7">
        <f t="shared" si="17"/>
        <v>0</v>
      </c>
      <c r="L71" s="9" t="e">
        <f t="shared" si="18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20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9"/>
        <v>1</v>
      </c>
      <c r="C72" s="5">
        <f t="shared" si="19"/>
        <v>12</v>
      </c>
      <c r="D72" s="6"/>
      <c r="E72" s="6"/>
      <c r="F72" s="6"/>
      <c r="G72" s="4"/>
      <c r="H72" s="4"/>
      <c r="I72" s="7">
        <f t="shared" si="16"/>
        <v>0</v>
      </c>
      <c r="J72" s="8"/>
      <c r="K72" s="7">
        <f t="shared" si="17"/>
        <v>0</v>
      </c>
      <c r="L72" s="9" t="e">
        <f t="shared" si="18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20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9"/>
        <v>1</v>
      </c>
      <c r="C73" s="5">
        <f t="shared" si="19"/>
        <v>12</v>
      </c>
      <c r="D73" s="6"/>
      <c r="E73" s="6"/>
      <c r="F73" s="6"/>
      <c r="G73" s="4"/>
      <c r="H73" s="4"/>
      <c r="I73" s="7">
        <f t="shared" si="16"/>
        <v>0</v>
      </c>
      <c r="J73" s="8"/>
      <c r="K73" s="7">
        <f t="shared" si="17"/>
        <v>0</v>
      </c>
      <c r="L73" s="9" t="e">
        <f t="shared" si="18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20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9"/>
        <v>1</v>
      </c>
      <c r="C74" s="5">
        <f t="shared" si="19"/>
        <v>12</v>
      </c>
      <c r="D74" s="6" t="s">
        <v>27</v>
      </c>
      <c r="E74" s="6"/>
      <c r="F74" s="6"/>
      <c r="G74" s="4"/>
      <c r="H74" s="4"/>
      <c r="I74" s="7">
        <f t="shared" si="16"/>
        <v>0</v>
      </c>
      <c r="J74" s="14"/>
      <c r="K74" s="7">
        <f t="shared" si="17"/>
        <v>0</v>
      </c>
      <c r="L74" s="9" t="e">
        <f t="shared" si="18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20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9"/>
        <v>1</v>
      </c>
      <c r="C75" s="5">
        <f t="shared" si="19"/>
        <v>12</v>
      </c>
      <c r="D75" s="6" t="s">
        <v>46</v>
      </c>
      <c r="E75" s="6"/>
      <c r="F75" s="6"/>
      <c r="G75" s="4"/>
      <c r="H75" s="4"/>
      <c r="I75" s="7">
        <f t="shared" si="16"/>
        <v>0</v>
      </c>
      <c r="J75" s="8"/>
      <c r="K75" s="7">
        <f t="shared" si="17"/>
        <v>0</v>
      </c>
      <c r="L75" s="9" t="e">
        <f t="shared" si="18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20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9"/>
        <v>1</v>
      </c>
      <c r="C76" s="5">
        <f t="shared" si="19"/>
        <v>12</v>
      </c>
      <c r="D76" s="6" t="s">
        <v>27</v>
      </c>
      <c r="E76" s="6"/>
      <c r="F76" s="6"/>
      <c r="G76" s="4"/>
      <c r="H76" s="4"/>
      <c r="I76" s="7">
        <f t="shared" si="16"/>
        <v>0</v>
      </c>
      <c r="J76" s="8"/>
      <c r="K76" s="7">
        <f t="shared" si="17"/>
        <v>0</v>
      </c>
      <c r="L76" s="9" t="e">
        <f t="shared" si="18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20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9"/>
        <v>1</v>
      </c>
      <c r="C77" s="5">
        <f t="shared" si="19"/>
        <v>12</v>
      </c>
      <c r="D77" s="6" t="s">
        <v>46</v>
      </c>
      <c r="E77" s="6"/>
      <c r="F77" s="6"/>
      <c r="G77" s="4"/>
      <c r="H77" s="4"/>
      <c r="I77" s="7">
        <f t="shared" si="16"/>
        <v>0</v>
      </c>
      <c r="J77" s="8"/>
      <c r="K77" s="7">
        <f t="shared" si="17"/>
        <v>0</v>
      </c>
      <c r="L77" s="9" t="e">
        <f t="shared" si="18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20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9"/>
        <v>1</v>
      </c>
      <c r="C78" s="5">
        <f t="shared" si="19"/>
        <v>12</v>
      </c>
      <c r="D78" s="6"/>
      <c r="E78" s="6"/>
      <c r="F78" s="6"/>
      <c r="G78" s="4"/>
      <c r="H78" s="4"/>
      <c r="I78" s="7">
        <f t="shared" si="16"/>
        <v>0</v>
      </c>
      <c r="J78" s="8"/>
      <c r="K78" s="7">
        <f t="shared" si="17"/>
        <v>0</v>
      </c>
      <c r="L78" s="9" t="e">
        <f t="shared" si="18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20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9"/>
        <v>1</v>
      </c>
      <c r="C79" s="5">
        <f t="shared" si="19"/>
        <v>12</v>
      </c>
      <c r="D79" s="6"/>
      <c r="E79" s="6"/>
      <c r="F79" s="6"/>
      <c r="G79" s="4"/>
      <c r="H79" s="4"/>
      <c r="I79" s="7">
        <f t="shared" si="16"/>
        <v>0</v>
      </c>
      <c r="J79" s="8"/>
      <c r="K79" s="7">
        <f t="shared" si="17"/>
        <v>0</v>
      </c>
      <c r="L79" s="9" t="e">
        <f t="shared" si="18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20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9"/>
        <v>1</v>
      </c>
      <c r="C80" s="5">
        <f t="shared" si="19"/>
        <v>12</v>
      </c>
      <c r="D80" s="6"/>
      <c r="E80" s="6"/>
      <c r="F80" s="6"/>
      <c r="G80" s="4"/>
      <c r="H80" s="4"/>
      <c r="I80" s="7">
        <f t="shared" si="16"/>
        <v>0</v>
      </c>
      <c r="J80" s="8"/>
      <c r="K80" s="7">
        <f t="shared" si="17"/>
        <v>0</v>
      </c>
      <c r="L80" s="9" t="e">
        <f t="shared" si="18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20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9"/>
        <v>1</v>
      </c>
      <c r="C81" s="5">
        <f t="shared" si="19"/>
        <v>12</v>
      </c>
      <c r="D81" s="6"/>
      <c r="E81" s="6"/>
      <c r="F81" s="6"/>
      <c r="G81" s="4"/>
      <c r="H81" s="4"/>
      <c r="I81" s="7">
        <f t="shared" si="16"/>
        <v>0</v>
      </c>
      <c r="J81" s="8"/>
      <c r="K81" s="7">
        <f t="shared" si="17"/>
        <v>0</v>
      </c>
      <c r="L81" s="9" t="e">
        <f t="shared" si="18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20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9"/>
        <v>1</v>
      </c>
      <c r="C82" s="5">
        <f t="shared" si="19"/>
        <v>12</v>
      </c>
      <c r="D82" s="6"/>
      <c r="E82" s="6"/>
      <c r="F82" s="6"/>
      <c r="G82" s="4"/>
      <c r="H82" s="4"/>
      <c r="I82" s="7">
        <f t="shared" si="16"/>
        <v>0</v>
      </c>
      <c r="J82" s="8"/>
      <c r="K82" s="7">
        <f t="shared" si="17"/>
        <v>0</v>
      </c>
      <c r="L82" s="9" t="e">
        <f t="shared" si="18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20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AF7:AF53 I20:L20 R20:AD20 L27:Q27 S27:AD28 I28:Q29 L26:AD26 I7:AD19 I21:AD25 S29:Z29 I30:Z32 AB29:AD32 AB27:AC32 L33:AD49">
    <cfRule type="expression" dxfId="2945" priority="1191">
      <formula>$L7&gt;0.15</formula>
    </cfRule>
    <cfRule type="expression" dxfId="2944" priority="1192">
      <formula>AND($L7&gt;0.08,$L7&lt;0.15)</formula>
    </cfRule>
  </conditionalFormatting>
  <conditionalFormatting sqref="I68:AD71 A68:A82 E69:F71 D82:AF82 E72:AD77 D78:AD81 AF68:AF81">
    <cfRule type="expression" dxfId="2943" priority="1189">
      <formula>$L68&gt;0.15</formula>
    </cfRule>
    <cfRule type="expression" dxfId="2942" priority="1190">
      <formula>AND($L68&gt;0.08,$L68&lt;0.15)</formula>
    </cfRule>
  </conditionalFormatting>
  <conditionalFormatting sqref="G69:H71">
    <cfRule type="expression" dxfId="2941" priority="1185">
      <formula>$L69&gt;0.15</formula>
    </cfRule>
    <cfRule type="expression" dxfId="2940" priority="1186">
      <formula>AND($L69&gt;0.08,$L69&lt;0.15)</formula>
    </cfRule>
  </conditionalFormatting>
  <conditionalFormatting sqref="B7:C64">
    <cfRule type="expression" dxfId="2939" priority="1183">
      <formula>$L7&gt;0.15</formula>
    </cfRule>
    <cfRule type="expression" dxfId="2938" priority="1184">
      <formula>AND($L7&gt;0.08,$L7&lt;0.15)</formula>
    </cfRule>
  </conditionalFormatting>
  <conditionalFormatting sqref="B68:C68">
    <cfRule type="expression" dxfId="2937" priority="1181">
      <formula>$L68&gt;0.15</formula>
    </cfRule>
    <cfRule type="expression" dxfId="2936" priority="1182">
      <formula>AND($L68&gt;0.08,$L68&lt;0.15)</formula>
    </cfRule>
  </conditionalFormatting>
  <conditionalFormatting sqref="B69:C81">
    <cfRule type="expression" dxfId="2935" priority="1179">
      <formula>$L69&gt;0.15</formula>
    </cfRule>
    <cfRule type="expression" dxfId="2934" priority="1180">
      <formula>AND($L69&gt;0.08,$L69&lt;0.15)</formula>
    </cfRule>
  </conditionalFormatting>
  <conditionalFormatting sqref="B82:C82">
    <cfRule type="expression" dxfId="2933" priority="1177">
      <formula>$L82&gt;0.15</formula>
    </cfRule>
    <cfRule type="expression" dxfId="2932" priority="1178">
      <formula>AND($L82&gt;0.08,$L82&lt;0.15)</formula>
    </cfRule>
  </conditionalFormatting>
  <conditionalFormatting sqref="D70">
    <cfRule type="expression" dxfId="2931" priority="1175">
      <formula>$L70&gt;0.15</formula>
    </cfRule>
    <cfRule type="expression" dxfId="2930" priority="1176">
      <formula>AND($L70&gt;0.08,$L70&lt;0.15)</formula>
    </cfRule>
  </conditionalFormatting>
  <conditionalFormatting sqref="D71">
    <cfRule type="expression" dxfId="2929" priority="1173">
      <formula>$L71&gt;0.15</formula>
    </cfRule>
    <cfRule type="expression" dxfId="2928" priority="1174">
      <formula>AND($L71&gt;0.08,$L71&lt;0.15)</formula>
    </cfRule>
  </conditionalFormatting>
  <conditionalFormatting sqref="D72">
    <cfRule type="expression" dxfId="2927" priority="1171">
      <formula>$L72&gt;0.15</formula>
    </cfRule>
    <cfRule type="expression" dxfId="2926" priority="1172">
      <formula>AND($L72&gt;0.08,$L72&lt;0.15)</formula>
    </cfRule>
  </conditionalFormatting>
  <conditionalFormatting sqref="D73">
    <cfRule type="expression" dxfId="2925" priority="1169">
      <formula>$L73&gt;0.15</formula>
    </cfRule>
    <cfRule type="expression" dxfId="2924" priority="1170">
      <formula>AND($L73&gt;0.08,$L73&lt;0.15)</formula>
    </cfRule>
  </conditionalFormatting>
  <conditionalFormatting sqref="D74">
    <cfRule type="expression" dxfId="2923" priority="1167">
      <formula>$L74&gt;0.15</formula>
    </cfRule>
    <cfRule type="expression" dxfId="2922" priority="1168">
      <formula>AND($L74&gt;0.08,$L74&lt;0.15)</formula>
    </cfRule>
  </conditionalFormatting>
  <conditionalFormatting sqref="D75">
    <cfRule type="expression" dxfId="2921" priority="1165">
      <formula>$L75&gt;0.15</formula>
    </cfRule>
    <cfRule type="expression" dxfId="2920" priority="1166">
      <formula>AND($L75&gt;0.08,$L75&lt;0.15)</formula>
    </cfRule>
  </conditionalFormatting>
  <conditionalFormatting sqref="D76">
    <cfRule type="expression" dxfId="2919" priority="1163">
      <formula>$L76&gt;0.15</formula>
    </cfRule>
    <cfRule type="expression" dxfId="2918" priority="1164">
      <formula>AND($L76&gt;0.08,$L76&lt;0.15)</formula>
    </cfRule>
  </conditionalFormatting>
  <conditionalFormatting sqref="D77">
    <cfRule type="expression" dxfId="2917" priority="1161">
      <formula>$L77&gt;0.15</formula>
    </cfRule>
    <cfRule type="expression" dxfId="2916" priority="1162">
      <formula>AND($L77&gt;0.08,$L77&lt;0.15)</formula>
    </cfRule>
  </conditionalFormatting>
  <conditionalFormatting sqref="AE39:AE53">
    <cfRule type="expression" dxfId="2915" priority="1149">
      <formula>$L39&gt;0.15</formula>
    </cfRule>
    <cfRule type="expression" dxfId="2914" priority="1150">
      <formula>AND($L39&gt;0.08,$L39&lt;0.15)</formula>
    </cfRule>
  </conditionalFormatting>
  <conditionalFormatting sqref="AE7:AE38">
    <cfRule type="expression" dxfId="2913" priority="1159">
      <formula>$L7&gt;0.15</formula>
    </cfRule>
    <cfRule type="expression" dxfId="2912" priority="1160">
      <formula>AND($L7&gt;0.08,$L7&lt;0.15)</formula>
    </cfRule>
  </conditionalFormatting>
  <conditionalFormatting sqref="AE70:AE81">
    <cfRule type="expression" dxfId="2911" priority="1157">
      <formula>$L70&gt;0.15</formula>
    </cfRule>
    <cfRule type="expression" dxfId="2910" priority="1158">
      <formula>AND($L70&gt;0.08,$L70&lt;0.15)</formula>
    </cfRule>
  </conditionalFormatting>
  <conditionalFormatting sqref="AE39:AE53">
    <cfRule type="expression" dxfId="2909" priority="1151">
      <formula>$L39&gt;0.15</formula>
    </cfRule>
    <cfRule type="expression" dxfId="2908" priority="1152">
      <formula>AND($L39&gt;0.08,$L39&lt;0.15)</formula>
    </cfRule>
  </conditionalFormatting>
  <conditionalFormatting sqref="D47">
    <cfRule type="expression" dxfId="2907" priority="1147">
      <formula>$L47&gt;0.15</formula>
    </cfRule>
    <cfRule type="expression" dxfId="2906" priority="1148">
      <formula>AND($L47&gt;0.08,$L47&lt;0.15)</formula>
    </cfRule>
  </conditionalFormatting>
  <conditionalFormatting sqref="K33:K38">
    <cfRule type="expression" dxfId="2905" priority="1083">
      <formula>$L33&gt;0.15</formula>
    </cfRule>
    <cfRule type="expression" dxfId="2904" priority="1084">
      <formula>AND($L33&gt;0.08,$L33&lt;0.15)</formula>
    </cfRule>
  </conditionalFormatting>
  <conditionalFormatting sqref="K39:K44">
    <cfRule type="expression" dxfId="2903" priority="1081">
      <formula>$L39&gt;0.15</formula>
    </cfRule>
    <cfRule type="expression" dxfId="2902" priority="1082">
      <formula>AND($L39&gt;0.08,$L39&lt;0.15)</formula>
    </cfRule>
  </conditionalFormatting>
  <conditionalFormatting sqref="K45:K47">
    <cfRule type="expression" dxfId="2901" priority="1079">
      <formula>$L45&gt;0.15</formula>
    </cfRule>
    <cfRule type="expression" dxfId="2900" priority="1080">
      <formula>AND($L45&gt;0.08,$L45&lt;0.15)</formula>
    </cfRule>
  </conditionalFormatting>
  <conditionalFormatting sqref="K48:K53">
    <cfRule type="expression" dxfId="2899" priority="1077">
      <formula>$L48&gt;0.15</formula>
    </cfRule>
    <cfRule type="expression" dxfId="2898" priority="1078">
      <formula>AND($L48&gt;0.08,$L48&lt;0.15)</formula>
    </cfRule>
  </conditionalFormatting>
  <conditionalFormatting sqref="I33:I38">
    <cfRule type="expression" dxfId="2897" priority="1075">
      <formula>$L33&gt;0.15</formula>
    </cfRule>
    <cfRule type="expression" dxfId="2896" priority="1076">
      <formula>AND($L33&gt;0.08,$L33&lt;0.15)</formula>
    </cfRule>
  </conditionalFormatting>
  <conditionalFormatting sqref="I39:I43">
    <cfRule type="expression" dxfId="2895" priority="1073">
      <formula>$L39&gt;0.15</formula>
    </cfRule>
    <cfRule type="expression" dxfId="2894" priority="1074">
      <formula>AND($L39&gt;0.08,$L39&lt;0.15)</formula>
    </cfRule>
  </conditionalFormatting>
  <conditionalFormatting sqref="I44:I46">
    <cfRule type="expression" dxfId="2893" priority="1071">
      <formula>$L44&gt;0.15</formula>
    </cfRule>
    <cfRule type="expression" dxfId="2892" priority="1072">
      <formula>AND($L44&gt;0.08,$L44&lt;0.15)</formula>
    </cfRule>
  </conditionalFormatting>
  <conditionalFormatting sqref="I47:I52">
    <cfRule type="expression" dxfId="2891" priority="1069">
      <formula>$L47&gt;0.15</formula>
    </cfRule>
    <cfRule type="expression" dxfId="2890" priority="1070">
      <formula>AND($L47&gt;0.08,$L47&lt;0.15)</formula>
    </cfRule>
  </conditionalFormatting>
  <conditionalFormatting sqref="L51:L53">
    <cfRule type="expression" dxfId="2889" priority="1029">
      <formula>$L51&gt;0.15</formula>
    </cfRule>
    <cfRule type="expression" dxfId="2888" priority="1030">
      <formula>AND($L51&gt;0.08,$L51&lt;0.15)</formula>
    </cfRule>
  </conditionalFormatting>
  <conditionalFormatting sqref="AC50:AD51">
    <cfRule type="expression" dxfId="2887" priority="1027">
      <formula>$L50&gt;0.15</formula>
    </cfRule>
    <cfRule type="expression" dxfId="2886" priority="1028">
      <formula>AND($L50&gt;0.08,$L50&lt;0.15)</formula>
    </cfRule>
  </conditionalFormatting>
  <conditionalFormatting sqref="G37:H37">
    <cfRule type="expression" dxfId="2885" priority="1005">
      <formula>$L37&gt;0.15</formula>
    </cfRule>
    <cfRule type="expression" dxfId="2884" priority="1006">
      <formula>AND($L37&gt;0.08,$L37&lt;0.15)</formula>
    </cfRule>
  </conditionalFormatting>
  <conditionalFormatting sqref="G37:H37">
    <cfRule type="expression" dxfId="2883" priority="1007">
      <formula>$L37&gt;0.15</formula>
    </cfRule>
    <cfRule type="expression" dxfId="2882" priority="1008">
      <formula>AND($L37&gt;0.08,$L37&lt;0.15)</formula>
    </cfRule>
  </conditionalFormatting>
  <conditionalFormatting sqref="E37:F37">
    <cfRule type="expression" dxfId="2881" priority="1009">
      <formula>$L37&gt;0.15</formula>
    </cfRule>
    <cfRule type="expression" dxfId="2880" priority="1010">
      <formula>AND($L37&gt;0.08,$L37&lt;0.15)</formula>
    </cfRule>
  </conditionalFormatting>
  <conditionalFormatting sqref="E37:F37">
    <cfRule type="expression" dxfId="2879" priority="1013">
      <formula>$L37&gt;0.15</formula>
    </cfRule>
    <cfRule type="expression" dxfId="2878" priority="1014">
      <formula>AND($L37&gt;0.08,$L37&lt;0.15)</formula>
    </cfRule>
  </conditionalFormatting>
  <conditionalFormatting sqref="E37:F37">
    <cfRule type="expression" dxfId="2877" priority="1011">
      <formula>$L37&gt;0.15</formula>
    </cfRule>
    <cfRule type="expression" dxfId="2876" priority="1012">
      <formula>AND($L37&gt;0.08,$L37&lt;0.15)</formula>
    </cfRule>
  </conditionalFormatting>
  <conditionalFormatting sqref="D39">
    <cfRule type="expression" dxfId="2875" priority="989">
      <formula>$L39&gt;0.15</formula>
    </cfRule>
    <cfRule type="expression" dxfId="2874" priority="990">
      <formula>AND($L39&gt;0.08,$L39&lt;0.15)</formula>
    </cfRule>
  </conditionalFormatting>
  <conditionalFormatting sqref="D39">
    <cfRule type="expression" dxfId="2873" priority="987">
      <formula>$L39&gt;0.15</formula>
    </cfRule>
    <cfRule type="expression" dxfId="2872" priority="988">
      <formula>AND($L39&gt;0.08,$L39&lt;0.15)</formula>
    </cfRule>
  </conditionalFormatting>
  <conditionalFormatting sqref="D39">
    <cfRule type="expression" dxfId="2871" priority="985">
      <formula>$L39&gt;0.15</formula>
    </cfRule>
    <cfRule type="expression" dxfId="2870" priority="986">
      <formula>AND($L39&gt;0.08,$L39&lt;0.15)</formula>
    </cfRule>
  </conditionalFormatting>
  <conditionalFormatting sqref="E39:H39">
    <cfRule type="expression" dxfId="2869" priority="983">
      <formula>$L39&gt;0.15</formula>
    </cfRule>
    <cfRule type="expression" dxfId="2868" priority="984">
      <formula>AND($L39&gt;0.08,$L39&lt;0.15)</formula>
    </cfRule>
  </conditionalFormatting>
  <conditionalFormatting sqref="D40">
    <cfRule type="expression" dxfId="2867" priority="981">
      <formula>$L40&gt;0.15</formula>
    </cfRule>
    <cfRule type="expression" dxfId="2866" priority="982">
      <formula>AND($L40&gt;0.08,$L40&lt;0.15)</formula>
    </cfRule>
  </conditionalFormatting>
  <conditionalFormatting sqref="D40">
    <cfRule type="expression" dxfId="2865" priority="979">
      <formula>$L40&gt;0.15</formula>
    </cfRule>
    <cfRule type="expression" dxfId="2864" priority="980">
      <formula>AND($L40&gt;0.08,$L40&lt;0.15)</formula>
    </cfRule>
  </conditionalFormatting>
  <conditionalFormatting sqref="D40">
    <cfRule type="expression" dxfId="2863" priority="977">
      <formula>$L40&gt;0.15</formula>
    </cfRule>
    <cfRule type="expression" dxfId="2862" priority="978">
      <formula>AND($L40&gt;0.08,$L40&lt;0.15)</formula>
    </cfRule>
  </conditionalFormatting>
  <conditionalFormatting sqref="E40:H40">
    <cfRule type="expression" dxfId="2861" priority="975">
      <formula>$L40&gt;0.15</formula>
    </cfRule>
    <cfRule type="expression" dxfId="2860" priority="976">
      <formula>AND($L40&gt;0.08,$L40&lt;0.15)</formula>
    </cfRule>
  </conditionalFormatting>
  <conditionalFormatting sqref="G41:H41">
    <cfRule type="expression" dxfId="2859" priority="961">
      <formula>$L41&gt;0.15</formula>
    </cfRule>
    <cfRule type="expression" dxfId="2858" priority="962">
      <formula>AND($L41&gt;0.08,$L41&lt;0.15)</formula>
    </cfRule>
  </conditionalFormatting>
  <conditionalFormatting sqref="G41:H41">
    <cfRule type="expression" dxfId="2857" priority="959">
      <formula>$L41&gt;0.15</formula>
    </cfRule>
    <cfRule type="expression" dxfId="2856" priority="960">
      <formula>AND($L41&gt;0.08,$L41&lt;0.15)</formula>
    </cfRule>
  </conditionalFormatting>
  <conditionalFormatting sqref="E42:F42">
    <cfRule type="expression" dxfId="2855" priority="947">
      <formula>$L42&gt;0.15</formula>
    </cfRule>
    <cfRule type="expression" dxfId="2854" priority="948">
      <formula>AND($L42&gt;0.08,$L42&lt;0.15)</formula>
    </cfRule>
  </conditionalFormatting>
  <conditionalFormatting sqref="D41">
    <cfRule type="expression" dxfId="2853" priority="973">
      <formula>$L41&gt;0.15</formula>
    </cfRule>
    <cfRule type="expression" dxfId="2852" priority="974">
      <formula>AND($L41&gt;0.08,$L41&lt;0.15)</formula>
    </cfRule>
  </conditionalFormatting>
  <conditionalFormatting sqref="D41">
    <cfRule type="expression" dxfId="2851" priority="971">
      <formula>$L41&gt;0.15</formula>
    </cfRule>
    <cfRule type="expression" dxfId="2850" priority="972">
      <formula>AND($L41&gt;0.08,$L41&lt;0.15)</formula>
    </cfRule>
  </conditionalFormatting>
  <conditionalFormatting sqref="D41">
    <cfRule type="expression" dxfId="2849" priority="969">
      <formula>$L41&gt;0.15</formula>
    </cfRule>
    <cfRule type="expression" dxfId="2848" priority="970">
      <formula>AND($L41&gt;0.08,$L41&lt;0.15)</formula>
    </cfRule>
  </conditionalFormatting>
  <conditionalFormatting sqref="E41:F41">
    <cfRule type="expression" dxfId="2847" priority="967">
      <formula>$L41&gt;0.15</formula>
    </cfRule>
    <cfRule type="expression" dxfId="2846" priority="968">
      <formula>AND($L41&gt;0.08,$L41&lt;0.15)</formula>
    </cfRule>
  </conditionalFormatting>
  <conditionalFormatting sqref="E41:F41">
    <cfRule type="expression" dxfId="2845" priority="965">
      <formula>$L41&gt;0.15</formula>
    </cfRule>
    <cfRule type="expression" dxfId="2844" priority="966">
      <formula>AND($L41&gt;0.08,$L41&lt;0.15)</formula>
    </cfRule>
  </conditionalFormatting>
  <conditionalFormatting sqref="E41:F41">
    <cfRule type="expression" dxfId="2843" priority="963">
      <formula>$L41&gt;0.15</formula>
    </cfRule>
    <cfRule type="expression" dxfId="2842" priority="964">
      <formula>AND($L41&gt;0.08,$L41&lt;0.15)</formula>
    </cfRule>
  </conditionalFormatting>
  <conditionalFormatting sqref="D42">
    <cfRule type="expression" dxfId="2841" priority="957">
      <formula>$L42&gt;0.15</formula>
    </cfRule>
    <cfRule type="expression" dxfId="2840" priority="958">
      <formula>AND($L42&gt;0.08,$L42&lt;0.15)</formula>
    </cfRule>
  </conditionalFormatting>
  <conditionalFormatting sqref="D42">
    <cfRule type="expression" dxfId="2839" priority="955">
      <formula>$L42&gt;0.15</formula>
    </cfRule>
    <cfRule type="expression" dxfId="2838" priority="956">
      <formula>AND($L42&gt;0.08,$L42&lt;0.15)</formula>
    </cfRule>
  </conditionalFormatting>
  <conditionalFormatting sqref="D42">
    <cfRule type="expression" dxfId="2837" priority="953">
      <formula>$L42&gt;0.15</formula>
    </cfRule>
    <cfRule type="expression" dxfId="2836" priority="954">
      <formula>AND($L42&gt;0.08,$L42&lt;0.15)</formula>
    </cfRule>
  </conditionalFormatting>
  <conditionalFormatting sqref="E42:F42">
    <cfRule type="expression" dxfId="2835" priority="951">
      <formula>$L42&gt;0.15</formula>
    </cfRule>
    <cfRule type="expression" dxfId="2834" priority="952">
      <formula>AND($L42&gt;0.08,$L42&lt;0.15)</formula>
    </cfRule>
  </conditionalFormatting>
  <conditionalFormatting sqref="E42:F42">
    <cfRule type="expression" dxfId="2833" priority="949">
      <formula>$L42&gt;0.15</formula>
    </cfRule>
    <cfRule type="expression" dxfId="2832" priority="950">
      <formula>AND($L42&gt;0.08,$L42&lt;0.15)</formula>
    </cfRule>
  </conditionalFormatting>
  <conditionalFormatting sqref="G42:H42">
    <cfRule type="expression" dxfId="2831" priority="945">
      <formula>$L42&gt;0.15</formula>
    </cfRule>
    <cfRule type="expression" dxfId="2830" priority="946">
      <formula>AND($L42&gt;0.08,$L42&lt;0.15)</formula>
    </cfRule>
  </conditionalFormatting>
  <conditionalFormatting sqref="G42:H42">
    <cfRule type="expression" dxfId="2829" priority="943">
      <formula>$L42&gt;0.15</formula>
    </cfRule>
    <cfRule type="expression" dxfId="2828" priority="944">
      <formula>AND($L42&gt;0.08,$L42&lt;0.15)</formula>
    </cfRule>
  </conditionalFormatting>
  <conditionalFormatting sqref="G43:H43">
    <cfRule type="expression" dxfId="2827" priority="933">
      <formula>$L43&gt;0.15</formula>
    </cfRule>
    <cfRule type="expression" dxfId="2826" priority="934">
      <formula>AND($L43&gt;0.08,$L43&lt;0.15)</formula>
    </cfRule>
  </conditionalFormatting>
  <conditionalFormatting sqref="D43">
    <cfRule type="expression" dxfId="2825" priority="931">
      <formula>$L43&gt;0.15</formula>
    </cfRule>
    <cfRule type="expression" dxfId="2824" priority="932">
      <formula>AND($L43&gt;0.08,$L43&lt;0.15)</formula>
    </cfRule>
  </conditionalFormatting>
  <conditionalFormatting sqref="G43:H43">
    <cfRule type="expression" dxfId="2823" priority="935">
      <formula>$L43&gt;0.15</formula>
    </cfRule>
    <cfRule type="expression" dxfId="2822" priority="936">
      <formula>AND($L43&gt;0.08,$L43&lt;0.15)</formula>
    </cfRule>
  </conditionalFormatting>
  <conditionalFormatting sqref="E43:F43">
    <cfRule type="expression" dxfId="2821" priority="937">
      <formula>$L43&gt;0.15</formula>
    </cfRule>
    <cfRule type="expression" dxfId="2820" priority="938">
      <formula>AND($L43&gt;0.08,$L43&lt;0.15)</formula>
    </cfRule>
  </conditionalFormatting>
  <conditionalFormatting sqref="E43:F43">
    <cfRule type="expression" dxfId="2819" priority="941">
      <formula>$L43&gt;0.15</formula>
    </cfRule>
    <cfRule type="expression" dxfId="2818" priority="942">
      <formula>AND($L43&gt;0.08,$L43&lt;0.15)</formula>
    </cfRule>
  </conditionalFormatting>
  <conditionalFormatting sqref="E43:F43">
    <cfRule type="expression" dxfId="2817" priority="939">
      <formula>$L43&gt;0.15</formula>
    </cfRule>
    <cfRule type="expression" dxfId="2816" priority="940">
      <formula>AND($L43&gt;0.08,$L43&lt;0.15)</formula>
    </cfRule>
  </conditionalFormatting>
  <conditionalFormatting sqref="D44">
    <cfRule type="expression" dxfId="2815" priority="929">
      <formula>$L44&gt;0.15</formula>
    </cfRule>
    <cfRule type="expression" dxfId="2814" priority="930">
      <formula>AND($L44&gt;0.08,$L44&lt;0.15)</formula>
    </cfRule>
  </conditionalFormatting>
  <conditionalFormatting sqref="E44:H44">
    <cfRule type="expression" dxfId="2813" priority="927">
      <formula>$L44&gt;0.15</formula>
    </cfRule>
    <cfRule type="expression" dxfId="2812" priority="928">
      <formula>AND($L44&gt;0.08,$L44&lt;0.15)</formula>
    </cfRule>
  </conditionalFormatting>
  <conditionalFormatting sqref="D45">
    <cfRule type="expression" dxfId="2811" priority="925">
      <formula>$L45&gt;0.15</formula>
    </cfRule>
    <cfRule type="expression" dxfId="2810" priority="926">
      <formula>AND($L45&gt;0.08,$L45&lt;0.15)</formula>
    </cfRule>
  </conditionalFormatting>
  <conditionalFormatting sqref="E45:H45">
    <cfRule type="expression" dxfId="2809" priority="923">
      <formula>$L45&gt;0.15</formula>
    </cfRule>
    <cfRule type="expression" dxfId="2808" priority="924">
      <formula>AND($L45&gt;0.08,$L45&lt;0.15)</formula>
    </cfRule>
  </conditionalFormatting>
  <conditionalFormatting sqref="D46">
    <cfRule type="expression" dxfId="2807" priority="921">
      <formula>$L46&gt;0.15</formula>
    </cfRule>
    <cfRule type="expression" dxfId="2806" priority="922">
      <formula>AND($L46&gt;0.08,$L46&lt;0.15)</formula>
    </cfRule>
  </conditionalFormatting>
  <conditionalFormatting sqref="D46">
    <cfRule type="expression" dxfId="2805" priority="919">
      <formula>$L46&gt;0.15</formula>
    </cfRule>
    <cfRule type="expression" dxfId="2804" priority="920">
      <formula>AND($L46&gt;0.08,$L46&lt;0.15)</formula>
    </cfRule>
  </conditionalFormatting>
  <conditionalFormatting sqref="D46">
    <cfRule type="expression" dxfId="2803" priority="917">
      <formula>$L46&gt;0.15</formula>
    </cfRule>
    <cfRule type="expression" dxfId="2802" priority="918">
      <formula>AND($L46&gt;0.08,$L46&lt;0.15)</formula>
    </cfRule>
  </conditionalFormatting>
  <conditionalFormatting sqref="E46:F46">
    <cfRule type="expression" dxfId="2801" priority="909">
      <formula>$L46&gt;0.15</formula>
    </cfRule>
    <cfRule type="expression" dxfId="2800" priority="910">
      <formula>AND($L46&gt;0.08,$L46&lt;0.15)</formula>
    </cfRule>
  </conditionalFormatting>
  <conditionalFormatting sqref="E46:F46">
    <cfRule type="expression" dxfId="2799" priority="907">
      <formula>$L46&gt;0.15</formula>
    </cfRule>
    <cfRule type="expression" dxfId="2798" priority="908">
      <formula>AND($L46&gt;0.08,$L46&lt;0.15)</formula>
    </cfRule>
  </conditionalFormatting>
  <conditionalFormatting sqref="G46:H46">
    <cfRule type="expression" dxfId="2797" priority="905">
      <formula>$L46&gt;0.15</formula>
    </cfRule>
    <cfRule type="expression" dxfId="2796" priority="906">
      <formula>AND($L46&gt;0.08,$L46&lt;0.15)</formula>
    </cfRule>
  </conditionalFormatting>
  <conditionalFormatting sqref="G46:H46">
    <cfRule type="expression" dxfId="2795" priority="911">
      <formula>$L46&gt;0.15</formula>
    </cfRule>
    <cfRule type="expression" dxfId="2794" priority="912">
      <formula>AND($L46&gt;0.08,$L46&lt;0.15)</formula>
    </cfRule>
  </conditionalFormatting>
  <conditionalFormatting sqref="E46:F46">
    <cfRule type="expression" dxfId="2793" priority="915">
      <formula>$L46&gt;0.15</formula>
    </cfRule>
    <cfRule type="expression" dxfId="2792" priority="916">
      <formula>AND($L46&gt;0.08,$L46&lt;0.15)</formula>
    </cfRule>
  </conditionalFormatting>
  <conditionalFormatting sqref="E46:F46">
    <cfRule type="expression" dxfId="2791" priority="913">
      <formula>$L46&gt;0.15</formula>
    </cfRule>
    <cfRule type="expression" dxfId="2790" priority="914">
      <formula>AND($L46&gt;0.08,$L46&lt;0.15)</formula>
    </cfRule>
  </conditionalFormatting>
  <conditionalFormatting sqref="E46:F46">
    <cfRule type="expression" dxfId="2789" priority="897">
      <formula>$L46&gt;0.15</formula>
    </cfRule>
    <cfRule type="expression" dxfId="2788" priority="898">
      <formula>AND($L46&gt;0.08,$L46&lt;0.15)</formula>
    </cfRule>
  </conditionalFormatting>
  <conditionalFormatting sqref="E46:F46">
    <cfRule type="expression" dxfId="2787" priority="895">
      <formula>$L46&gt;0.15</formula>
    </cfRule>
    <cfRule type="expression" dxfId="2786" priority="896">
      <formula>AND($L46&gt;0.08,$L46&lt;0.15)</formula>
    </cfRule>
  </conditionalFormatting>
  <conditionalFormatting sqref="H46">
    <cfRule type="expression" dxfId="2785" priority="893">
      <formula>$L46&gt;0.15</formula>
    </cfRule>
    <cfRule type="expression" dxfId="2784" priority="894">
      <formula>AND($L46&gt;0.08,$L46&lt;0.15)</formula>
    </cfRule>
  </conditionalFormatting>
  <conditionalFormatting sqref="H46">
    <cfRule type="expression" dxfId="2783" priority="899">
      <formula>$L46&gt;0.15</formula>
    </cfRule>
    <cfRule type="expression" dxfId="2782" priority="900">
      <formula>AND($L46&gt;0.08,$L46&lt;0.15)</formula>
    </cfRule>
  </conditionalFormatting>
  <conditionalFormatting sqref="E46:F46">
    <cfRule type="expression" dxfId="2781" priority="903">
      <formula>$L46&gt;0.15</formula>
    </cfRule>
    <cfRule type="expression" dxfId="2780" priority="904">
      <formula>AND($L46&gt;0.08,$L46&lt;0.15)</formula>
    </cfRule>
  </conditionalFormatting>
  <conditionalFormatting sqref="E46:F46">
    <cfRule type="expression" dxfId="2779" priority="901">
      <formula>$L46&gt;0.15</formula>
    </cfRule>
    <cfRule type="expression" dxfId="2778" priority="902">
      <formula>AND($L46&gt;0.08,$L46&lt;0.15)</formula>
    </cfRule>
  </conditionalFormatting>
  <conditionalFormatting sqref="G46">
    <cfRule type="expression" dxfId="2777" priority="889">
      <formula>$L46&gt;0.15</formula>
    </cfRule>
    <cfRule type="expression" dxfId="2776" priority="890">
      <formula>AND($L46&gt;0.08,$L46&lt;0.15)</formula>
    </cfRule>
  </conditionalFormatting>
  <conditionalFormatting sqref="G46">
    <cfRule type="expression" dxfId="2775" priority="891">
      <formula>$L46&gt;0.15</formula>
    </cfRule>
    <cfRule type="expression" dxfId="2774" priority="892">
      <formula>AND($L46&gt;0.08,$L46&lt;0.15)</formula>
    </cfRule>
  </conditionalFormatting>
  <conditionalFormatting sqref="G47:H47">
    <cfRule type="expression" dxfId="2773" priority="885">
      <formula>$L47&gt;0.15</formula>
    </cfRule>
    <cfRule type="expression" dxfId="2772" priority="886">
      <formula>AND($L47&gt;0.08,$L47&lt;0.15)</formula>
    </cfRule>
  </conditionalFormatting>
  <conditionalFormatting sqref="G47:H47">
    <cfRule type="expression" dxfId="2771" priority="887">
      <formula>$L47&gt;0.15</formula>
    </cfRule>
    <cfRule type="expression" dxfId="2770" priority="888">
      <formula>AND($L47&gt;0.08,$L47&lt;0.15)</formula>
    </cfRule>
  </conditionalFormatting>
  <conditionalFormatting sqref="E47">
    <cfRule type="expression" dxfId="2769" priority="879">
      <formula>$L47&gt;0.15</formula>
    </cfRule>
    <cfRule type="expression" dxfId="2768" priority="880">
      <formula>AND($L47&gt;0.08,$L47&lt;0.15)</formula>
    </cfRule>
  </conditionalFormatting>
  <conditionalFormatting sqref="E47">
    <cfRule type="expression" dxfId="2767" priority="877">
      <formula>$L47&gt;0.15</formula>
    </cfRule>
    <cfRule type="expression" dxfId="2766" priority="878">
      <formula>AND($L47&gt;0.08,$L47&lt;0.15)</formula>
    </cfRule>
  </conditionalFormatting>
  <conditionalFormatting sqref="E47">
    <cfRule type="expression" dxfId="2765" priority="883">
      <formula>$L47&gt;0.15</formula>
    </cfRule>
    <cfRule type="expression" dxfId="2764" priority="884">
      <formula>AND($L47&gt;0.08,$L47&lt;0.15)</formula>
    </cfRule>
  </conditionalFormatting>
  <conditionalFormatting sqref="E47">
    <cfRule type="expression" dxfId="2763" priority="881">
      <formula>$L47&gt;0.15</formula>
    </cfRule>
    <cfRule type="expression" dxfId="2762" priority="882">
      <formula>AND($L47&gt;0.08,$L47&lt;0.15)</formula>
    </cfRule>
  </conditionalFormatting>
  <conditionalFormatting sqref="E47">
    <cfRule type="expression" dxfId="2761" priority="871">
      <formula>$L47&gt;0.15</formula>
    </cfRule>
    <cfRule type="expression" dxfId="2760" priority="872">
      <formula>AND($L47&gt;0.08,$L47&lt;0.15)</formula>
    </cfRule>
  </conditionalFormatting>
  <conditionalFormatting sqref="E47">
    <cfRule type="expression" dxfId="2759" priority="869">
      <formula>$L47&gt;0.15</formula>
    </cfRule>
    <cfRule type="expression" dxfId="2758" priority="870">
      <formula>AND($L47&gt;0.08,$L47&lt;0.15)</formula>
    </cfRule>
  </conditionalFormatting>
  <conditionalFormatting sqref="E47">
    <cfRule type="expression" dxfId="2757" priority="875">
      <formula>$L47&gt;0.15</formula>
    </cfRule>
    <cfRule type="expression" dxfId="2756" priority="876">
      <formula>AND($L47&gt;0.08,$L47&lt;0.15)</formula>
    </cfRule>
  </conditionalFormatting>
  <conditionalFormatting sqref="E47">
    <cfRule type="expression" dxfId="2755" priority="873">
      <formula>$L47&gt;0.15</formula>
    </cfRule>
    <cfRule type="expression" dxfId="2754" priority="874">
      <formula>AND($L47&gt;0.08,$L47&lt;0.15)</formula>
    </cfRule>
  </conditionalFormatting>
  <conditionalFormatting sqref="F68">
    <cfRule type="expression" dxfId="2753" priority="867">
      <formula>$L68&gt;0.15</formula>
    </cfRule>
    <cfRule type="expression" dxfId="2752" priority="868">
      <formula>AND($L68&gt;0.08,$L68&lt;0.15)</formula>
    </cfRule>
  </conditionalFormatting>
  <conditionalFormatting sqref="D68">
    <cfRule type="expression" dxfId="2751" priority="865">
      <formula>$L68&gt;0.15</formula>
    </cfRule>
    <cfRule type="expression" dxfId="2750" priority="866">
      <formula>AND($L68&gt;0.08,$L68&lt;0.15)</formula>
    </cfRule>
  </conditionalFormatting>
  <conditionalFormatting sqref="G68:H68">
    <cfRule type="expression" dxfId="2749" priority="861">
      <formula>$L68&gt;0.15</formula>
    </cfRule>
    <cfRule type="expression" dxfId="2748" priority="862">
      <formula>AND($L68&gt;0.08,$L68&lt;0.15)</formula>
    </cfRule>
  </conditionalFormatting>
  <conditionalFormatting sqref="G68:H68">
    <cfRule type="expression" dxfId="2747" priority="863">
      <formula>$L68&gt;0.15</formula>
    </cfRule>
    <cfRule type="expression" dxfId="2746" priority="864">
      <formula>AND($L68&gt;0.08,$L68&lt;0.15)</formula>
    </cfRule>
  </conditionalFormatting>
  <conditionalFormatting sqref="E68">
    <cfRule type="expression" dxfId="2745" priority="855">
      <formula>$L68&gt;0.15</formula>
    </cfRule>
    <cfRule type="expression" dxfId="2744" priority="856">
      <formula>AND($L68&gt;0.08,$L68&lt;0.15)</formula>
    </cfRule>
  </conditionalFormatting>
  <conditionalFormatting sqref="E68">
    <cfRule type="expression" dxfId="2743" priority="853">
      <formula>$L68&gt;0.15</formula>
    </cfRule>
    <cfRule type="expression" dxfId="2742" priority="854">
      <formula>AND($L68&gt;0.08,$L68&lt;0.15)</formula>
    </cfRule>
  </conditionalFormatting>
  <conditionalFormatting sqref="E68">
    <cfRule type="expression" dxfId="2741" priority="859">
      <formula>$L68&gt;0.15</formula>
    </cfRule>
    <cfRule type="expression" dxfId="2740" priority="860">
      <formula>AND($L68&gt;0.08,$L68&lt;0.15)</formula>
    </cfRule>
  </conditionalFormatting>
  <conditionalFormatting sqref="E68">
    <cfRule type="expression" dxfId="2739" priority="857">
      <formula>$L68&gt;0.15</formula>
    </cfRule>
    <cfRule type="expression" dxfId="2738" priority="858">
      <formula>AND($L68&gt;0.08,$L68&lt;0.15)</formula>
    </cfRule>
  </conditionalFormatting>
  <conditionalFormatting sqref="E68">
    <cfRule type="expression" dxfId="2737" priority="847">
      <formula>$L68&gt;0.15</formula>
    </cfRule>
    <cfRule type="expression" dxfId="2736" priority="848">
      <formula>AND($L68&gt;0.08,$L68&lt;0.15)</formula>
    </cfRule>
  </conditionalFormatting>
  <conditionalFormatting sqref="E68">
    <cfRule type="expression" dxfId="2735" priority="845">
      <formula>$L68&gt;0.15</formula>
    </cfRule>
    <cfRule type="expression" dxfId="2734" priority="846">
      <formula>AND($L68&gt;0.08,$L68&lt;0.15)</formula>
    </cfRule>
  </conditionalFormatting>
  <conditionalFormatting sqref="E68">
    <cfRule type="expression" dxfId="2733" priority="851">
      <formula>$L68&gt;0.15</formula>
    </cfRule>
    <cfRule type="expression" dxfId="2732" priority="852">
      <formula>AND($L68&gt;0.08,$L68&lt;0.15)</formula>
    </cfRule>
  </conditionalFormatting>
  <conditionalFormatting sqref="E68">
    <cfRule type="expression" dxfId="2731" priority="849">
      <formula>$L68&gt;0.15</formula>
    </cfRule>
    <cfRule type="expression" dxfId="2730" priority="850">
      <formula>AND($L68&gt;0.08,$L68&lt;0.15)</formula>
    </cfRule>
  </conditionalFormatting>
  <conditionalFormatting sqref="D69">
    <cfRule type="expression" dxfId="2729" priority="843">
      <formula>$L69&gt;0.15</formula>
    </cfRule>
    <cfRule type="expression" dxfId="2728" priority="844">
      <formula>AND($L69&gt;0.08,$L69&lt;0.15)</formula>
    </cfRule>
  </conditionalFormatting>
  <conditionalFormatting sqref="AE68:AE69">
    <cfRule type="expression" dxfId="2727" priority="839">
      <formula>$L68&gt;0.15</formula>
    </cfRule>
    <cfRule type="expression" dxfId="2726" priority="840">
      <formula>AND($L68&gt;0.08,$L68&lt;0.15)</formula>
    </cfRule>
  </conditionalFormatting>
  <conditionalFormatting sqref="AE68:AE69">
    <cfRule type="expression" dxfId="2725" priority="841">
      <formula>$L68&gt;0.15</formula>
    </cfRule>
    <cfRule type="expression" dxfId="2724" priority="842">
      <formula>AND($L68&gt;0.08,$L68&lt;0.15)</formula>
    </cfRule>
  </conditionalFormatting>
  <conditionalFormatting sqref="E48:F48">
    <cfRule type="expression" dxfId="2723" priority="835">
      <formula>$L48&gt;0.15</formula>
    </cfRule>
    <cfRule type="expression" dxfId="2722" priority="836">
      <formula>AND($L48&gt;0.08,$L48&lt;0.15)</formula>
    </cfRule>
  </conditionalFormatting>
  <conditionalFormatting sqref="E48:F48">
    <cfRule type="expression" dxfId="2721" priority="831">
      <formula>$L48&gt;0.15</formula>
    </cfRule>
    <cfRule type="expression" dxfId="2720" priority="832">
      <formula>AND($L48&gt;0.08,$L48&lt;0.15)</formula>
    </cfRule>
  </conditionalFormatting>
  <conditionalFormatting sqref="E48:F48">
    <cfRule type="expression" dxfId="2719" priority="829">
      <formula>$L48&gt;0.15</formula>
    </cfRule>
    <cfRule type="expression" dxfId="2718" priority="830">
      <formula>AND($L48&gt;0.08,$L48&lt;0.15)</formula>
    </cfRule>
  </conditionalFormatting>
  <conditionalFormatting sqref="G48:H48">
    <cfRule type="expression" dxfId="2717" priority="827">
      <formula>$L48&gt;0.15</formula>
    </cfRule>
    <cfRule type="expression" dxfId="2716" priority="828">
      <formula>AND($L48&gt;0.08,$L48&lt;0.15)</formula>
    </cfRule>
  </conditionalFormatting>
  <conditionalFormatting sqref="G48:H48">
    <cfRule type="expression" dxfId="2715" priority="833">
      <formula>$L48&gt;0.15</formula>
    </cfRule>
    <cfRule type="expression" dxfId="2714" priority="834">
      <formula>AND($L48&gt;0.08,$L48&lt;0.15)</formula>
    </cfRule>
  </conditionalFormatting>
  <conditionalFormatting sqref="E48:F48">
    <cfRule type="expression" dxfId="2713" priority="837">
      <formula>$L48&gt;0.15</formula>
    </cfRule>
    <cfRule type="expression" dxfId="2712" priority="838">
      <formula>AND($L48&gt;0.08,$L48&lt;0.15)</formula>
    </cfRule>
  </conditionalFormatting>
  <conditionalFormatting sqref="D48">
    <cfRule type="expression" dxfId="2711" priority="825">
      <formula>$L48&gt;0.15</formula>
    </cfRule>
    <cfRule type="expression" dxfId="2710" priority="826">
      <formula>AND($L48&gt;0.08,$L48&lt;0.15)</formula>
    </cfRule>
  </conditionalFormatting>
  <conditionalFormatting sqref="D48">
    <cfRule type="expression" dxfId="2709" priority="823">
      <formula>$L48&gt;0.15</formula>
    </cfRule>
    <cfRule type="expression" dxfId="2708" priority="824">
      <formula>AND($L48&gt;0.08,$L48&lt;0.15)</formula>
    </cfRule>
  </conditionalFormatting>
  <conditionalFormatting sqref="E49:F49">
    <cfRule type="expression" dxfId="2707" priority="819">
      <formula>$L49&gt;0.15</formula>
    </cfRule>
    <cfRule type="expression" dxfId="2706" priority="820">
      <formula>AND($L49&gt;0.08,$L49&lt;0.15)</formula>
    </cfRule>
  </conditionalFormatting>
  <conditionalFormatting sqref="E49:F49">
    <cfRule type="expression" dxfId="2705" priority="815">
      <formula>$L49&gt;0.15</formula>
    </cfRule>
    <cfRule type="expression" dxfId="2704" priority="816">
      <formula>AND($L49&gt;0.08,$L49&lt;0.15)</formula>
    </cfRule>
  </conditionalFormatting>
  <conditionalFormatting sqref="E49:F49">
    <cfRule type="expression" dxfId="2703" priority="813">
      <formula>$L49&gt;0.15</formula>
    </cfRule>
    <cfRule type="expression" dxfId="2702" priority="814">
      <formula>AND($L49&gt;0.08,$L49&lt;0.15)</formula>
    </cfRule>
  </conditionalFormatting>
  <conditionalFormatting sqref="G49:H49">
    <cfRule type="expression" dxfId="2701" priority="811">
      <formula>$L49&gt;0.15</formula>
    </cfRule>
    <cfRule type="expression" dxfId="2700" priority="812">
      <formula>AND($L49&gt;0.08,$L49&lt;0.15)</formula>
    </cfRule>
  </conditionalFormatting>
  <conditionalFormatting sqref="G49:H49">
    <cfRule type="expression" dxfId="2699" priority="817">
      <formula>$L49&gt;0.15</formula>
    </cfRule>
    <cfRule type="expression" dxfId="2698" priority="818">
      <formula>AND($L49&gt;0.08,$L49&lt;0.15)</formula>
    </cfRule>
  </conditionalFormatting>
  <conditionalFormatting sqref="E49:F49">
    <cfRule type="expression" dxfId="2697" priority="821">
      <formula>$L49&gt;0.15</formula>
    </cfRule>
    <cfRule type="expression" dxfId="2696" priority="822">
      <formula>AND($L49&gt;0.08,$L49&lt;0.15)</formula>
    </cfRule>
  </conditionalFormatting>
  <conditionalFormatting sqref="D49">
    <cfRule type="expression" dxfId="2695" priority="809">
      <formula>$L49&gt;0.15</formula>
    </cfRule>
    <cfRule type="expression" dxfId="2694" priority="810">
      <formula>AND($L49&gt;0.08,$L49&lt;0.15)</formula>
    </cfRule>
  </conditionalFormatting>
  <conditionalFormatting sqref="D49">
    <cfRule type="expression" dxfId="2693" priority="807">
      <formula>$L49&gt;0.15</formula>
    </cfRule>
    <cfRule type="expression" dxfId="2692" priority="808">
      <formula>AND($L49&gt;0.08,$L49&lt;0.15)</formula>
    </cfRule>
  </conditionalFormatting>
  <conditionalFormatting sqref="D51">
    <cfRule type="expression" dxfId="2691" priority="805">
      <formula>$L51&gt;0.15</formula>
    </cfRule>
    <cfRule type="expression" dxfId="2690" priority="806">
      <formula>AND($L51&gt;0.08,$L51&lt;0.15)</formula>
    </cfRule>
  </conditionalFormatting>
  <conditionalFormatting sqref="D51">
    <cfRule type="expression" dxfId="2689" priority="803">
      <formula>$L51&gt;0.15</formula>
    </cfRule>
    <cfRule type="expression" dxfId="2688" priority="804">
      <formula>AND($L51&gt;0.08,$L51&lt;0.15)</formula>
    </cfRule>
  </conditionalFormatting>
  <conditionalFormatting sqref="D51">
    <cfRule type="expression" dxfId="2687" priority="801">
      <formula>$L51&gt;0.15</formula>
    </cfRule>
    <cfRule type="expression" dxfId="2686" priority="802">
      <formula>AND($L51&gt;0.08,$L51&lt;0.15)</formula>
    </cfRule>
  </conditionalFormatting>
  <conditionalFormatting sqref="E51:F51">
    <cfRule type="expression" dxfId="2685" priority="793">
      <formula>$L51&gt;0.15</formula>
    </cfRule>
    <cfRule type="expression" dxfId="2684" priority="794">
      <formula>AND($L51&gt;0.08,$L51&lt;0.15)</formula>
    </cfRule>
  </conditionalFormatting>
  <conditionalFormatting sqref="E51:F51">
    <cfRule type="expression" dxfId="2683" priority="791">
      <formula>$L51&gt;0.15</formula>
    </cfRule>
    <cfRule type="expression" dxfId="2682" priority="792">
      <formula>AND($L51&gt;0.08,$L51&lt;0.15)</formula>
    </cfRule>
  </conditionalFormatting>
  <conditionalFormatting sqref="G51:H51">
    <cfRule type="expression" dxfId="2681" priority="789">
      <formula>$L51&gt;0.15</formula>
    </cfRule>
    <cfRule type="expression" dxfId="2680" priority="790">
      <formula>AND($L51&gt;0.08,$L51&lt;0.15)</formula>
    </cfRule>
  </conditionalFormatting>
  <conditionalFormatting sqref="G51:H51">
    <cfRule type="expression" dxfId="2679" priority="795">
      <formula>$L51&gt;0.15</formula>
    </cfRule>
    <cfRule type="expression" dxfId="2678" priority="796">
      <formula>AND($L51&gt;0.08,$L51&lt;0.15)</formula>
    </cfRule>
  </conditionalFormatting>
  <conditionalFormatting sqref="E51:F51">
    <cfRule type="expression" dxfId="2677" priority="799">
      <formula>$L51&gt;0.15</formula>
    </cfRule>
    <cfRule type="expression" dxfId="2676" priority="800">
      <formula>AND($L51&gt;0.08,$L51&lt;0.15)</formula>
    </cfRule>
  </conditionalFormatting>
  <conditionalFormatting sqref="E51:F51">
    <cfRule type="expression" dxfId="2675" priority="797">
      <formula>$L51&gt;0.15</formula>
    </cfRule>
    <cfRule type="expression" dxfId="2674" priority="798">
      <formula>AND($L51&gt;0.08,$L51&lt;0.15)</formula>
    </cfRule>
  </conditionalFormatting>
  <conditionalFormatting sqref="D52">
    <cfRule type="expression" dxfId="2673" priority="787">
      <formula>$L52&gt;0.15</formula>
    </cfRule>
    <cfRule type="expression" dxfId="2672" priority="788">
      <formula>AND($L52&gt;0.08,$L52&lt;0.15)</formula>
    </cfRule>
  </conditionalFormatting>
  <conditionalFormatting sqref="D52">
    <cfRule type="expression" dxfId="2671" priority="785">
      <formula>$L52&gt;0.15</formula>
    </cfRule>
    <cfRule type="expression" dxfId="2670" priority="786">
      <formula>AND($L52&gt;0.08,$L52&lt;0.15)</formula>
    </cfRule>
  </conditionalFormatting>
  <conditionalFormatting sqref="D52">
    <cfRule type="expression" dxfId="2669" priority="783">
      <formula>$L52&gt;0.15</formula>
    </cfRule>
    <cfRule type="expression" dxfId="2668" priority="784">
      <formula>AND($L52&gt;0.08,$L52&lt;0.15)</formula>
    </cfRule>
  </conditionalFormatting>
  <conditionalFormatting sqref="E52:F52">
    <cfRule type="expression" dxfId="2667" priority="775">
      <formula>$L52&gt;0.15</formula>
    </cfRule>
    <cfRule type="expression" dxfId="2666" priority="776">
      <formula>AND($L52&gt;0.08,$L52&lt;0.15)</formula>
    </cfRule>
  </conditionalFormatting>
  <conditionalFormatting sqref="E52:F52">
    <cfRule type="expression" dxfId="2665" priority="773">
      <formula>$L52&gt;0.15</formula>
    </cfRule>
    <cfRule type="expression" dxfId="2664" priority="774">
      <formula>AND($L52&gt;0.08,$L52&lt;0.15)</formula>
    </cfRule>
  </conditionalFormatting>
  <conditionalFormatting sqref="G52:H52">
    <cfRule type="expression" dxfId="2663" priority="771">
      <formula>$L52&gt;0.15</formula>
    </cfRule>
    <cfRule type="expression" dxfId="2662" priority="772">
      <formula>AND($L52&gt;0.08,$L52&lt;0.15)</formula>
    </cfRule>
  </conditionalFormatting>
  <conditionalFormatting sqref="G52:H52">
    <cfRule type="expression" dxfId="2661" priority="777">
      <formula>$L52&gt;0.15</formula>
    </cfRule>
    <cfRule type="expression" dxfId="2660" priority="778">
      <formula>AND($L52&gt;0.08,$L52&lt;0.15)</formula>
    </cfRule>
  </conditionalFormatting>
  <conditionalFormatting sqref="E52:F52">
    <cfRule type="expression" dxfId="2659" priority="781">
      <formula>$L52&gt;0.15</formula>
    </cfRule>
    <cfRule type="expression" dxfId="2658" priority="782">
      <formula>AND($L52&gt;0.08,$L52&lt;0.15)</formula>
    </cfRule>
  </conditionalFormatting>
  <conditionalFormatting sqref="E52:F52">
    <cfRule type="expression" dxfId="2657" priority="779">
      <formula>$L52&gt;0.15</formula>
    </cfRule>
    <cfRule type="expression" dxfId="2656" priority="780">
      <formula>AND($L52&gt;0.08,$L52&lt;0.15)</formula>
    </cfRule>
  </conditionalFormatting>
  <conditionalFormatting sqref="D53">
    <cfRule type="expression" dxfId="2655" priority="769">
      <formula>$L53&gt;0.15</formula>
    </cfRule>
    <cfRule type="expression" dxfId="2654" priority="770">
      <formula>AND($L53&gt;0.08,$L53&lt;0.15)</formula>
    </cfRule>
  </conditionalFormatting>
  <conditionalFormatting sqref="D53">
    <cfRule type="expression" dxfId="2653" priority="767">
      <formula>$L53&gt;0.15</formula>
    </cfRule>
    <cfRule type="expression" dxfId="2652" priority="768">
      <formula>AND($L53&gt;0.08,$L53&lt;0.15)</formula>
    </cfRule>
  </conditionalFormatting>
  <conditionalFormatting sqref="D53">
    <cfRule type="expression" dxfId="2651" priority="765">
      <formula>$L53&gt;0.15</formula>
    </cfRule>
    <cfRule type="expression" dxfId="2650" priority="766">
      <formula>AND($L53&gt;0.08,$L53&lt;0.15)</formula>
    </cfRule>
  </conditionalFormatting>
  <conditionalFormatting sqref="E53:F53">
    <cfRule type="expression" dxfId="2649" priority="757">
      <formula>$L53&gt;0.15</formula>
    </cfRule>
    <cfRule type="expression" dxfId="2648" priority="758">
      <formula>AND($L53&gt;0.08,$L53&lt;0.15)</formula>
    </cfRule>
  </conditionalFormatting>
  <conditionalFormatting sqref="E53:F53">
    <cfRule type="expression" dxfId="2647" priority="755">
      <formula>$L53&gt;0.15</formula>
    </cfRule>
    <cfRule type="expression" dxfId="2646" priority="756">
      <formula>AND($L53&gt;0.08,$L53&lt;0.15)</formula>
    </cfRule>
  </conditionalFormatting>
  <conditionalFormatting sqref="G53:H53">
    <cfRule type="expression" dxfId="2645" priority="753">
      <formula>$L53&gt;0.15</formula>
    </cfRule>
    <cfRule type="expression" dxfId="2644" priority="754">
      <formula>AND($L53&gt;0.08,$L53&lt;0.15)</formula>
    </cfRule>
  </conditionalFormatting>
  <conditionalFormatting sqref="G53:H53">
    <cfRule type="expression" dxfId="2643" priority="759">
      <formula>$L53&gt;0.15</formula>
    </cfRule>
    <cfRule type="expression" dxfId="2642" priority="760">
      <formula>AND($L53&gt;0.08,$L53&lt;0.15)</formula>
    </cfRule>
  </conditionalFormatting>
  <conditionalFormatting sqref="E53:F53">
    <cfRule type="expression" dxfId="2641" priority="763">
      <formula>$L53&gt;0.15</formula>
    </cfRule>
    <cfRule type="expression" dxfId="2640" priority="764">
      <formula>AND($L53&gt;0.08,$L53&lt;0.15)</formula>
    </cfRule>
  </conditionalFormatting>
  <conditionalFormatting sqref="E53:F53">
    <cfRule type="expression" dxfId="2639" priority="761">
      <formula>$L53&gt;0.15</formula>
    </cfRule>
    <cfRule type="expression" dxfId="2638" priority="762">
      <formula>AND($L53&gt;0.08,$L53&lt;0.15)</formula>
    </cfRule>
  </conditionalFormatting>
  <conditionalFormatting sqref="E50:H50">
    <cfRule type="expression" dxfId="2637" priority="751">
      <formula>$L50&gt;0.15</formula>
    </cfRule>
    <cfRule type="expression" dxfId="2636" priority="752">
      <formula>AND($L50&gt;0.08,$L50&lt;0.15)</formula>
    </cfRule>
  </conditionalFormatting>
  <conditionalFormatting sqref="D50">
    <cfRule type="expression" dxfId="2635" priority="749">
      <formula>$L50&gt;0.15</formula>
    </cfRule>
    <cfRule type="expression" dxfId="2634" priority="750">
      <formula>AND($L50&gt;0.08,$L50&lt;0.15)</formula>
    </cfRule>
  </conditionalFormatting>
  <conditionalFormatting sqref="G7:H7">
    <cfRule type="expression" dxfId="2633" priority="739">
      <formula>$L7&gt;0.15</formula>
    </cfRule>
    <cfRule type="expression" dxfId="2632" priority="740">
      <formula>AND($L7&gt;0.08,$L7&lt;0.15)</formula>
    </cfRule>
  </conditionalFormatting>
  <conditionalFormatting sqref="E7:F7">
    <cfRule type="expression" dxfId="2631" priority="747">
      <formula>$L7&gt;0.15</formula>
    </cfRule>
    <cfRule type="expression" dxfId="2630" priority="748">
      <formula>AND($L7&gt;0.08,$L7&lt;0.15)</formula>
    </cfRule>
  </conditionalFormatting>
  <conditionalFormatting sqref="E7:F7">
    <cfRule type="expression" dxfId="2629" priority="745">
      <formula>$L7&gt;0.15</formula>
    </cfRule>
    <cfRule type="expression" dxfId="2628" priority="746">
      <formula>AND($L7&gt;0.08,$L7&lt;0.15)</formula>
    </cfRule>
  </conditionalFormatting>
  <conditionalFormatting sqref="E7:F7">
    <cfRule type="expression" dxfId="2627" priority="743">
      <formula>$L7&gt;0.15</formula>
    </cfRule>
    <cfRule type="expression" dxfId="2626" priority="744">
      <formula>AND($L7&gt;0.08,$L7&lt;0.15)</formula>
    </cfRule>
  </conditionalFormatting>
  <conditionalFormatting sqref="G7:H7">
    <cfRule type="expression" dxfId="2625" priority="741">
      <formula>$L7&gt;0.15</formula>
    </cfRule>
    <cfRule type="expression" dxfId="2624" priority="742">
      <formula>AND($L7&gt;0.08,$L7&lt;0.15)</formula>
    </cfRule>
  </conditionalFormatting>
  <conditionalFormatting sqref="D7">
    <cfRule type="expression" dxfId="2623" priority="737">
      <formula>$L7&gt;0.15</formula>
    </cfRule>
    <cfRule type="expression" dxfId="2622" priority="738">
      <formula>AND($L7&gt;0.08,$L7&lt;0.15)</formula>
    </cfRule>
  </conditionalFormatting>
  <conditionalFormatting sqref="E24:F24">
    <cfRule type="expression" dxfId="2621" priority="565">
      <formula>$L24&gt;0.15</formula>
    </cfRule>
    <cfRule type="expression" dxfId="2620" priority="566">
      <formula>AND($L24&gt;0.08,$L24&lt;0.15)</formula>
    </cfRule>
  </conditionalFormatting>
  <conditionalFormatting sqref="D24">
    <cfRule type="expression" dxfId="2619" priority="563">
      <formula>$L24&gt;0.15</formula>
    </cfRule>
    <cfRule type="expression" dxfId="2618" priority="564">
      <formula>AND($L24&gt;0.08,$L24&lt;0.15)</formula>
    </cfRule>
  </conditionalFormatting>
  <conditionalFormatting sqref="G24:H24">
    <cfRule type="expression" dxfId="2617" priority="561">
      <formula>$L24&gt;0.15</formula>
    </cfRule>
    <cfRule type="expression" dxfId="2616" priority="562">
      <formula>AND($L24&gt;0.08,$L24&lt;0.15)</formula>
    </cfRule>
  </conditionalFormatting>
  <conditionalFormatting sqref="G24:H24">
    <cfRule type="expression" dxfId="2615" priority="559">
      <formula>$L24&gt;0.15</formula>
    </cfRule>
    <cfRule type="expression" dxfId="2614" priority="560">
      <formula>AND($L24&gt;0.08,$L24&lt;0.15)</formula>
    </cfRule>
  </conditionalFormatting>
  <conditionalFormatting sqref="R27:R29">
    <cfRule type="expression" dxfId="2613" priority="553">
      <formula>$L27&gt;0.15</formula>
    </cfRule>
    <cfRule type="expression" dxfId="2612" priority="554">
      <formula>AND($L27&gt;0.08,$L27&lt;0.15)</formula>
    </cfRule>
  </conditionalFormatting>
  <conditionalFormatting sqref="G8:H8">
    <cfRule type="expression" dxfId="2611" priority="443">
      <formula>$L8&gt;0.15</formula>
    </cfRule>
    <cfRule type="expression" dxfId="2610" priority="444">
      <formula>AND($L8&gt;0.08,$L8&lt;0.15)</formula>
    </cfRule>
  </conditionalFormatting>
  <conditionalFormatting sqref="E8:F8">
    <cfRule type="expression" dxfId="2609" priority="451">
      <formula>$L8&gt;0.15</formula>
    </cfRule>
    <cfRule type="expression" dxfId="2608" priority="452">
      <formula>AND($L8&gt;0.08,$L8&lt;0.15)</formula>
    </cfRule>
  </conditionalFormatting>
  <conditionalFormatting sqref="E8:F8">
    <cfRule type="expression" dxfId="2607" priority="449">
      <formula>$L8&gt;0.15</formula>
    </cfRule>
    <cfRule type="expression" dxfId="2606" priority="450">
      <formula>AND($L8&gt;0.08,$L8&lt;0.15)</formula>
    </cfRule>
  </conditionalFormatting>
  <conditionalFormatting sqref="E8:F8">
    <cfRule type="expression" dxfId="2605" priority="447">
      <formula>$L8&gt;0.15</formula>
    </cfRule>
    <cfRule type="expression" dxfId="2604" priority="448">
      <formula>AND($L8&gt;0.08,$L8&lt;0.15)</formula>
    </cfRule>
  </conditionalFormatting>
  <conditionalFormatting sqref="G8:H8">
    <cfRule type="expression" dxfId="2603" priority="445">
      <formula>$L8&gt;0.15</formula>
    </cfRule>
    <cfRule type="expression" dxfId="2602" priority="446">
      <formula>AND($L8&gt;0.08,$L8&lt;0.15)</formula>
    </cfRule>
  </conditionalFormatting>
  <conditionalFormatting sqref="D8">
    <cfRule type="expression" dxfId="2601" priority="441">
      <formula>$L8&gt;0.15</formula>
    </cfRule>
    <cfRule type="expression" dxfId="2600" priority="442">
      <formula>AND($L8&gt;0.08,$L8&lt;0.15)</formula>
    </cfRule>
  </conditionalFormatting>
  <conditionalFormatting sqref="H10">
    <cfRule type="expression" dxfId="2599" priority="435">
      <formula>$L10&gt;0.15</formula>
    </cfRule>
    <cfRule type="expression" dxfId="2598" priority="436">
      <formula>AND($L10&gt;0.08,$L10&lt;0.15)</formula>
    </cfRule>
  </conditionalFormatting>
  <conditionalFormatting sqref="D10">
    <cfRule type="expression" dxfId="2597" priority="439">
      <formula>$L10&gt;0.15</formula>
    </cfRule>
    <cfRule type="expression" dxfId="2596" priority="440">
      <formula>AND($L10&gt;0.08,$L10&lt;0.15)</formula>
    </cfRule>
  </conditionalFormatting>
  <conditionalFormatting sqref="E10:F10">
    <cfRule type="expression" dxfId="2595" priority="437">
      <formula>$L10&gt;0.15</formula>
    </cfRule>
    <cfRule type="expression" dxfId="2594" priority="438">
      <formula>AND($L10&gt;0.08,$L10&lt;0.15)</formula>
    </cfRule>
  </conditionalFormatting>
  <conditionalFormatting sqref="G10">
    <cfRule type="expression" dxfId="2593" priority="433">
      <formula>$L10&gt;0.15</formula>
    </cfRule>
    <cfRule type="expression" dxfId="2592" priority="434">
      <formula>AND($L10&gt;0.08,$L10&lt;0.15)</formula>
    </cfRule>
  </conditionalFormatting>
  <conditionalFormatting sqref="G10">
    <cfRule type="expression" dxfId="2591" priority="431">
      <formula>$L10&gt;0.15</formula>
    </cfRule>
    <cfRule type="expression" dxfId="2590" priority="432">
      <formula>AND($L10&gt;0.08,$L10&lt;0.15)</formula>
    </cfRule>
  </conditionalFormatting>
  <conditionalFormatting sqref="E9:F9">
    <cfRule type="expression" dxfId="2589" priority="429">
      <formula>$L9&gt;0.15</formula>
    </cfRule>
    <cfRule type="expression" dxfId="2588" priority="430">
      <formula>AND($L9&gt;0.08,$L9&lt;0.15)</formula>
    </cfRule>
  </conditionalFormatting>
  <conditionalFormatting sqref="H9">
    <cfRule type="expression" dxfId="2587" priority="427">
      <formula>$L9&gt;0.15</formula>
    </cfRule>
    <cfRule type="expression" dxfId="2586" priority="428">
      <formula>AND($L9&gt;0.08,$L9&lt;0.15)</formula>
    </cfRule>
  </conditionalFormatting>
  <conditionalFormatting sqref="G9">
    <cfRule type="expression" dxfId="2585" priority="425">
      <formula>$L9&gt;0.15</formula>
    </cfRule>
    <cfRule type="expression" dxfId="2584" priority="426">
      <formula>AND($L9&gt;0.08,$L9&lt;0.15)</formula>
    </cfRule>
  </conditionalFormatting>
  <conditionalFormatting sqref="G9">
    <cfRule type="expression" dxfId="2583" priority="423">
      <formula>$L9&gt;0.15</formula>
    </cfRule>
    <cfRule type="expression" dxfId="2582" priority="424">
      <formula>AND($L9&gt;0.08,$L9&lt;0.15)</formula>
    </cfRule>
  </conditionalFormatting>
  <conditionalFormatting sqref="D9">
    <cfRule type="expression" dxfId="2581" priority="421">
      <formula>$L9&gt;0.15</formula>
    </cfRule>
    <cfRule type="expression" dxfId="2580" priority="422">
      <formula>AND($L9&gt;0.08,$L9&lt;0.15)</formula>
    </cfRule>
  </conditionalFormatting>
  <conditionalFormatting sqref="E11:F11">
    <cfRule type="expression" dxfId="2579" priority="419">
      <formula>$L11&gt;0.15</formula>
    </cfRule>
    <cfRule type="expression" dxfId="2578" priority="420">
      <formula>AND($L11&gt;0.08,$L11&lt;0.15)</formula>
    </cfRule>
  </conditionalFormatting>
  <conditionalFormatting sqref="D11">
    <cfRule type="expression" dxfId="2577" priority="417">
      <formula>$L11&gt;0.15</formula>
    </cfRule>
    <cfRule type="expression" dxfId="2576" priority="418">
      <formula>AND($L11&gt;0.08,$L11&lt;0.15)</formula>
    </cfRule>
  </conditionalFormatting>
  <conditionalFormatting sqref="G11:H11">
    <cfRule type="expression" dxfId="2575" priority="415">
      <formula>$L11&gt;0.15</formula>
    </cfRule>
    <cfRule type="expression" dxfId="2574" priority="416">
      <formula>AND($L11&gt;0.08,$L11&lt;0.15)</formula>
    </cfRule>
  </conditionalFormatting>
  <conditionalFormatting sqref="G11:H11">
    <cfRule type="expression" dxfId="2573" priority="413">
      <formula>$L11&gt;0.15</formula>
    </cfRule>
    <cfRule type="expression" dxfId="2572" priority="414">
      <formula>AND($L11&gt;0.08,$L11&lt;0.15)</formula>
    </cfRule>
  </conditionalFormatting>
  <conditionalFormatting sqref="I26:K26">
    <cfRule type="expression" dxfId="2571" priority="411">
      <formula>$L26&gt;0.15</formula>
    </cfRule>
    <cfRule type="expression" dxfId="2570" priority="412">
      <formula>AND($L26&gt;0.08,$L26&lt;0.15)</formula>
    </cfRule>
  </conditionalFormatting>
  <conditionalFormatting sqref="I27:K27">
    <cfRule type="expression" dxfId="2569" priority="377">
      <formula>$L27&gt;0.15</formula>
    </cfRule>
    <cfRule type="expression" dxfId="2568" priority="378">
      <formula>AND($L27&gt;0.08,$L27&lt;0.15)</formula>
    </cfRule>
  </conditionalFormatting>
  <conditionalFormatting sqref="G12:H12">
    <cfRule type="expression" dxfId="2567" priority="331">
      <formula>$L12&gt;0.15</formula>
    </cfRule>
    <cfRule type="expression" dxfId="2566" priority="332">
      <formula>AND($L12&gt;0.08,$L12&lt;0.15)</formula>
    </cfRule>
  </conditionalFormatting>
  <conditionalFormatting sqref="G12:H12">
    <cfRule type="expression" dxfId="2565" priority="329">
      <formula>$L12&gt;0.15</formula>
    </cfRule>
    <cfRule type="expression" dxfId="2564" priority="330">
      <formula>AND($L12&gt;0.08,$L12&lt;0.15)</formula>
    </cfRule>
  </conditionalFormatting>
  <conditionalFormatting sqref="D12">
    <cfRule type="expression" dxfId="2563" priority="343">
      <formula>$L12&gt;0.15</formula>
    </cfRule>
    <cfRule type="expression" dxfId="2562" priority="344">
      <formula>AND($L12&gt;0.08,$L12&lt;0.15)</formula>
    </cfRule>
  </conditionalFormatting>
  <conditionalFormatting sqref="D12">
    <cfRule type="expression" dxfId="2561" priority="341">
      <formula>$L12&gt;0.15</formula>
    </cfRule>
    <cfRule type="expression" dxfId="2560" priority="342">
      <formula>AND($L12&gt;0.08,$L12&lt;0.15)</formula>
    </cfRule>
  </conditionalFormatting>
  <conditionalFormatting sqref="D12">
    <cfRule type="expression" dxfId="2559" priority="339">
      <formula>$L12&gt;0.15</formula>
    </cfRule>
    <cfRule type="expression" dxfId="2558" priority="340">
      <formula>AND($L12&gt;0.08,$L12&lt;0.15)</formula>
    </cfRule>
  </conditionalFormatting>
  <conditionalFormatting sqref="E12:F12">
    <cfRule type="expression" dxfId="2557" priority="337">
      <formula>$L12&gt;0.15</formula>
    </cfRule>
    <cfRule type="expression" dxfId="2556" priority="338">
      <formula>AND($L12&gt;0.08,$L12&lt;0.15)</formula>
    </cfRule>
  </conditionalFormatting>
  <conditionalFormatting sqref="E12:F12">
    <cfRule type="expression" dxfId="2555" priority="335">
      <formula>$L12&gt;0.15</formula>
    </cfRule>
    <cfRule type="expression" dxfId="2554" priority="336">
      <formula>AND($L12&gt;0.08,$L12&lt;0.15)</formula>
    </cfRule>
  </conditionalFormatting>
  <conditionalFormatting sqref="E12:F12">
    <cfRule type="expression" dxfId="2553" priority="333">
      <formula>$L12&gt;0.15</formula>
    </cfRule>
    <cfRule type="expression" dxfId="2552" priority="334">
      <formula>AND($L12&gt;0.08,$L12&lt;0.15)</formula>
    </cfRule>
  </conditionalFormatting>
  <conditionalFormatting sqref="G13:H13">
    <cfRule type="expression" dxfId="2551" priority="315">
      <formula>$L13&gt;0.15</formula>
    </cfRule>
    <cfRule type="expression" dxfId="2550" priority="316">
      <formula>AND($L13&gt;0.08,$L13&lt;0.15)</formula>
    </cfRule>
  </conditionalFormatting>
  <conditionalFormatting sqref="G13:H13">
    <cfRule type="expression" dxfId="2549" priority="313">
      <formula>$L13&gt;0.15</formula>
    </cfRule>
    <cfRule type="expression" dxfId="2548" priority="314">
      <formula>AND($L13&gt;0.08,$L13&lt;0.15)</formula>
    </cfRule>
  </conditionalFormatting>
  <conditionalFormatting sqref="D13">
    <cfRule type="expression" dxfId="2547" priority="327">
      <formula>$L13&gt;0.15</formula>
    </cfRule>
    <cfRule type="expression" dxfId="2546" priority="328">
      <formula>AND($L13&gt;0.08,$L13&lt;0.15)</formula>
    </cfRule>
  </conditionalFormatting>
  <conditionalFormatting sqref="D13">
    <cfRule type="expression" dxfId="2545" priority="325">
      <formula>$L13&gt;0.15</formula>
    </cfRule>
    <cfRule type="expression" dxfId="2544" priority="326">
      <formula>AND($L13&gt;0.08,$L13&lt;0.15)</formula>
    </cfRule>
  </conditionalFormatting>
  <conditionalFormatting sqref="D13">
    <cfRule type="expression" dxfId="2543" priority="323">
      <formula>$L13&gt;0.15</formula>
    </cfRule>
    <cfRule type="expression" dxfId="2542" priority="324">
      <formula>AND($L13&gt;0.08,$L13&lt;0.15)</formula>
    </cfRule>
  </conditionalFormatting>
  <conditionalFormatting sqref="E13:F13">
    <cfRule type="expression" dxfId="2541" priority="321">
      <formula>$L13&gt;0.15</formula>
    </cfRule>
    <cfRule type="expression" dxfId="2540" priority="322">
      <formula>AND($L13&gt;0.08,$L13&lt;0.15)</formula>
    </cfRule>
  </conditionalFormatting>
  <conditionalFormatting sqref="E13:F13">
    <cfRule type="expression" dxfId="2539" priority="319">
      <formula>$L13&gt;0.15</formula>
    </cfRule>
    <cfRule type="expression" dxfId="2538" priority="320">
      <formula>AND($L13&gt;0.08,$L13&lt;0.15)</formula>
    </cfRule>
  </conditionalFormatting>
  <conditionalFormatting sqref="E13:F13">
    <cfRule type="expression" dxfId="2537" priority="317">
      <formula>$L13&gt;0.15</formula>
    </cfRule>
    <cfRule type="expression" dxfId="2536" priority="318">
      <formula>AND($L13&gt;0.08,$L13&lt;0.15)</formula>
    </cfRule>
  </conditionalFormatting>
  <conditionalFormatting sqref="D14">
    <cfRule type="expression" dxfId="2535" priority="311">
      <formula>$L14&gt;0.15</formula>
    </cfRule>
    <cfRule type="expression" dxfId="2534" priority="312">
      <formula>AND($L14&gt;0.08,$L14&lt;0.15)</formula>
    </cfRule>
  </conditionalFormatting>
  <conditionalFormatting sqref="E14:F14">
    <cfRule type="expression" dxfId="2533" priority="309">
      <formula>$L14&gt;0.15</formula>
    </cfRule>
    <cfRule type="expression" dxfId="2532" priority="310">
      <formula>AND($L14&gt;0.08,$L14&lt;0.15)</formula>
    </cfRule>
  </conditionalFormatting>
  <conditionalFormatting sqref="H14">
    <cfRule type="expression" dxfId="2531" priority="307">
      <formula>$L14&gt;0.15</formula>
    </cfRule>
    <cfRule type="expression" dxfId="2530" priority="308">
      <formula>AND($L14&gt;0.08,$L14&lt;0.15)</formula>
    </cfRule>
  </conditionalFormatting>
  <conditionalFormatting sqref="G14">
    <cfRule type="expression" dxfId="2529" priority="305">
      <formula>$L14&gt;0.15</formula>
    </cfRule>
    <cfRule type="expression" dxfId="2528" priority="306">
      <formula>AND($L14&gt;0.08,$L14&lt;0.15)</formula>
    </cfRule>
  </conditionalFormatting>
  <conditionalFormatting sqref="G14">
    <cfRule type="expression" dxfId="2527" priority="303">
      <formula>$L14&gt;0.15</formula>
    </cfRule>
    <cfRule type="expression" dxfId="2526" priority="304">
      <formula>AND($L14&gt;0.08,$L14&lt;0.15)</formula>
    </cfRule>
  </conditionalFormatting>
  <conditionalFormatting sqref="D15">
    <cfRule type="expression" dxfId="2525" priority="301">
      <formula>$L15&gt;0.15</formula>
    </cfRule>
    <cfRule type="expression" dxfId="2524" priority="302">
      <formula>AND($L15&gt;0.08,$L15&lt;0.15)</formula>
    </cfRule>
  </conditionalFormatting>
  <conditionalFormatting sqref="E15:F15">
    <cfRule type="expression" dxfId="2523" priority="299">
      <formula>$L15&gt;0.15</formula>
    </cfRule>
    <cfRule type="expression" dxfId="2522" priority="300">
      <formula>AND($L15&gt;0.08,$L15&lt;0.15)</formula>
    </cfRule>
  </conditionalFormatting>
  <conditionalFormatting sqref="H15">
    <cfRule type="expression" dxfId="2521" priority="297">
      <formula>$L15&gt;0.15</formula>
    </cfRule>
    <cfRule type="expression" dxfId="2520" priority="298">
      <formula>AND($L15&gt;0.08,$L15&lt;0.15)</formula>
    </cfRule>
  </conditionalFormatting>
  <conditionalFormatting sqref="G15">
    <cfRule type="expression" dxfId="2519" priority="295">
      <formula>$L15&gt;0.15</formula>
    </cfRule>
    <cfRule type="expression" dxfId="2518" priority="296">
      <formula>AND($L15&gt;0.08,$L15&lt;0.15)</formula>
    </cfRule>
  </conditionalFormatting>
  <conditionalFormatting sqref="G15">
    <cfRule type="expression" dxfId="2517" priority="293">
      <formula>$L15&gt;0.15</formula>
    </cfRule>
    <cfRule type="expression" dxfId="2516" priority="294">
      <formula>AND($L15&gt;0.08,$L15&lt;0.15)</formula>
    </cfRule>
  </conditionalFormatting>
  <conditionalFormatting sqref="E16:F16">
    <cfRule type="expression" dxfId="2515" priority="291">
      <formula>$L16&gt;0.15</formula>
    </cfRule>
    <cfRule type="expression" dxfId="2514" priority="292">
      <formula>AND($L16&gt;0.08,$L16&lt;0.15)</formula>
    </cfRule>
  </conditionalFormatting>
  <conditionalFormatting sqref="H16">
    <cfRule type="expression" dxfId="2513" priority="289">
      <formula>$L16&gt;0.15</formula>
    </cfRule>
    <cfRule type="expression" dxfId="2512" priority="290">
      <formula>AND($L16&gt;0.08,$L16&lt;0.15)</formula>
    </cfRule>
  </conditionalFormatting>
  <conditionalFormatting sqref="G16">
    <cfRule type="expression" dxfId="2511" priority="287">
      <formula>$L16&gt;0.15</formula>
    </cfRule>
    <cfRule type="expression" dxfId="2510" priority="288">
      <formula>AND($L16&gt;0.08,$L16&lt;0.15)</formula>
    </cfRule>
  </conditionalFormatting>
  <conditionalFormatting sqref="G16">
    <cfRule type="expression" dxfId="2509" priority="285">
      <formula>$L16&gt;0.15</formula>
    </cfRule>
    <cfRule type="expression" dxfId="2508" priority="286">
      <formula>AND($L16&gt;0.08,$L16&lt;0.15)</formula>
    </cfRule>
  </conditionalFormatting>
  <conditionalFormatting sqref="D16">
    <cfRule type="expression" dxfId="2507" priority="283">
      <formula>$L16&gt;0.15</formula>
    </cfRule>
    <cfRule type="expression" dxfId="2506" priority="284">
      <formula>AND($L16&gt;0.08,$L16&lt;0.15)</formula>
    </cfRule>
  </conditionalFormatting>
  <conditionalFormatting sqref="H17">
    <cfRule type="expression" dxfId="2505" priority="277">
      <formula>$L17&gt;0.15</formula>
    </cfRule>
    <cfRule type="expression" dxfId="2504" priority="278">
      <formula>AND($L17&gt;0.08,$L17&lt;0.15)</formula>
    </cfRule>
  </conditionalFormatting>
  <conditionalFormatting sqref="D17">
    <cfRule type="expression" dxfId="2503" priority="281">
      <formula>$L17&gt;0.15</formula>
    </cfRule>
    <cfRule type="expression" dxfId="2502" priority="282">
      <formula>AND($L17&gt;0.08,$L17&lt;0.15)</formula>
    </cfRule>
  </conditionalFormatting>
  <conditionalFormatting sqref="E17:F17">
    <cfRule type="expression" dxfId="2501" priority="279">
      <formula>$L17&gt;0.15</formula>
    </cfRule>
    <cfRule type="expression" dxfId="2500" priority="280">
      <formula>AND($L17&gt;0.08,$L17&lt;0.15)</formula>
    </cfRule>
  </conditionalFormatting>
  <conditionalFormatting sqref="G17">
    <cfRule type="expression" dxfId="2499" priority="275">
      <formula>$L17&gt;0.15</formula>
    </cfRule>
    <cfRule type="expression" dxfId="2498" priority="276">
      <formula>AND($L17&gt;0.08,$L17&lt;0.15)</formula>
    </cfRule>
  </conditionalFormatting>
  <conditionalFormatting sqref="G17">
    <cfRule type="expression" dxfId="2497" priority="273">
      <formula>$L17&gt;0.15</formula>
    </cfRule>
    <cfRule type="expression" dxfId="2496" priority="274">
      <formula>AND($L17&gt;0.08,$L17&lt;0.15)</formula>
    </cfRule>
  </conditionalFormatting>
  <conditionalFormatting sqref="H18">
    <cfRule type="expression" dxfId="2495" priority="267">
      <formula>$L18&gt;0.15</formula>
    </cfRule>
    <cfRule type="expression" dxfId="2494" priority="268">
      <formula>AND($L18&gt;0.08,$L18&lt;0.15)</formula>
    </cfRule>
  </conditionalFormatting>
  <conditionalFormatting sqref="D18">
    <cfRule type="expression" dxfId="2493" priority="271">
      <formula>$L18&gt;0.15</formula>
    </cfRule>
    <cfRule type="expression" dxfId="2492" priority="272">
      <formula>AND($L18&gt;0.08,$L18&lt;0.15)</formula>
    </cfRule>
  </conditionalFormatting>
  <conditionalFormatting sqref="E18:F18">
    <cfRule type="expression" dxfId="2491" priority="269">
      <formula>$L18&gt;0.15</formula>
    </cfRule>
    <cfRule type="expression" dxfId="2490" priority="270">
      <formula>AND($L18&gt;0.08,$L18&lt;0.15)</formula>
    </cfRule>
  </conditionalFormatting>
  <conditionalFormatting sqref="G18">
    <cfRule type="expression" dxfId="2489" priority="265">
      <formula>$L18&gt;0.15</formula>
    </cfRule>
    <cfRule type="expression" dxfId="2488" priority="266">
      <formula>AND($L18&gt;0.08,$L18&lt;0.15)</formula>
    </cfRule>
  </conditionalFormatting>
  <conditionalFormatting sqref="G18">
    <cfRule type="expression" dxfId="2487" priority="263">
      <formula>$L18&gt;0.15</formula>
    </cfRule>
    <cfRule type="expression" dxfId="2486" priority="264">
      <formula>AND($L18&gt;0.08,$L18&lt;0.15)</formula>
    </cfRule>
  </conditionalFormatting>
  <conditionalFormatting sqref="D19">
    <cfRule type="expression" dxfId="2485" priority="261">
      <formula>$L19&gt;0.15</formula>
    </cfRule>
    <cfRule type="expression" dxfId="2484" priority="262">
      <formula>AND($L19&gt;0.08,$L19&lt;0.15)</formula>
    </cfRule>
  </conditionalFormatting>
  <conditionalFormatting sqref="E19:F19">
    <cfRule type="expression" dxfId="2483" priority="259">
      <formula>$L19&gt;0.15</formula>
    </cfRule>
    <cfRule type="expression" dxfId="2482" priority="260">
      <formula>AND($L19&gt;0.08,$L19&lt;0.15)</formula>
    </cfRule>
  </conditionalFormatting>
  <conditionalFormatting sqref="E19:F19">
    <cfRule type="expression" dxfId="2481" priority="257">
      <formula>$L19&gt;0.15</formula>
    </cfRule>
    <cfRule type="expression" dxfId="2480" priority="258">
      <formula>AND($L19&gt;0.08,$L19&lt;0.15)</formula>
    </cfRule>
  </conditionalFormatting>
  <conditionalFormatting sqref="E19:F19">
    <cfRule type="expression" dxfId="2479" priority="255">
      <formula>$L19&gt;0.15</formula>
    </cfRule>
    <cfRule type="expression" dxfId="2478" priority="256">
      <formula>AND($L19&gt;0.08,$L19&lt;0.15)</formula>
    </cfRule>
  </conditionalFormatting>
  <conditionalFormatting sqref="G19:H19">
    <cfRule type="expression" dxfId="2477" priority="253">
      <formula>$L19&gt;0.15</formula>
    </cfRule>
    <cfRule type="expression" dxfId="2476" priority="254">
      <formula>AND($L19&gt;0.08,$L19&lt;0.15)</formula>
    </cfRule>
  </conditionalFormatting>
  <conditionalFormatting sqref="G19:H19">
    <cfRule type="expression" dxfId="2475" priority="251">
      <formula>$L19&gt;0.15</formula>
    </cfRule>
    <cfRule type="expression" dxfId="2474" priority="252">
      <formula>AND($L19&gt;0.08,$L19&lt;0.15)</formula>
    </cfRule>
  </conditionalFormatting>
  <conditionalFormatting sqref="H20">
    <cfRule type="expression" dxfId="2473" priority="245">
      <formula>$L20&gt;0.15</formula>
    </cfRule>
    <cfRule type="expression" dxfId="2472" priority="246">
      <formula>AND($L20&gt;0.08,$L20&lt;0.15)</formula>
    </cfRule>
  </conditionalFormatting>
  <conditionalFormatting sqref="D20">
    <cfRule type="expression" dxfId="2471" priority="249">
      <formula>$L20&gt;0.15</formula>
    </cfRule>
    <cfRule type="expression" dxfId="2470" priority="250">
      <formula>AND($L20&gt;0.08,$L20&lt;0.15)</formula>
    </cfRule>
  </conditionalFormatting>
  <conditionalFormatting sqref="E20:F20">
    <cfRule type="expression" dxfId="2469" priority="247">
      <formula>$L20&gt;0.15</formula>
    </cfRule>
    <cfRule type="expression" dxfId="2468" priority="248">
      <formula>AND($L20&gt;0.08,$L20&lt;0.15)</formula>
    </cfRule>
  </conditionalFormatting>
  <conditionalFormatting sqref="G20">
    <cfRule type="expression" dxfId="2467" priority="243">
      <formula>$L20&gt;0.15</formula>
    </cfRule>
    <cfRule type="expression" dxfId="2466" priority="244">
      <formula>AND($L20&gt;0.08,$L20&lt;0.15)</formula>
    </cfRule>
  </conditionalFormatting>
  <conditionalFormatting sqref="G20">
    <cfRule type="expression" dxfId="2465" priority="241">
      <formula>$L20&gt;0.15</formula>
    </cfRule>
    <cfRule type="expression" dxfId="2464" priority="242">
      <formula>AND($L20&gt;0.08,$L20&lt;0.15)</formula>
    </cfRule>
  </conditionalFormatting>
  <conditionalFormatting sqref="D21">
    <cfRule type="expression" dxfId="2463" priority="239">
      <formula>$L21&gt;0.15</formula>
    </cfRule>
    <cfRule type="expression" dxfId="2462" priority="240">
      <formula>AND($L21&gt;0.08,$L21&lt;0.15)</formula>
    </cfRule>
  </conditionalFormatting>
  <conditionalFormatting sqref="E21:F21">
    <cfRule type="expression" dxfId="2461" priority="237">
      <formula>$L21&gt;0.15</formula>
    </cfRule>
    <cfRule type="expression" dxfId="2460" priority="238">
      <formula>AND($L21&gt;0.08,$L21&lt;0.15)</formula>
    </cfRule>
  </conditionalFormatting>
  <conditionalFormatting sqref="H21">
    <cfRule type="expression" dxfId="2459" priority="235">
      <formula>$L21&gt;0.15</formula>
    </cfRule>
    <cfRule type="expression" dxfId="2458" priority="236">
      <formula>AND($L21&gt;0.08,$L21&lt;0.15)</formula>
    </cfRule>
  </conditionalFormatting>
  <conditionalFormatting sqref="G21">
    <cfRule type="expression" dxfId="2457" priority="233">
      <formula>$L21&gt;0.15</formula>
    </cfRule>
    <cfRule type="expression" dxfId="2456" priority="234">
      <formula>AND($L21&gt;0.08,$L21&lt;0.15)</formula>
    </cfRule>
  </conditionalFormatting>
  <conditionalFormatting sqref="G21">
    <cfRule type="expression" dxfId="2455" priority="231">
      <formula>$L21&gt;0.15</formula>
    </cfRule>
    <cfRule type="expression" dxfId="2454" priority="232">
      <formula>AND($L21&gt;0.08,$L21&lt;0.15)</formula>
    </cfRule>
  </conditionalFormatting>
  <conditionalFormatting sqref="G22:H22">
    <cfRule type="expression" dxfId="2453" priority="217">
      <formula>$L22&gt;0.15</formula>
    </cfRule>
    <cfRule type="expression" dxfId="2452" priority="218">
      <formula>AND($L22&gt;0.08,$L22&lt;0.15)</formula>
    </cfRule>
  </conditionalFormatting>
  <conditionalFormatting sqref="G22:H22">
    <cfRule type="expression" dxfId="2451" priority="215">
      <formula>$L22&gt;0.15</formula>
    </cfRule>
    <cfRule type="expression" dxfId="2450" priority="216">
      <formula>AND($L22&gt;0.08,$L22&lt;0.15)</formula>
    </cfRule>
  </conditionalFormatting>
  <conditionalFormatting sqref="D22">
    <cfRule type="expression" dxfId="2449" priority="229">
      <formula>$L22&gt;0.15</formula>
    </cfRule>
    <cfRule type="expression" dxfId="2448" priority="230">
      <formula>AND($L22&gt;0.08,$L22&lt;0.15)</formula>
    </cfRule>
  </conditionalFormatting>
  <conditionalFormatting sqref="D22">
    <cfRule type="expression" dxfId="2447" priority="227">
      <formula>$L22&gt;0.15</formula>
    </cfRule>
    <cfRule type="expression" dxfId="2446" priority="228">
      <formula>AND($L22&gt;0.08,$L22&lt;0.15)</formula>
    </cfRule>
  </conditionalFormatting>
  <conditionalFormatting sqref="D22">
    <cfRule type="expression" dxfId="2445" priority="225">
      <formula>$L22&gt;0.15</formula>
    </cfRule>
    <cfRule type="expression" dxfId="2444" priority="226">
      <formula>AND($L22&gt;0.08,$L22&lt;0.15)</formula>
    </cfRule>
  </conditionalFormatting>
  <conditionalFormatting sqref="E22:F22">
    <cfRule type="expression" dxfId="2443" priority="223">
      <formula>$L22&gt;0.15</formula>
    </cfRule>
    <cfRule type="expression" dxfId="2442" priority="224">
      <formula>AND($L22&gt;0.08,$L22&lt;0.15)</formula>
    </cfRule>
  </conditionalFormatting>
  <conditionalFormatting sqref="E22:F22">
    <cfRule type="expression" dxfId="2441" priority="221">
      <formula>$L22&gt;0.15</formula>
    </cfRule>
    <cfRule type="expression" dxfId="2440" priority="222">
      <formula>AND($L22&gt;0.08,$L22&lt;0.15)</formula>
    </cfRule>
  </conditionalFormatting>
  <conditionalFormatting sqref="E22:F22">
    <cfRule type="expression" dxfId="2439" priority="219">
      <formula>$L22&gt;0.15</formula>
    </cfRule>
    <cfRule type="expression" dxfId="2438" priority="220">
      <formula>AND($L22&gt;0.08,$L22&lt;0.15)</formula>
    </cfRule>
  </conditionalFormatting>
  <conditionalFormatting sqref="G23:H23">
    <cfRule type="expression" dxfId="2437" priority="189">
      <formula>$L23&gt;0.15</formula>
    </cfRule>
    <cfRule type="expression" dxfId="2436" priority="190">
      <formula>AND($L23&gt;0.08,$L23&lt;0.15)</formula>
    </cfRule>
  </conditionalFormatting>
  <conditionalFormatting sqref="G23:H23">
    <cfRule type="expression" dxfId="2435" priority="187">
      <formula>$L23&gt;0.15</formula>
    </cfRule>
    <cfRule type="expression" dxfId="2434" priority="188">
      <formula>AND($L23&gt;0.08,$L23&lt;0.15)</formula>
    </cfRule>
  </conditionalFormatting>
  <conditionalFormatting sqref="D23">
    <cfRule type="expression" dxfId="2433" priority="201">
      <formula>$L23&gt;0.15</formula>
    </cfRule>
    <cfRule type="expression" dxfId="2432" priority="202">
      <formula>AND($L23&gt;0.08,$L23&lt;0.15)</formula>
    </cfRule>
  </conditionalFormatting>
  <conditionalFormatting sqref="D23">
    <cfRule type="expression" dxfId="2431" priority="199">
      <formula>$L23&gt;0.15</formula>
    </cfRule>
    <cfRule type="expression" dxfId="2430" priority="200">
      <formula>AND($L23&gt;0.08,$L23&lt;0.15)</formula>
    </cfRule>
  </conditionalFormatting>
  <conditionalFormatting sqref="D23">
    <cfRule type="expression" dxfId="2429" priority="197">
      <formula>$L23&gt;0.15</formula>
    </cfRule>
    <cfRule type="expression" dxfId="2428" priority="198">
      <formula>AND($L23&gt;0.08,$L23&lt;0.15)</formula>
    </cfRule>
  </conditionalFormatting>
  <conditionalFormatting sqref="E23:F23">
    <cfRule type="expression" dxfId="2427" priority="195">
      <formula>$L23&gt;0.15</formula>
    </cfRule>
    <cfRule type="expression" dxfId="2426" priority="196">
      <formula>AND($L23&gt;0.08,$L23&lt;0.15)</formula>
    </cfRule>
  </conditionalFormatting>
  <conditionalFormatting sqref="E23:F23">
    <cfRule type="expression" dxfId="2425" priority="193">
      <formula>$L23&gt;0.15</formula>
    </cfRule>
    <cfRule type="expression" dxfId="2424" priority="194">
      <formula>AND($L23&gt;0.08,$L23&lt;0.15)</formula>
    </cfRule>
  </conditionalFormatting>
  <conditionalFormatting sqref="E23:F23">
    <cfRule type="expression" dxfId="2423" priority="191">
      <formula>$L23&gt;0.15</formula>
    </cfRule>
    <cfRule type="expression" dxfId="2422" priority="192">
      <formula>AND($L23&gt;0.08,$L23&lt;0.15)</formula>
    </cfRule>
  </conditionalFormatting>
  <conditionalFormatting sqref="P20:Q20">
    <cfRule type="expression" dxfId="2421" priority="173">
      <formula>$L20&gt;0.15</formula>
    </cfRule>
    <cfRule type="expression" dxfId="2420" priority="174">
      <formula>AND($L20&gt;0.08,$L20&lt;0.15)</formula>
    </cfRule>
  </conditionalFormatting>
  <conditionalFormatting sqref="P20:Q20">
    <cfRule type="expression" dxfId="2419" priority="171">
      <formula>$L20&gt;0.15</formula>
    </cfRule>
    <cfRule type="expression" dxfId="2418" priority="172">
      <formula>AND($L20&gt;0.08,$L20&lt;0.15)</formula>
    </cfRule>
  </conditionalFormatting>
  <conditionalFormatting sqref="M20">
    <cfRule type="expression" dxfId="2417" priority="185">
      <formula>$L20&gt;0.15</formula>
    </cfRule>
    <cfRule type="expression" dxfId="2416" priority="186">
      <formula>AND($L20&gt;0.08,$L20&lt;0.15)</formula>
    </cfRule>
  </conditionalFormatting>
  <conditionalFormatting sqref="M20">
    <cfRule type="expression" dxfId="2415" priority="183">
      <formula>$L20&gt;0.15</formula>
    </cfRule>
    <cfRule type="expression" dxfId="2414" priority="184">
      <formula>AND($L20&gt;0.08,$L20&lt;0.15)</formula>
    </cfRule>
  </conditionalFormatting>
  <conditionalFormatting sqref="M20">
    <cfRule type="expression" dxfId="2413" priority="181">
      <formula>$L20&gt;0.15</formula>
    </cfRule>
    <cfRule type="expression" dxfId="2412" priority="182">
      <formula>AND($L20&gt;0.08,$L20&lt;0.15)</formula>
    </cfRule>
  </conditionalFormatting>
  <conditionalFormatting sqref="N20:O20">
    <cfRule type="expression" dxfId="2411" priority="179">
      <formula>$L20&gt;0.15</formula>
    </cfRule>
    <cfRule type="expression" dxfId="2410" priority="180">
      <formula>AND($L20&gt;0.08,$L20&lt;0.15)</formula>
    </cfRule>
  </conditionalFormatting>
  <conditionalFormatting sqref="N20:O20">
    <cfRule type="expression" dxfId="2409" priority="177">
      <formula>$L20&gt;0.15</formula>
    </cfRule>
    <cfRule type="expression" dxfId="2408" priority="178">
      <formula>AND($L20&gt;0.08,$L20&lt;0.15)</formula>
    </cfRule>
  </conditionalFormatting>
  <conditionalFormatting sqref="N20:O20">
    <cfRule type="expression" dxfId="2407" priority="175">
      <formula>$L20&gt;0.15</formula>
    </cfRule>
    <cfRule type="expression" dxfId="2406" priority="176">
      <formula>AND($L20&gt;0.08,$L20&lt;0.15)</formula>
    </cfRule>
  </conditionalFormatting>
  <conditionalFormatting sqref="E25:F25">
    <cfRule type="expression" dxfId="2405" priority="169">
      <formula>$L25&gt;0.15</formula>
    </cfRule>
    <cfRule type="expression" dxfId="2404" priority="170">
      <formula>AND($L25&gt;0.08,$L25&lt;0.15)</formula>
    </cfRule>
  </conditionalFormatting>
  <conditionalFormatting sqref="D25">
    <cfRule type="expression" dxfId="2403" priority="167">
      <formula>$L25&gt;0.15</formula>
    </cfRule>
    <cfRule type="expression" dxfId="2402" priority="168">
      <formula>AND($L25&gt;0.08,$L25&lt;0.15)</formula>
    </cfRule>
  </conditionalFormatting>
  <conditionalFormatting sqref="G25:H25">
    <cfRule type="expression" dxfId="2401" priority="165">
      <formula>$L25&gt;0.15</formula>
    </cfRule>
    <cfRule type="expression" dxfId="2400" priority="166">
      <formula>AND($L25&gt;0.08,$L25&lt;0.15)</formula>
    </cfRule>
  </conditionalFormatting>
  <conditionalFormatting sqref="G25:H25">
    <cfRule type="expression" dxfId="2399" priority="163">
      <formula>$L25&gt;0.15</formula>
    </cfRule>
    <cfRule type="expression" dxfId="2398" priority="164">
      <formula>AND($L25&gt;0.08,$L25&lt;0.15)</formula>
    </cfRule>
  </conditionalFormatting>
  <conditionalFormatting sqref="E26:F26">
    <cfRule type="expression" dxfId="2397" priority="161">
      <formula>$L26&gt;0.15</formula>
    </cfRule>
    <cfRule type="expression" dxfId="2396" priority="162">
      <formula>AND($L26&gt;0.08,$L26&lt;0.15)</formula>
    </cfRule>
  </conditionalFormatting>
  <conditionalFormatting sqref="D26">
    <cfRule type="expression" dxfId="2395" priority="159">
      <formula>$L26&gt;0.15</formula>
    </cfRule>
    <cfRule type="expression" dxfId="2394" priority="160">
      <formula>AND($L26&gt;0.08,$L26&lt;0.15)</formula>
    </cfRule>
  </conditionalFormatting>
  <conditionalFormatting sqref="G26:H26">
    <cfRule type="expression" dxfId="2393" priority="157">
      <formula>$L26&gt;0.15</formula>
    </cfRule>
    <cfRule type="expression" dxfId="2392" priority="158">
      <formula>AND($L26&gt;0.08,$L26&lt;0.15)</formula>
    </cfRule>
  </conditionalFormatting>
  <conditionalFormatting sqref="G26:H26">
    <cfRule type="expression" dxfId="2391" priority="155">
      <formula>$L26&gt;0.15</formula>
    </cfRule>
    <cfRule type="expression" dxfId="2390" priority="156">
      <formula>AND($L26&gt;0.08,$L26&lt;0.15)</formula>
    </cfRule>
  </conditionalFormatting>
  <conditionalFormatting sqref="AA29:AA30">
    <cfRule type="expression" dxfId="2389" priority="153">
      <formula>$L29&gt;0.15</formula>
    </cfRule>
    <cfRule type="expression" dxfId="2388" priority="154">
      <formula>AND($L29&gt;0.08,$L29&lt;0.15)</formula>
    </cfRule>
  </conditionalFormatting>
  <conditionalFormatting sqref="AA31">
    <cfRule type="expression" dxfId="2387" priority="151">
      <formula>$L31&gt;0.15</formula>
    </cfRule>
    <cfRule type="expression" dxfId="2386" priority="152">
      <formula>AND($L31&gt;0.08,$L31&lt;0.15)</formula>
    </cfRule>
  </conditionalFormatting>
  <conditionalFormatting sqref="AA32">
    <cfRule type="expression" dxfId="2385" priority="149">
      <formula>$L32&gt;0.15</formula>
    </cfRule>
    <cfRule type="expression" dxfId="2384" priority="150">
      <formula>AND($L32&gt;0.08,$L32&lt;0.15)</formula>
    </cfRule>
  </conditionalFormatting>
  <conditionalFormatting sqref="E27:F27">
    <cfRule type="expression" dxfId="2383" priority="147">
      <formula>$L27&gt;0.15</formula>
    </cfRule>
    <cfRule type="expression" dxfId="2382" priority="148">
      <formula>AND($L27&gt;0.08,$L27&lt;0.15)</formula>
    </cfRule>
  </conditionalFormatting>
  <conditionalFormatting sqref="H27">
    <cfRule type="expression" dxfId="2381" priority="145">
      <formula>$L27&gt;0.15</formula>
    </cfRule>
    <cfRule type="expression" dxfId="2380" priority="146">
      <formula>AND($L27&gt;0.08,$L27&lt;0.15)</formula>
    </cfRule>
  </conditionalFormatting>
  <conditionalFormatting sqref="G27">
    <cfRule type="expression" dxfId="2379" priority="143">
      <formula>$L27&gt;0.15</formula>
    </cfRule>
    <cfRule type="expression" dxfId="2378" priority="144">
      <formula>AND($L27&gt;0.08,$L27&lt;0.15)</formula>
    </cfRule>
  </conditionalFormatting>
  <conditionalFormatting sqref="G27">
    <cfRule type="expression" dxfId="2377" priority="141">
      <formula>$L27&gt;0.15</formula>
    </cfRule>
    <cfRule type="expression" dxfId="2376" priority="142">
      <formula>AND($L27&gt;0.08,$L27&lt;0.15)</formula>
    </cfRule>
  </conditionalFormatting>
  <conditionalFormatting sqref="D27">
    <cfRule type="expression" dxfId="2375" priority="139">
      <formula>$L27&gt;0.15</formula>
    </cfRule>
    <cfRule type="expression" dxfId="2374" priority="140">
      <formula>AND($L27&gt;0.08,$L27&lt;0.15)</formula>
    </cfRule>
  </conditionalFormatting>
  <conditionalFormatting sqref="E28:F28">
    <cfRule type="expression" dxfId="2373" priority="137">
      <formula>$L28&gt;0.15</formula>
    </cfRule>
    <cfRule type="expression" dxfId="2372" priority="138">
      <formula>AND($L28&gt;0.08,$L28&lt;0.15)</formula>
    </cfRule>
  </conditionalFormatting>
  <conditionalFormatting sqref="H28">
    <cfRule type="expression" dxfId="2371" priority="135">
      <formula>$L28&gt;0.15</formula>
    </cfRule>
    <cfRule type="expression" dxfId="2370" priority="136">
      <formula>AND($L28&gt;0.08,$L28&lt;0.15)</formula>
    </cfRule>
  </conditionalFormatting>
  <conditionalFormatting sqref="G28">
    <cfRule type="expression" dxfId="2369" priority="133">
      <formula>$L28&gt;0.15</formula>
    </cfRule>
    <cfRule type="expression" dxfId="2368" priority="134">
      <formula>AND($L28&gt;0.08,$L28&lt;0.15)</formula>
    </cfRule>
  </conditionalFormatting>
  <conditionalFormatting sqref="G28">
    <cfRule type="expression" dxfId="2367" priority="131">
      <formula>$L28&gt;0.15</formula>
    </cfRule>
    <cfRule type="expression" dxfId="2366" priority="132">
      <formula>AND($L28&gt;0.08,$L28&lt;0.15)</formula>
    </cfRule>
  </conditionalFormatting>
  <conditionalFormatting sqref="D28">
    <cfRule type="expression" dxfId="2365" priority="129">
      <formula>$L28&gt;0.15</formula>
    </cfRule>
    <cfRule type="expression" dxfId="2364" priority="130">
      <formula>AND($L28&gt;0.08,$L28&lt;0.15)</formula>
    </cfRule>
  </conditionalFormatting>
  <conditionalFormatting sqref="H29">
    <cfRule type="expression" dxfId="2363" priority="123">
      <formula>$L29&gt;0.15</formula>
    </cfRule>
    <cfRule type="expression" dxfId="2362" priority="124">
      <formula>AND($L29&gt;0.08,$L29&lt;0.15)</formula>
    </cfRule>
  </conditionalFormatting>
  <conditionalFormatting sqref="D29">
    <cfRule type="expression" dxfId="2361" priority="127">
      <formula>$L29&gt;0.15</formula>
    </cfRule>
    <cfRule type="expression" dxfId="2360" priority="128">
      <formula>AND($L29&gt;0.08,$L29&lt;0.15)</formula>
    </cfRule>
  </conditionalFormatting>
  <conditionalFormatting sqref="E29:F29">
    <cfRule type="expression" dxfId="2359" priority="125">
      <formula>$L29&gt;0.15</formula>
    </cfRule>
    <cfRule type="expression" dxfId="2358" priority="126">
      <formula>AND($L29&gt;0.08,$L29&lt;0.15)</formula>
    </cfRule>
  </conditionalFormatting>
  <conditionalFormatting sqref="G29">
    <cfRule type="expression" dxfId="2357" priority="121">
      <formula>$L29&gt;0.15</formula>
    </cfRule>
    <cfRule type="expression" dxfId="2356" priority="122">
      <formula>AND($L29&gt;0.08,$L29&lt;0.15)</formula>
    </cfRule>
  </conditionalFormatting>
  <conditionalFormatting sqref="G29">
    <cfRule type="expression" dxfId="2355" priority="119">
      <formula>$L29&gt;0.15</formula>
    </cfRule>
    <cfRule type="expression" dxfId="2354" priority="120">
      <formula>AND($L29&gt;0.08,$L29&lt;0.15)</formula>
    </cfRule>
  </conditionalFormatting>
  <conditionalFormatting sqref="G30:H30">
    <cfRule type="expression" dxfId="2353" priority="99">
      <formula>$L30&gt;0.15</formula>
    </cfRule>
    <cfRule type="expression" dxfId="2352" priority="100">
      <formula>AND($L30&gt;0.08,$L30&lt;0.15)</formula>
    </cfRule>
  </conditionalFormatting>
  <conditionalFormatting sqref="E30:F30">
    <cfRule type="expression" dxfId="2351" priority="107">
      <formula>$L30&gt;0.15</formula>
    </cfRule>
    <cfRule type="expression" dxfId="2350" priority="108">
      <formula>AND($L30&gt;0.08,$L30&lt;0.15)</formula>
    </cfRule>
  </conditionalFormatting>
  <conditionalFormatting sqref="E30:F30">
    <cfRule type="expression" dxfId="2349" priority="105">
      <formula>$L30&gt;0.15</formula>
    </cfRule>
    <cfRule type="expression" dxfId="2348" priority="106">
      <formula>AND($L30&gt;0.08,$L30&lt;0.15)</formula>
    </cfRule>
  </conditionalFormatting>
  <conditionalFormatting sqref="E30:F30">
    <cfRule type="expression" dxfId="2347" priority="103">
      <formula>$L30&gt;0.15</formula>
    </cfRule>
    <cfRule type="expression" dxfId="2346" priority="104">
      <formula>AND($L30&gt;0.08,$L30&lt;0.15)</formula>
    </cfRule>
  </conditionalFormatting>
  <conditionalFormatting sqref="G30:H30">
    <cfRule type="expression" dxfId="2345" priority="101">
      <formula>$L30&gt;0.15</formula>
    </cfRule>
    <cfRule type="expression" dxfId="2344" priority="102">
      <formula>AND($L30&gt;0.08,$L30&lt;0.15)</formula>
    </cfRule>
  </conditionalFormatting>
  <conditionalFormatting sqref="D30">
    <cfRule type="expression" dxfId="2343" priority="97">
      <formula>$L30&gt;0.15</formula>
    </cfRule>
    <cfRule type="expression" dxfId="2342" priority="98">
      <formula>AND($L30&gt;0.08,$L30&lt;0.15)</formula>
    </cfRule>
  </conditionalFormatting>
  <conditionalFormatting sqref="E31:F31">
    <cfRule type="expression" dxfId="2341" priority="93">
      <formula>$L31&gt;0.15</formula>
    </cfRule>
    <cfRule type="expression" dxfId="2340" priority="94">
      <formula>AND($L31&gt;0.08,$L31&lt;0.15)</formula>
    </cfRule>
  </conditionalFormatting>
  <conditionalFormatting sqref="E31:F31">
    <cfRule type="expression" dxfId="2339" priority="89">
      <formula>$L31&gt;0.15</formula>
    </cfRule>
    <cfRule type="expression" dxfId="2338" priority="90">
      <formula>AND($L31&gt;0.08,$L31&lt;0.15)</formula>
    </cfRule>
  </conditionalFormatting>
  <conditionalFormatting sqref="E31:F31">
    <cfRule type="expression" dxfId="2337" priority="87">
      <formula>$L31&gt;0.15</formula>
    </cfRule>
    <cfRule type="expression" dxfId="2336" priority="88">
      <formula>AND($L31&gt;0.08,$L31&lt;0.15)</formula>
    </cfRule>
  </conditionalFormatting>
  <conditionalFormatting sqref="G31:H31">
    <cfRule type="expression" dxfId="2335" priority="85">
      <formula>$L31&gt;0.15</formula>
    </cfRule>
    <cfRule type="expression" dxfId="2334" priority="86">
      <formula>AND($L31&gt;0.08,$L31&lt;0.15)</formula>
    </cfRule>
  </conditionalFormatting>
  <conditionalFormatting sqref="G31:H31">
    <cfRule type="expression" dxfId="2333" priority="91">
      <formula>$L31&gt;0.15</formula>
    </cfRule>
    <cfRule type="expression" dxfId="2332" priority="92">
      <formula>AND($L31&gt;0.08,$L31&lt;0.15)</formula>
    </cfRule>
  </conditionalFormatting>
  <conditionalFormatting sqref="E31:F31">
    <cfRule type="expression" dxfId="2331" priority="95">
      <formula>$L31&gt;0.15</formula>
    </cfRule>
    <cfRule type="expression" dxfId="2330" priority="96">
      <formula>AND($L31&gt;0.08,$L31&lt;0.15)</formula>
    </cfRule>
  </conditionalFormatting>
  <conditionalFormatting sqref="D31">
    <cfRule type="expression" dxfId="2329" priority="83">
      <formula>$L31&gt;0.15</formula>
    </cfRule>
    <cfRule type="expression" dxfId="2328" priority="84">
      <formula>AND($L31&gt;0.08,$L31&lt;0.15)</formula>
    </cfRule>
  </conditionalFormatting>
  <conditionalFormatting sqref="D31">
    <cfRule type="expression" dxfId="2327" priority="81">
      <formula>$L31&gt;0.15</formula>
    </cfRule>
    <cfRule type="expression" dxfId="2326" priority="82">
      <formula>AND($L31&gt;0.08,$L31&lt;0.15)</formula>
    </cfRule>
  </conditionalFormatting>
  <conditionalFormatting sqref="H32">
    <cfRule type="expression" dxfId="2325" priority="75">
      <formula>$L32&gt;0.15</formula>
    </cfRule>
    <cfRule type="expression" dxfId="2324" priority="76">
      <formula>AND($L32&gt;0.08,$L32&lt;0.15)</formula>
    </cfRule>
  </conditionalFormatting>
  <conditionalFormatting sqref="D32">
    <cfRule type="expression" dxfId="2323" priority="79">
      <formula>$L32&gt;0.15</formula>
    </cfRule>
    <cfRule type="expression" dxfId="2322" priority="80">
      <formula>AND($L32&gt;0.08,$L32&lt;0.15)</formula>
    </cfRule>
  </conditionalFormatting>
  <conditionalFormatting sqref="E32:F32">
    <cfRule type="expression" dxfId="2321" priority="77">
      <formula>$L32&gt;0.15</formula>
    </cfRule>
    <cfRule type="expression" dxfId="2320" priority="78">
      <formula>AND($L32&gt;0.08,$L32&lt;0.15)</formula>
    </cfRule>
  </conditionalFormatting>
  <conditionalFormatting sqref="G32">
    <cfRule type="expression" dxfId="2319" priority="73">
      <formula>$L32&gt;0.15</formula>
    </cfRule>
    <cfRule type="expression" dxfId="2318" priority="74">
      <formula>AND($L32&gt;0.08,$L32&lt;0.15)</formula>
    </cfRule>
  </conditionalFormatting>
  <conditionalFormatting sqref="G32">
    <cfRule type="expression" dxfId="2317" priority="71">
      <formula>$L32&gt;0.15</formula>
    </cfRule>
    <cfRule type="expression" dxfId="2316" priority="72">
      <formula>AND($L32&gt;0.08,$L32&lt;0.15)</formula>
    </cfRule>
  </conditionalFormatting>
  <conditionalFormatting sqref="AA33">
    <cfRule type="expression" dxfId="2315" priority="69">
      <formula>$L33&gt;0.15</formula>
    </cfRule>
    <cfRule type="expression" dxfId="2314" priority="70">
      <formula>AND($L33&gt;0.08,$L33&lt;0.15)</formula>
    </cfRule>
  </conditionalFormatting>
  <conditionalFormatting sqref="AA34">
    <cfRule type="expression" dxfId="2313" priority="67">
      <formula>$L34&gt;0.15</formula>
    </cfRule>
    <cfRule type="expression" dxfId="2312" priority="68">
      <formula>AND($L34&gt;0.08,$L34&lt;0.15)</formula>
    </cfRule>
  </conditionalFormatting>
  <conditionalFormatting sqref="AA35">
    <cfRule type="expression" dxfId="2311" priority="65">
      <formula>$L35&gt;0.15</formula>
    </cfRule>
    <cfRule type="expression" dxfId="2310" priority="66">
      <formula>AND($L35&gt;0.08,$L35&lt;0.15)</formula>
    </cfRule>
  </conditionalFormatting>
  <conditionalFormatting sqref="AA37">
    <cfRule type="expression" dxfId="2309" priority="63">
      <formula>$L37&gt;0.15</formula>
    </cfRule>
    <cfRule type="expression" dxfId="2308" priority="64">
      <formula>AND($L37&gt;0.08,$L37&lt;0.15)</formula>
    </cfRule>
  </conditionalFormatting>
  <conditionalFormatting sqref="E33:F33">
    <cfRule type="expression" dxfId="2307" priority="59">
      <formula>$L33&gt;0.15</formula>
    </cfRule>
    <cfRule type="expression" dxfId="2306" priority="60">
      <formula>AND($L33&gt;0.08,$L33&lt;0.15)</formula>
    </cfRule>
  </conditionalFormatting>
  <conditionalFormatting sqref="E33:F33">
    <cfRule type="expression" dxfId="2305" priority="55">
      <formula>$L33&gt;0.15</formula>
    </cfRule>
    <cfRule type="expression" dxfId="2304" priority="56">
      <formula>AND($L33&gt;0.08,$L33&lt;0.15)</formula>
    </cfRule>
  </conditionalFormatting>
  <conditionalFormatting sqref="E33:F33">
    <cfRule type="expression" dxfId="2303" priority="53">
      <formula>$L33&gt;0.15</formula>
    </cfRule>
    <cfRule type="expression" dxfId="2302" priority="54">
      <formula>AND($L33&gt;0.08,$L33&lt;0.15)</formula>
    </cfRule>
  </conditionalFormatting>
  <conditionalFormatting sqref="G33:H33">
    <cfRule type="expression" dxfId="2301" priority="51">
      <formula>$L33&gt;0.15</formula>
    </cfRule>
    <cfRule type="expression" dxfId="2300" priority="52">
      <formula>AND($L33&gt;0.08,$L33&lt;0.15)</formula>
    </cfRule>
  </conditionalFormatting>
  <conditionalFormatting sqref="G33:H33">
    <cfRule type="expression" dxfId="2299" priority="57">
      <formula>$L33&gt;0.15</formula>
    </cfRule>
    <cfRule type="expression" dxfId="2298" priority="58">
      <formula>AND($L33&gt;0.08,$L33&lt;0.15)</formula>
    </cfRule>
  </conditionalFormatting>
  <conditionalFormatting sqref="E33:F33">
    <cfRule type="expression" dxfId="2297" priority="61">
      <formula>$L33&gt;0.15</formula>
    </cfRule>
    <cfRule type="expression" dxfId="2296" priority="62">
      <formula>AND($L33&gt;0.08,$L33&lt;0.15)</formula>
    </cfRule>
  </conditionalFormatting>
  <conditionalFormatting sqref="D33">
    <cfRule type="expression" dxfId="2295" priority="49">
      <formula>$L33&gt;0.15</formula>
    </cfRule>
    <cfRule type="expression" dxfId="2294" priority="50">
      <formula>AND($L33&gt;0.08,$L33&lt;0.15)</formula>
    </cfRule>
  </conditionalFormatting>
  <conditionalFormatting sqref="D33">
    <cfRule type="expression" dxfId="2293" priority="47">
      <formula>$L33&gt;0.15</formula>
    </cfRule>
    <cfRule type="expression" dxfId="2292" priority="48">
      <formula>AND($L33&gt;0.08,$L33&lt;0.15)</formula>
    </cfRule>
  </conditionalFormatting>
  <conditionalFormatting sqref="E34:F34">
    <cfRule type="expression" dxfId="2291" priority="43">
      <formula>$L34&gt;0.15</formula>
    </cfRule>
    <cfRule type="expression" dxfId="2290" priority="44">
      <formula>AND($L34&gt;0.08,$L34&lt;0.15)</formula>
    </cfRule>
  </conditionalFormatting>
  <conditionalFormatting sqref="E34:F34">
    <cfRule type="expression" dxfId="2289" priority="39">
      <formula>$L34&gt;0.15</formula>
    </cfRule>
    <cfRule type="expression" dxfId="2288" priority="40">
      <formula>AND($L34&gt;0.08,$L34&lt;0.15)</formula>
    </cfRule>
  </conditionalFormatting>
  <conditionalFormatting sqref="E34:F34">
    <cfRule type="expression" dxfId="2287" priority="37">
      <formula>$L34&gt;0.15</formula>
    </cfRule>
    <cfRule type="expression" dxfId="2286" priority="38">
      <formula>AND($L34&gt;0.08,$L34&lt;0.15)</formula>
    </cfRule>
  </conditionalFormatting>
  <conditionalFormatting sqref="G34:H34">
    <cfRule type="expression" dxfId="2285" priority="35">
      <formula>$L34&gt;0.15</formula>
    </cfRule>
    <cfRule type="expression" dxfId="2284" priority="36">
      <formula>AND($L34&gt;0.08,$L34&lt;0.15)</formula>
    </cfRule>
  </conditionalFormatting>
  <conditionalFormatting sqref="G34:H34">
    <cfRule type="expression" dxfId="2283" priority="41">
      <formula>$L34&gt;0.15</formula>
    </cfRule>
    <cfRule type="expression" dxfId="2282" priority="42">
      <formula>AND($L34&gt;0.08,$L34&lt;0.15)</formula>
    </cfRule>
  </conditionalFormatting>
  <conditionalFormatting sqref="E34:F34">
    <cfRule type="expression" dxfId="2281" priority="45">
      <formula>$L34&gt;0.15</formula>
    </cfRule>
    <cfRule type="expression" dxfId="2280" priority="46">
      <formula>AND($L34&gt;0.08,$L34&lt;0.15)</formula>
    </cfRule>
  </conditionalFormatting>
  <conditionalFormatting sqref="D34">
    <cfRule type="expression" dxfId="2279" priority="33">
      <formula>$L34&gt;0.15</formula>
    </cfRule>
    <cfRule type="expression" dxfId="2278" priority="34">
      <formula>AND($L34&gt;0.08,$L34&lt;0.15)</formula>
    </cfRule>
  </conditionalFormatting>
  <conditionalFormatting sqref="D34">
    <cfRule type="expression" dxfId="2277" priority="31">
      <formula>$L34&gt;0.15</formula>
    </cfRule>
    <cfRule type="expression" dxfId="2276" priority="32">
      <formula>AND($L34&gt;0.08,$L34&lt;0.15)</formula>
    </cfRule>
  </conditionalFormatting>
  <conditionalFormatting sqref="E35:F35">
    <cfRule type="expression" dxfId="2275" priority="29">
      <formula>$L35&gt;0.15</formula>
    </cfRule>
    <cfRule type="expression" dxfId="2274" priority="30">
      <formula>AND($L35&gt;0.08,$L35&lt;0.15)</formula>
    </cfRule>
  </conditionalFormatting>
  <conditionalFormatting sqref="D35">
    <cfRule type="expression" dxfId="2273" priority="27">
      <formula>$L35&gt;0.15</formula>
    </cfRule>
    <cfRule type="expression" dxfId="2272" priority="28">
      <formula>AND($L35&gt;0.08,$L35&lt;0.15)</formula>
    </cfRule>
  </conditionalFormatting>
  <conditionalFormatting sqref="G35:H35">
    <cfRule type="expression" dxfId="2271" priority="25">
      <formula>$L35&gt;0.15</formula>
    </cfRule>
    <cfRule type="expression" dxfId="2270" priority="26">
      <formula>AND($L35&gt;0.08,$L35&lt;0.15)</formula>
    </cfRule>
  </conditionalFormatting>
  <conditionalFormatting sqref="G35:H35">
    <cfRule type="expression" dxfId="2269" priority="23">
      <formula>$L35&gt;0.15</formula>
    </cfRule>
    <cfRule type="expression" dxfId="2268" priority="24">
      <formula>AND($L35&gt;0.08,$L35&lt;0.15)</formula>
    </cfRule>
  </conditionalFormatting>
  <conditionalFormatting sqref="E36:F36">
    <cfRule type="expression" dxfId="2267" priority="21">
      <formula>$L36&gt;0.15</formula>
    </cfRule>
    <cfRule type="expression" dxfId="2266" priority="22">
      <formula>AND($L36&gt;0.08,$L36&lt;0.15)</formula>
    </cfRule>
  </conditionalFormatting>
  <conditionalFormatting sqref="D36">
    <cfRule type="expression" dxfId="2265" priority="19">
      <formula>$L36&gt;0.15</formula>
    </cfRule>
    <cfRule type="expression" dxfId="2264" priority="20">
      <formula>AND($L36&gt;0.08,$L36&lt;0.15)</formula>
    </cfRule>
  </conditionalFormatting>
  <conditionalFormatting sqref="G36:H36">
    <cfRule type="expression" dxfId="2263" priority="17">
      <formula>$L36&gt;0.15</formula>
    </cfRule>
    <cfRule type="expression" dxfId="2262" priority="18">
      <formula>AND($L36&gt;0.08,$L36&lt;0.15)</formula>
    </cfRule>
  </conditionalFormatting>
  <conditionalFormatting sqref="G36:H36">
    <cfRule type="expression" dxfId="2261" priority="15">
      <formula>$L36&gt;0.15</formula>
    </cfRule>
    <cfRule type="expression" dxfId="2260" priority="16">
      <formula>AND($L36&gt;0.08,$L36&lt;0.15)</formula>
    </cfRule>
  </conditionalFormatting>
  <conditionalFormatting sqref="D37">
    <cfRule type="expression" dxfId="2259" priority="13">
      <formula>$L37&gt;0.15</formula>
    </cfRule>
    <cfRule type="expression" dxfId="2258" priority="14">
      <formula>AND($L37&gt;0.08,$L37&lt;0.15)</formula>
    </cfRule>
  </conditionalFormatting>
  <conditionalFormatting sqref="G38:H38">
    <cfRule type="expression" dxfId="2257" priority="3">
      <formula>$L38&gt;0.15</formula>
    </cfRule>
    <cfRule type="expression" dxfId="2256" priority="4">
      <formula>AND($L38&gt;0.08,$L38&lt;0.15)</formula>
    </cfRule>
  </conditionalFormatting>
  <conditionalFormatting sqref="G38:H38">
    <cfRule type="expression" dxfId="2255" priority="5">
      <formula>$L38&gt;0.15</formula>
    </cfRule>
    <cfRule type="expression" dxfId="2254" priority="6">
      <formula>AND($L38&gt;0.08,$L38&lt;0.15)</formula>
    </cfRule>
  </conditionalFormatting>
  <conditionalFormatting sqref="E38:F38">
    <cfRule type="expression" dxfId="2253" priority="7">
      <formula>$L38&gt;0.15</formula>
    </cfRule>
    <cfRule type="expression" dxfId="2252" priority="8">
      <formula>AND($L38&gt;0.08,$L38&lt;0.15)</formula>
    </cfRule>
  </conditionalFormatting>
  <conditionalFormatting sqref="E38:F38">
    <cfRule type="expression" dxfId="2251" priority="11">
      <formula>$L38&gt;0.15</formula>
    </cfRule>
    <cfRule type="expression" dxfId="2250" priority="12">
      <formula>AND($L38&gt;0.08,$L38&lt;0.15)</formula>
    </cfRule>
  </conditionalFormatting>
  <conditionalFormatting sqref="E38:F38">
    <cfRule type="expression" dxfId="2249" priority="9">
      <formula>$L38&gt;0.15</formula>
    </cfRule>
    <cfRule type="expression" dxfId="2248" priority="10">
      <formula>AND($L38&gt;0.08,$L38&lt;0.15)</formula>
    </cfRule>
  </conditionalFormatting>
  <conditionalFormatting sqref="D38">
    <cfRule type="expression" dxfId="2247" priority="1">
      <formula>$L38&gt;0.15</formula>
    </cfRule>
    <cfRule type="expression" dxfId="2246" priority="2">
      <formula>AND($L38&gt;0.08,$L38&lt;0.15)</formula>
    </cfRule>
  </conditionalFormatting>
  <dataValidations count="3">
    <dataValidation type="list" allowBlank="1" showInputMessage="1" showErrorMessage="1" sqref="AC68:AC82 AC7:AC65">
      <formula1>"A, B"</formula1>
    </dataValidation>
    <dataValidation type="whole" allowBlank="1" showInputMessage="1" showErrorMessage="1" errorTitle="입력값이 올바르지 않습니다." error="숫자만 쓰세요!" sqref="J29:J30 R7:Z65 M68:Z82 M21:Q65 M7:Q19 J25">
      <formula1>0</formula1>
      <formula2>20000</formula2>
    </dataValidation>
    <dataValidation allowBlank="1" showInputMessage="1" showErrorMessage="1" prompt="수식 계산_x000a_수치 입력 금지" sqref="K68:K82 K7:K65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D70:D77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3" activePane="bottomLeft" state="frozen"/>
      <selection activeCell="A4" sqref="A4:AC4"/>
      <selection pane="bottomLeft" activeCell="D21" sqref="D21:H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8" t="s">
        <v>107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</row>
    <row r="2" spans="1:32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7"/>
    </row>
    <row r="3" spans="1:32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9"/>
    </row>
    <row r="4" spans="1:32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</row>
    <row r="5" spans="1:32" s="2" customFormat="1" ht="17.25" thickTop="1" x14ac:dyDescent="0.3">
      <c r="A5" s="53" t="s">
        <v>1</v>
      </c>
      <c r="B5" s="55" t="s">
        <v>44</v>
      </c>
      <c r="C5" s="55" t="str">
        <f>RIGHT($A$1,1)</f>
        <v>일</v>
      </c>
      <c r="D5" s="53" t="s">
        <v>2</v>
      </c>
      <c r="E5" s="53" t="s">
        <v>3</v>
      </c>
      <c r="F5" s="53" t="s">
        <v>4</v>
      </c>
      <c r="G5" s="53" t="s">
        <v>5</v>
      </c>
      <c r="H5" s="61" t="s">
        <v>6</v>
      </c>
      <c r="I5" s="53" t="s">
        <v>7</v>
      </c>
      <c r="J5" s="53" t="s">
        <v>8</v>
      </c>
      <c r="K5" s="53" t="s">
        <v>9</v>
      </c>
      <c r="L5" s="62" t="s">
        <v>10</v>
      </c>
      <c r="M5" s="57" t="s">
        <v>11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12</v>
      </c>
      <c r="AB5" s="57"/>
      <c r="AC5" s="57"/>
      <c r="AD5" s="57" t="s">
        <v>13</v>
      </c>
      <c r="AE5" s="57" t="s">
        <v>14</v>
      </c>
      <c r="AF5" s="59" t="s">
        <v>15</v>
      </c>
    </row>
    <row r="6" spans="1:32" s="2" customFormat="1" ht="37.5" customHeight="1" thickBot="1" x14ac:dyDescent="0.35">
      <c r="A6" s="54"/>
      <c r="B6" s="56"/>
      <c r="C6" s="56"/>
      <c r="D6" s="54"/>
      <c r="E6" s="54"/>
      <c r="F6" s="54"/>
      <c r="G6" s="54"/>
      <c r="H6" s="54"/>
      <c r="I6" s="54"/>
      <c r="J6" s="54"/>
      <c r="K6" s="54"/>
      <c r="L6" s="63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51</v>
      </c>
      <c r="R6" s="21" t="s">
        <v>52</v>
      </c>
      <c r="S6" s="21" t="s">
        <v>53</v>
      </c>
      <c r="T6" s="24" t="s">
        <v>54</v>
      </c>
      <c r="U6" s="21" t="s">
        <v>55</v>
      </c>
      <c r="V6" s="21" t="s">
        <v>56</v>
      </c>
      <c r="W6" s="3" t="s">
        <v>45</v>
      </c>
      <c r="X6" s="3" t="s">
        <v>41</v>
      </c>
      <c r="Y6" s="21" t="s">
        <v>57</v>
      </c>
      <c r="Z6" s="21" t="s">
        <v>58</v>
      </c>
      <c r="AA6" s="32" t="s">
        <v>20</v>
      </c>
      <c r="AB6" s="32" t="s">
        <v>21</v>
      </c>
      <c r="AC6" s="32" t="s">
        <v>22</v>
      </c>
      <c r="AD6" s="58"/>
      <c r="AE6" s="58"/>
      <c r="AF6" s="5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13</v>
      </c>
      <c r="D7" s="12" t="s">
        <v>66</v>
      </c>
      <c r="E7" s="6"/>
      <c r="F7" s="6" t="s">
        <v>104</v>
      </c>
      <c r="G7" s="4" t="s">
        <v>50</v>
      </c>
      <c r="H7" s="4" t="s">
        <v>47</v>
      </c>
      <c r="I7" s="7">
        <f t="shared" ref="I7:I65" si="0">J7+K7</f>
        <v>455</v>
      </c>
      <c r="J7" s="8">
        <v>450</v>
      </c>
      <c r="K7" s="7">
        <f t="shared" ref="K7:K29" si="1">SUM(M7:Z7)</f>
        <v>5</v>
      </c>
      <c r="L7" s="9">
        <f t="shared" ref="L7:L65" si="2">K7/I7</f>
        <v>1.098901098901099E-2</v>
      </c>
      <c r="M7" s="10"/>
      <c r="N7" s="10">
        <v>2</v>
      </c>
      <c r="O7" s="10"/>
      <c r="P7" s="10">
        <v>2</v>
      </c>
      <c r="Q7" s="10"/>
      <c r="R7" s="10"/>
      <c r="S7" s="10"/>
      <c r="T7" s="10"/>
      <c r="U7" s="10"/>
      <c r="V7" s="10"/>
      <c r="W7" s="10"/>
      <c r="X7" s="10"/>
      <c r="Y7" s="10"/>
      <c r="Z7" s="10">
        <v>1</v>
      </c>
      <c r="AA7" s="11">
        <v>20210113</v>
      </c>
      <c r="AB7" s="11">
        <v>6</v>
      </c>
      <c r="AC7" s="5" t="s">
        <v>74</v>
      </c>
      <c r="AD7" s="11" t="str">
        <f>IF($AC7="A","하선동",IF($AC7="B","이형준",""))</f>
        <v>하선동</v>
      </c>
      <c r="AE7" s="28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13</v>
      </c>
      <c r="D8" s="12" t="s">
        <v>66</v>
      </c>
      <c r="E8" s="6"/>
      <c r="F8" s="6" t="s">
        <v>104</v>
      </c>
      <c r="G8" s="4" t="s">
        <v>50</v>
      </c>
      <c r="H8" s="4" t="s">
        <v>47</v>
      </c>
      <c r="I8" s="7">
        <f t="shared" si="0"/>
        <v>2542</v>
      </c>
      <c r="J8" s="8">
        <v>2520</v>
      </c>
      <c r="K8" s="7">
        <f t="shared" si="1"/>
        <v>22</v>
      </c>
      <c r="L8" s="9">
        <f t="shared" si="2"/>
        <v>8.6546026750590095E-3</v>
      </c>
      <c r="M8" s="10"/>
      <c r="N8" s="10">
        <v>11</v>
      </c>
      <c r="O8" s="10"/>
      <c r="P8" s="10">
        <v>10</v>
      </c>
      <c r="Q8" s="10"/>
      <c r="R8" s="10"/>
      <c r="S8" s="10"/>
      <c r="T8" s="10"/>
      <c r="U8" s="10"/>
      <c r="V8" s="10"/>
      <c r="W8" s="10"/>
      <c r="X8" s="10"/>
      <c r="Y8" s="10"/>
      <c r="Z8" s="10">
        <v>1</v>
      </c>
      <c r="AA8" s="11">
        <v>20210113</v>
      </c>
      <c r="AB8" s="11">
        <v>6</v>
      </c>
      <c r="AC8" s="5" t="s">
        <v>75</v>
      </c>
      <c r="AD8" s="11" t="str">
        <f t="shared" ref="AD8:AD65" si="3">IF($AC8="A","하선동",IF($AC8="B","이형준",""))</f>
        <v>이형준</v>
      </c>
      <c r="AE8" s="28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13</v>
      </c>
      <c r="D9" s="12" t="s">
        <v>66</v>
      </c>
      <c r="E9" s="6" t="s">
        <v>48</v>
      </c>
      <c r="F9" s="6" t="s">
        <v>70</v>
      </c>
      <c r="G9" s="4" t="s">
        <v>71</v>
      </c>
      <c r="H9" s="4" t="s">
        <v>47</v>
      </c>
      <c r="I9" s="7">
        <f t="shared" si="0"/>
        <v>1736</v>
      </c>
      <c r="J9" s="8">
        <v>1650</v>
      </c>
      <c r="K9" s="7">
        <f t="shared" si="1"/>
        <v>86</v>
      </c>
      <c r="L9" s="9">
        <f t="shared" si="2"/>
        <v>4.9539170506912443E-2</v>
      </c>
      <c r="M9" s="10"/>
      <c r="N9" s="10"/>
      <c r="O9" s="10"/>
      <c r="P9" s="10">
        <v>6</v>
      </c>
      <c r="Q9" s="10"/>
      <c r="R9" s="10"/>
      <c r="S9" s="10"/>
      <c r="T9" s="10"/>
      <c r="U9" s="10"/>
      <c r="V9" s="10">
        <v>80</v>
      </c>
      <c r="W9" s="10"/>
      <c r="X9" s="10"/>
      <c r="Y9" s="10"/>
      <c r="Z9" s="10"/>
      <c r="AA9" s="11">
        <v>20210113</v>
      </c>
      <c r="AB9" s="5">
        <v>13</v>
      </c>
      <c r="AC9" s="5" t="s">
        <v>74</v>
      </c>
      <c r="AD9" s="11" t="str">
        <f t="shared" si="3"/>
        <v>하선동</v>
      </c>
      <c r="AE9" s="28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13</v>
      </c>
      <c r="D10" s="12" t="s">
        <v>66</v>
      </c>
      <c r="E10" s="6" t="s">
        <v>48</v>
      </c>
      <c r="F10" s="6" t="s">
        <v>70</v>
      </c>
      <c r="G10" s="4" t="s">
        <v>71</v>
      </c>
      <c r="H10" s="4" t="s">
        <v>47</v>
      </c>
      <c r="I10" s="7">
        <f t="shared" si="0"/>
        <v>6375</v>
      </c>
      <c r="J10" s="8">
        <v>6370</v>
      </c>
      <c r="K10" s="7">
        <f t="shared" si="1"/>
        <v>5</v>
      </c>
      <c r="L10" s="9">
        <f t="shared" si="2"/>
        <v>7.8431372549019605E-4</v>
      </c>
      <c r="M10" s="10"/>
      <c r="N10" s="10"/>
      <c r="O10" s="10"/>
      <c r="P10" s="10">
        <v>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20210113</v>
      </c>
      <c r="AB10" s="11">
        <v>13</v>
      </c>
      <c r="AC10" s="5" t="s">
        <v>75</v>
      </c>
      <c r="AD10" s="11" t="str">
        <f t="shared" si="3"/>
        <v>이형준</v>
      </c>
      <c r="AE10" s="28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13</v>
      </c>
      <c r="D11" s="12" t="s">
        <v>86</v>
      </c>
      <c r="E11" s="6" t="s">
        <v>48</v>
      </c>
      <c r="F11" s="6" t="s">
        <v>84</v>
      </c>
      <c r="G11" s="4" t="s">
        <v>50</v>
      </c>
      <c r="H11" s="4" t="s">
        <v>47</v>
      </c>
      <c r="I11" s="7">
        <f t="shared" si="0"/>
        <v>1757</v>
      </c>
      <c r="J11" s="8">
        <v>1734</v>
      </c>
      <c r="K11" s="7">
        <f t="shared" si="1"/>
        <v>23</v>
      </c>
      <c r="L11" s="9">
        <f t="shared" si="2"/>
        <v>1.309049516220831E-2</v>
      </c>
      <c r="M11" s="10">
        <v>4</v>
      </c>
      <c r="N11" s="10"/>
      <c r="O11" s="10"/>
      <c r="P11" s="10">
        <v>6</v>
      </c>
      <c r="Q11" s="10"/>
      <c r="R11" s="10">
        <v>13</v>
      </c>
      <c r="S11" s="10"/>
      <c r="T11" s="10"/>
      <c r="U11" s="10"/>
      <c r="V11" s="10"/>
      <c r="W11" s="10"/>
      <c r="X11" s="10"/>
      <c r="Y11" s="10"/>
      <c r="Z11" s="10"/>
      <c r="AA11" s="11">
        <v>20210113</v>
      </c>
      <c r="AB11" s="11">
        <v>3</v>
      </c>
      <c r="AC11" s="5" t="s">
        <v>74</v>
      </c>
      <c r="AD11" s="11" t="str">
        <f t="shared" si="3"/>
        <v>하선동</v>
      </c>
      <c r="AE11" s="28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13</v>
      </c>
      <c r="D12" s="12" t="s">
        <v>86</v>
      </c>
      <c r="E12" s="6" t="s">
        <v>48</v>
      </c>
      <c r="F12" s="6" t="s">
        <v>84</v>
      </c>
      <c r="G12" s="4" t="s">
        <v>50</v>
      </c>
      <c r="H12" s="4" t="s">
        <v>47</v>
      </c>
      <c r="I12" s="7">
        <f t="shared" si="0"/>
        <v>1589</v>
      </c>
      <c r="J12" s="8">
        <v>1583</v>
      </c>
      <c r="K12" s="7">
        <f t="shared" si="1"/>
        <v>6</v>
      </c>
      <c r="L12" s="9">
        <f t="shared" si="2"/>
        <v>3.775959723096287E-3</v>
      </c>
      <c r="M12" s="10"/>
      <c r="N12" s="10"/>
      <c r="O12" s="10"/>
      <c r="P12" s="10"/>
      <c r="Q12" s="10"/>
      <c r="R12" s="10">
        <v>6</v>
      </c>
      <c r="S12" s="10"/>
      <c r="T12" s="10"/>
      <c r="U12" s="10"/>
      <c r="V12" s="10"/>
      <c r="W12" s="10"/>
      <c r="X12" s="10"/>
      <c r="Y12" s="10"/>
      <c r="Z12" s="10"/>
      <c r="AA12" s="11">
        <v>20210113</v>
      </c>
      <c r="AB12" s="11">
        <v>3</v>
      </c>
      <c r="AC12" s="5" t="s">
        <v>75</v>
      </c>
      <c r="AD12" s="11" t="str">
        <f t="shared" si="3"/>
        <v>이형준</v>
      </c>
      <c r="AE12" s="28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13</v>
      </c>
      <c r="D13" s="6" t="s">
        <v>66</v>
      </c>
      <c r="E13" s="6" t="s">
        <v>48</v>
      </c>
      <c r="F13" s="6" t="s">
        <v>87</v>
      </c>
      <c r="G13" s="4" t="s">
        <v>88</v>
      </c>
      <c r="H13" s="4" t="s">
        <v>47</v>
      </c>
      <c r="I13" s="7">
        <f t="shared" si="0"/>
        <v>714</v>
      </c>
      <c r="J13" s="14">
        <v>710</v>
      </c>
      <c r="K13" s="7">
        <f t="shared" si="1"/>
        <v>4</v>
      </c>
      <c r="L13" s="9">
        <f t="shared" si="2"/>
        <v>5.6022408963585435E-3</v>
      </c>
      <c r="M13" s="10">
        <v>4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20210113</v>
      </c>
      <c r="AB13" s="11">
        <v>14</v>
      </c>
      <c r="AC13" s="5" t="s">
        <v>74</v>
      </c>
      <c r="AD13" s="11" t="str">
        <f t="shared" si="3"/>
        <v>하선동</v>
      </c>
      <c r="AE13" s="28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13</v>
      </c>
      <c r="D14" s="6" t="s">
        <v>66</v>
      </c>
      <c r="E14" s="6" t="s">
        <v>48</v>
      </c>
      <c r="F14" s="6" t="s">
        <v>87</v>
      </c>
      <c r="G14" s="4" t="s">
        <v>88</v>
      </c>
      <c r="H14" s="4" t="s">
        <v>47</v>
      </c>
      <c r="I14" s="7">
        <f t="shared" si="0"/>
        <v>2262</v>
      </c>
      <c r="J14" s="8">
        <v>2248</v>
      </c>
      <c r="K14" s="7">
        <f t="shared" si="1"/>
        <v>14</v>
      </c>
      <c r="L14" s="9">
        <f t="shared" si="2"/>
        <v>6.18921308576481E-3</v>
      </c>
      <c r="M14" s="10">
        <v>13</v>
      </c>
      <c r="N14" s="10"/>
      <c r="O14" s="10"/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20210113</v>
      </c>
      <c r="AB14" s="11">
        <v>14</v>
      </c>
      <c r="AC14" s="5" t="s">
        <v>75</v>
      </c>
      <c r="AD14" s="11" t="str">
        <f t="shared" si="3"/>
        <v>이형준</v>
      </c>
      <c r="AE14" s="28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13</v>
      </c>
      <c r="D15" s="12" t="s">
        <v>46</v>
      </c>
      <c r="E15" s="6" t="s">
        <v>48</v>
      </c>
      <c r="F15" s="6" t="s">
        <v>62</v>
      </c>
      <c r="G15" s="4" t="s">
        <v>50</v>
      </c>
      <c r="H15" s="4" t="s">
        <v>47</v>
      </c>
      <c r="I15" s="7">
        <f t="shared" si="0"/>
        <v>902</v>
      </c>
      <c r="J15" s="8">
        <v>810</v>
      </c>
      <c r="K15" s="7">
        <f t="shared" si="1"/>
        <v>92</v>
      </c>
      <c r="L15" s="9">
        <f t="shared" si="2"/>
        <v>0.10199556541019955</v>
      </c>
      <c r="M15" s="10">
        <v>81</v>
      </c>
      <c r="N15" s="10"/>
      <c r="O15" s="10"/>
      <c r="P15" s="10">
        <v>11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20210113</v>
      </c>
      <c r="AB15" s="11">
        <v>7</v>
      </c>
      <c r="AC15" s="5" t="s">
        <v>74</v>
      </c>
      <c r="AD15" s="11" t="str">
        <f t="shared" si="3"/>
        <v>하선동</v>
      </c>
      <c r="AE15" s="28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13</v>
      </c>
      <c r="D16" s="6" t="s">
        <v>46</v>
      </c>
      <c r="E16" s="6" t="s">
        <v>89</v>
      </c>
      <c r="F16" s="6" t="s">
        <v>101</v>
      </c>
      <c r="G16" s="4" t="s">
        <v>102</v>
      </c>
      <c r="H16" s="4" t="s">
        <v>47</v>
      </c>
      <c r="I16" s="7">
        <f t="shared" si="0"/>
        <v>750</v>
      </c>
      <c r="J16" s="8">
        <v>746</v>
      </c>
      <c r="K16" s="7">
        <f t="shared" si="1"/>
        <v>4</v>
      </c>
      <c r="L16" s="9">
        <f t="shared" si="2"/>
        <v>5.3333333333333332E-3</v>
      </c>
      <c r="M16" s="10"/>
      <c r="N16" s="10"/>
      <c r="O16" s="10"/>
      <c r="P16" s="10"/>
      <c r="Q16" s="10"/>
      <c r="R16" s="10">
        <v>4</v>
      </c>
      <c r="S16" s="10"/>
      <c r="T16" s="10"/>
      <c r="U16" s="10"/>
      <c r="V16" s="10"/>
      <c r="W16" s="10"/>
      <c r="X16" s="10"/>
      <c r="Y16" s="10"/>
      <c r="Z16" s="10"/>
      <c r="AA16" s="11">
        <v>20210112</v>
      </c>
      <c r="AB16" s="11">
        <v>4</v>
      </c>
      <c r="AC16" s="5" t="s">
        <v>75</v>
      </c>
      <c r="AD16" s="11" t="str">
        <f t="shared" si="3"/>
        <v>이형준</v>
      </c>
      <c r="AE16" s="29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13</v>
      </c>
      <c r="D17" s="6" t="s">
        <v>66</v>
      </c>
      <c r="E17" s="6" t="s">
        <v>48</v>
      </c>
      <c r="F17" s="6" t="s">
        <v>87</v>
      </c>
      <c r="G17" s="4" t="s">
        <v>88</v>
      </c>
      <c r="H17" s="4" t="s">
        <v>47</v>
      </c>
      <c r="I17" s="7">
        <f t="shared" si="0"/>
        <v>641</v>
      </c>
      <c r="J17" s="8">
        <v>612</v>
      </c>
      <c r="K17" s="7">
        <f t="shared" si="1"/>
        <v>29</v>
      </c>
      <c r="L17" s="9">
        <f t="shared" si="2"/>
        <v>4.5241809672386897E-2</v>
      </c>
      <c r="M17" s="10">
        <v>26</v>
      </c>
      <c r="N17" s="10"/>
      <c r="O17" s="10"/>
      <c r="P17" s="10"/>
      <c r="Q17" s="10"/>
      <c r="R17" s="10"/>
      <c r="S17" s="10"/>
      <c r="T17" s="10"/>
      <c r="U17" s="10"/>
      <c r="V17" s="10"/>
      <c r="W17" s="10">
        <v>3</v>
      </c>
      <c r="X17" s="10"/>
      <c r="Y17" s="10"/>
      <c r="Z17" s="10"/>
      <c r="AA17" s="11">
        <v>20210112</v>
      </c>
      <c r="AB17" s="11">
        <v>14</v>
      </c>
      <c r="AC17" s="5" t="s">
        <v>75</v>
      </c>
      <c r="AD17" s="11" t="str">
        <f t="shared" si="3"/>
        <v>이형준</v>
      </c>
      <c r="AE17" s="29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13</v>
      </c>
      <c r="D18" s="6" t="s">
        <v>66</v>
      </c>
      <c r="E18" s="6" t="s">
        <v>48</v>
      </c>
      <c r="F18" s="6" t="s">
        <v>87</v>
      </c>
      <c r="G18" s="4" t="s">
        <v>88</v>
      </c>
      <c r="H18" s="4" t="s">
        <v>47</v>
      </c>
      <c r="I18" s="7">
        <f t="shared" si="0"/>
        <v>592</v>
      </c>
      <c r="J18" s="8">
        <v>591</v>
      </c>
      <c r="K18" s="7">
        <f t="shared" si="1"/>
        <v>1</v>
      </c>
      <c r="L18" s="9">
        <f t="shared" si="2"/>
        <v>1.6891891891891893E-3</v>
      </c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20210113</v>
      </c>
      <c r="AB18" s="11">
        <v>14</v>
      </c>
      <c r="AC18" s="5" t="s">
        <v>74</v>
      </c>
      <c r="AD18" s="11" t="str">
        <f t="shared" si="3"/>
        <v>하선동</v>
      </c>
      <c r="AE18" s="29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13</v>
      </c>
      <c r="D19" s="12" t="s">
        <v>66</v>
      </c>
      <c r="E19" s="6"/>
      <c r="F19" s="6" t="s">
        <v>104</v>
      </c>
      <c r="G19" s="4" t="s">
        <v>50</v>
      </c>
      <c r="H19" s="4" t="s">
        <v>47</v>
      </c>
      <c r="I19" s="7">
        <f t="shared" si="0"/>
        <v>2824</v>
      </c>
      <c r="J19" s="8">
        <v>2721</v>
      </c>
      <c r="K19" s="7">
        <f t="shared" si="1"/>
        <v>103</v>
      </c>
      <c r="L19" s="9">
        <f t="shared" si="2"/>
        <v>3.6473087818696882E-2</v>
      </c>
      <c r="M19" s="10">
        <v>1</v>
      </c>
      <c r="N19" s="10">
        <v>89</v>
      </c>
      <c r="O19" s="10"/>
      <c r="P19" s="10"/>
      <c r="Q19" s="10"/>
      <c r="R19" s="10">
        <v>13</v>
      </c>
      <c r="S19" s="10"/>
      <c r="T19" s="10"/>
      <c r="U19" s="10"/>
      <c r="V19" s="10"/>
      <c r="W19" s="10"/>
      <c r="X19" s="10"/>
      <c r="Y19" s="10"/>
      <c r="Z19" s="10"/>
      <c r="AA19" s="11">
        <v>20210113</v>
      </c>
      <c r="AB19" s="11">
        <v>6</v>
      </c>
      <c r="AC19" s="5" t="s">
        <v>74</v>
      </c>
      <c r="AD19" s="11" t="str">
        <f t="shared" si="3"/>
        <v>하선동</v>
      </c>
      <c r="AE19" s="29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13</v>
      </c>
      <c r="D20" s="12" t="s">
        <v>66</v>
      </c>
      <c r="E20" s="6"/>
      <c r="F20" s="6" t="s">
        <v>97</v>
      </c>
      <c r="G20" s="4" t="s">
        <v>96</v>
      </c>
      <c r="H20" s="4" t="s">
        <v>47</v>
      </c>
      <c r="I20" s="7">
        <f t="shared" si="0"/>
        <v>2309</v>
      </c>
      <c r="J20" s="8">
        <v>2289</v>
      </c>
      <c r="K20" s="7">
        <f t="shared" si="1"/>
        <v>20</v>
      </c>
      <c r="L20" s="9">
        <f t="shared" si="2"/>
        <v>8.6617583369423996E-3</v>
      </c>
      <c r="M20" s="6"/>
      <c r="N20" s="6"/>
      <c r="O20" s="6"/>
      <c r="P20" s="4">
        <v>20</v>
      </c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20210108</v>
      </c>
      <c r="AB20" s="11">
        <v>5</v>
      </c>
      <c r="AC20" s="5" t="s">
        <v>75</v>
      </c>
      <c r="AD20" s="11" t="str">
        <f t="shared" si="3"/>
        <v>이형준</v>
      </c>
      <c r="AE20" s="29" t="s">
        <v>32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13</v>
      </c>
      <c r="D21" s="12" t="s">
        <v>66</v>
      </c>
      <c r="E21" s="6" t="s">
        <v>67</v>
      </c>
      <c r="F21" s="6" t="s">
        <v>72</v>
      </c>
      <c r="G21" s="4" t="s">
        <v>69</v>
      </c>
      <c r="H21" s="4" t="s">
        <v>59</v>
      </c>
      <c r="I21" s="7">
        <f t="shared" si="0"/>
        <v>6124</v>
      </c>
      <c r="J21" s="8">
        <v>6110</v>
      </c>
      <c r="K21" s="7">
        <f t="shared" si="1"/>
        <v>14</v>
      </c>
      <c r="L21" s="9">
        <f t="shared" si="2"/>
        <v>2.2860875244937948E-3</v>
      </c>
      <c r="M21" s="10"/>
      <c r="N21" s="10"/>
      <c r="O21" s="10"/>
      <c r="P21" s="10"/>
      <c r="Q21" s="10"/>
      <c r="R21" s="10"/>
      <c r="S21" s="10">
        <v>14</v>
      </c>
      <c r="T21" s="10"/>
      <c r="U21" s="10"/>
      <c r="V21" s="10"/>
      <c r="W21" s="10"/>
      <c r="X21" s="10"/>
      <c r="Y21" s="10"/>
      <c r="Z21" s="10"/>
      <c r="AA21" s="11">
        <v>20210112</v>
      </c>
      <c r="AB21" s="11">
        <v>2</v>
      </c>
      <c r="AC21" s="5" t="s">
        <v>75</v>
      </c>
      <c r="AD21" s="11" t="str">
        <f t="shared" si="3"/>
        <v>이형준</v>
      </c>
      <c r="AE21" s="12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13</v>
      </c>
      <c r="D22" s="12" t="s">
        <v>66</v>
      </c>
      <c r="E22" s="6" t="s">
        <v>67</v>
      </c>
      <c r="F22" s="6" t="s">
        <v>72</v>
      </c>
      <c r="G22" s="4" t="s">
        <v>69</v>
      </c>
      <c r="H22" s="4" t="s">
        <v>59</v>
      </c>
      <c r="I22" s="7">
        <f t="shared" si="0"/>
        <v>2917</v>
      </c>
      <c r="J22" s="8">
        <v>2913</v>
      </c>
      <c r="K22" s="7">
        <f t="shared" si="1"/>
        <v>4</v>
      </c>
      <c r="L22" s="9">
        <f t="shared" si="2"/>
        <v>1.3712718546451835E-3</v>
      </c>
      <c r="M22" s="10"/>
      <c r="N22" s="10"/>
      <c r="O22" s="10"/>
      <c r="P22" s="10"/>
      <c r="Q22" s="10"/>
      <c r="R22" s="10"/>
      <c r="S22" s="10">
        <v>4</v>
      </c>
      <c r="T22" s="10"/>
      <c r="U22" s="10"/>
      <c r="V22" s="10"/>
      <c r="W22" s="10"/>
      <c r="X22" s="10"/>
      <c r="Y22" s="10"/>
      <c r="Z22" s="10"/>
      <c r="AA22" s="11">
        <v>20210113</v>
      </c>
      <c r="AB22" s="11">
        <v>2</v>
      </c>
      <c r="AC22" s="5" t="s">
        <v>74</v>
      </c>
      <c r="AD22" s="11" t="str">
        <f t="shared" si="3"/>
        <v>하선동</v>
      </c>
      <c r="AE22" s="12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13</v>
      </c>
      <c r="D23" s="12" t="s">
        <v>46</v>
      </c>
      <c r="E23" s="6" t="s">
        <v>48</v>
      </c>
      <c r="F23" s="6" t="s">
        <v>62</v>
      </c>
      <c r="G23" s="4" t="s">
        <v>50</v>
      </c>
      <c r="H23" s="4" t="s">
        <v>47</v>
      </c>
      <c r="I23" s="7">
        <f t="shared" si="0"/>
        <v>1680</v>
      </c>
      <c r="J23" s="8">
        <v>1567</v>
      </c>
      <c r="K23" s="7">
        <f t="shared" si="1"/>
        <v>113</v>
      </c>
      <c r="L23" s="9">
        <f t="shared" si="2"/>
        <v>6.7261904761904759E-2</v>
      </c>
      <c r="M23" s="10">
        <v>89</v>
      </c>
      <c r="N23" s="10"/>
      <c r="O23" s="10"/>
      <c r="P23" s="10">
        <v>24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20210111</v>
      </c>
      <c r="AB23" s="11">
        <v>7</v>
      </c>
      <c r="AC23" s="5" t="s">
        <v>74</v>
      </c>
      <c r="AD23" s="11" t="str">
        <f t="shared" si="3"/>
        <v>하선동</v>
      </c>
      <c r="AE23" s="12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13</v>
      </c>
      <c r="D24" s="12" t="s">
        <v>46</v>
      </c>
      <c r="E24" s="6" t="s">
        <v>48</v>
      </c>
      <c r="F24" s="6" t="s">
        <v>62</v>
      </c>
      <c r="G24" s="4" t="s">
        <v>50</v>
      </c>
      <c r="H24" s="4" t="s">
        <v>47</v>
      </c>
      <c r="I24" s="7">
        <f t="shared" si="0"/>
        <v>389</v>
      </c>
      <c r="J24" s="8">
        <v>371</v>
      </c>
      <c r="K24" s="7">
        <f t="shared" si="1"/>
        <v>18</v>
      </c>
      <c r="L24" s="9">
        <f t="shared" si="2"/>
        <v>4.6272493573264781E-2</v>
      </c>
      <c r="M24" s="10">
        <v>16</v>
      </c>
      <c r="N24" s="10"/>
      <c r="O24" s="10"/>
      <c r="P24" s="10">
        <v>2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20210111</v>
      </c>
      <c r="AB24" s="11">
        <v>7</v>
      </c>
      <c r="AC24" s="5" t="s">
        <v>75</v>
      </c>
      <c r="AD24" s="11" t="str">
        <f t="shared" si="3"/>
        <v>이형준</v>
      </c>
      <c r="AE24" s="12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13</v>
      </c>
      <c r="D25" s="12" t="s">
        <v>46</v>
      </c>
      <c r="E25" s="6" t="s">
        <v>48</v>
      </c>
      <c r="F25" s="6" t="s">
        <v>62</v>
      </c>
      <c r="G25" s="4" t="s">
        <v>50</v>
      </c>
      <c r="H25" s="4" t="s">
        <v>47</v>
      </c>
      <c r="I25" s="7">
        <f t="shared" si="0"/>
        <v>1358</v>
      </c>
      <c r="J25" s="10">
        <v>1226</v>
      </c>
      <c r="K25" s="7">
        <f t="shared" si="1"/>
        <v>132</v>
      </c>
      <c r="L25" s="9">
        <f t="shared" si="2"/>
        <v>9.720176730486009E-2</v>
      </c>
      <c r="M25" s="10">
        <v>120</v>
      </c>
      <c r="N25" s="10"/>
      <c r="O25" s="10"/>
      <c r="P25" s="10">
        <v>12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20210112</v>
      </c>
      <c r="AB25" s="11">
        <v>7</v>
      </c>
      <c r="AC25" s="5" t="s">
        <v>74</v>
      </c>
      <c r="AD25" s="11" t="str">
        <f t="shared" si="3"/>
        <v>하선동</v>
      </c>
      <c r="AE25" s="12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13</v>
      </c>
      <c r="D26" s="12" t="s">
        <v>86</v>
      </c>
      <c r="E26" s="6" t="s">
        <v>109</v>
      </c>
      <c r="F26" s="6" t="s">
        <v>108</v>
      </c>
      <c r="G26" s="4" t="s">
        <v>110</v>
      </c>
      <c r="H26" s="4" t="s">
        <v>111</v>
      </c>
      <c r="I26" s="7">
        <f t="shared" si="0"/>
        <v>12011</v>
      </c>
      <c r="J26" s="25">
        <v>12000</v>
      </c>
      <c r="K26" s="7">
        <f t="shared" ref="K26:K27" si="6">SUM(M26:Z26)</f>
        <v>11</v>
      </c>
      <c r="L26" s="9">
        <f t="shared" si="2"/>
        <v>9.1582715843809839E-4</v>
      </c>
      <c r="M26" s="10">
        <v>5</v>
      </c>
      <c r="N26" s="10">
        <v>6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20210111</v>
      </c>
      <c r="AB26" s="11">
        <v>12</v>
      </c>
      <c r="AC26" s="5" t="s">
        <v>74</v>
      </c>
      <c r="AD26" s="11" t="str">
        <f t="shared" si="3"/>
        <v>하선동</v>
      </c>
      <c r="AE26" s="12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13</v>
      </c>
      <c r="D27" s="12" t="s">
        <v>86</v>
      </c>
      <c r="E27" s="6" t="s">
        <v>109</v>
      </c>
      <c r="F27" s="6" t="s">
        <v>108</v>
      </c>
      <c r="G27" s="4" t="s">
        <v>110</v>
      </c>
      <c r="H27" s="4" t="s">
        <v>111</v>
      </c>
      <c r="I27" s="7">
        <f t="shared" si="0"/>
        <v>12746</v>
      </c>
      <c r="J27" s="25">
        <v>12700</v>
      </c>
      <c r="K27" s="7">
        <f t="shared" si="6"/>
        <v>46</v>
      </c>
      <c r="L27" s="9">
        <f t="shared" si="2"/>
        <v>3.6089753648203358E-3</v>
      </c>
      <c r="M27" s="10">
        <v>30</v>
      </c>
      <c r="N27" s="10">
        <v>16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20210111</v>
      </c>
      <c r="AB27" s="11">
        <v>12</v>
      </c>
      <c r="AC27" s="5" t="s">
        <v>75</v>
      </c>
      <c r="AD27" s="11" t="str">
        <f t="shared" si="3"/>
        <v>이형준</v>
      </c>
      <c r="AE27" s="12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13</v>
      </c>
      <c r="D28" s="12" t="s">
        <v>86</v>
      </c>
      <c r="E28" s="6" t="s">
        <v>109</v>
      </c>
      <c r="F28" s="6" t="s">
        <v>108</v>
      </c>
      <c r="G28" s="4" t="s">
        <v>110</v>
      </c>
      <c r="H28" s="4" t="s">
        <v>111</v>
      </c>
      <c r="I28" s="7">
        <f t="shared" si="0"/>
        <v>13661</v>
      </c>
      <c r="J28" s="25">
        <v>13600</v>
      </c>
      <c r="K28" s="7">
        <f t="shared" si="1"/>
        <v>61</v>
      </c>
      <c r="L28" s="9">
        <f t="shared" si="2"/>
        <v>4.4652660859380716E-3</v>
      </c>
      <c r="M28" s="10">
        <v>46</v>
      </c>
      <c r="N28" s="10">
        <v>15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20210112</v>
      </c>
      <c r="AB28" s="11">
        <v>12</v>
      </c>
      <c r="AC28" s="5" t="s">
        <v>74</v>
      </c>
      <c r="AD28" s="11" t="str">
        <f t="shared" si="3"/>
        <v>하선동</v>
      </c>
      <c r="AE28" s="12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13</v>
      </c>
      <c r="D29" s="12" t="s">
        <v>86</v>
      </c>
      <c r="E29" s="6" t="s">
        <v>109</v>
      </c>
      <c r="F29" s="6" t="s">
        <v>108</v>
      </c>
      <c r="G29" s="4" t="s">
        <v>110</v>
      </c>
      <c r="H29" s="4" t="s">
        <v>111</v>
      </c>
      <c r="I29" s="7">
        <f t="shared" si="0"/>
        <v>10169</v>
      </c>
      <c r="J29" s="10">
        <v>10000</v>
      </c>
      <c r="K29" s="7">
        <f t="shared" si="1"/>
        <v>169</v>
      </c>
      <c r="L29" s="9">
        <f t="shared" si="2"/>
        <v>1.6619136591601927E-2</v>
      </c>
      <c r="M29" s="10">
        <v>29</v>
      </c>
      <c r="N29" s="10">
        <v>140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20210112</v>
      </c>
      <c r="AB29" s="11">
        <v>12</v>
      </c>
      <c r="AC29" s="5" t="s">
        <v>75</v>
      </c>
      <c r="AD29" s="11" t="str">
        <f t="shared" si="3"/>
        <v>이형준</v>
      </c>
      <c r="AE29" s="12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13</v>
      </c>
      <c r="D30" s="6" t="s">
        <v>46</v>
      </c>
      <c r="E30" s="6" t="s">
        <v>89</v>
      </c>
      <c r="F30" s="6" t="s">
        <v>101</v>
      </c>
      <c r="G30" s="4" t="s">
        <v>102</v>
      </c>
      <c r="H30" s="4" t="s">
        <v>47</v>
      </c>
      <c r="I30" s="7">
        <f t="shared" si="0"/>
        <v>1848</v>
      </c>
      <c r="J30" s="10">
        <v>1820</v>
      </c>
      <c r="K30" s="7">
        <f t="shared" ref="K30:K65" si="7">SUM(M30:Z30)</f>
        <v>28</v>
      </c>
      <c r="L30" s="9">
        <f t="shared" si="2"/>
        <v>1.5151515151515152E-2</v>
      </c>
      <c r="M30" s="10"/>
      <c r="N30" s="10"/>
      <c r="O30" s="10"/>
      <c r="P30" s="10"/>
      <c r="Q30" s="10"/>
      <c r="R30" s="10">
        <v>28</v>
      </c>
      <c r="S30" s="10"/>
      <c r="T30" s="10"/>
      <c r="U30" s="10"/>
      <c r="V30" s="10"/>
      <c r="W30" s="10"/>
      <c r="X30" s="10"/>
      <c r="Y30" s="10"/>
      <c r="Z30" s="10"/>
      <c r="AA30" s="11">
        <v>20210111</v>
      </c>
      <c r="AB30" s="11">
        <v>4</v>
      </c>
      <c r="AC30" s="5" t="s">
        <v>74</v>
      </c>
      <c r="AD30" s="11" t="str">
        <f t="shared" si="3"/>
        <v>하선동</v>
      </c>
      <c r="AE30" s="28" t="s">
        <v>98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13</v>
      </c>
      <c r="D31" s="6" t="s">
        <v>46</v>
      </c>
      <c r="E31" s="6" t="s">
        <v>89</v>
      </c>
      <c r="F31" s="6" t="s">
        <v>101</v>
      </c>
      <c r="G31" s="4" t="s">
        <v>102</v>
      </c>
      <c r="H31" s="4" t="s">
        <v>47</v>
      </c>
      <c r="I31" s="7">
        <f t="shared" si="0"/>
        <v>1085</v>
      </c>
      <c r="J31" s="8">
        <v>1070</v>
      </c>
      <c r="K31" s="7">
        <f t="shared" si="7"/>
        <v>15</v>
      </c>
      <c r="L31" s="9">
        <f t="shared" si="2"/>
        <v>1.3824884792626729E-2</v>
      </c>
      <c r="M31" s="10"/>
      <c r="N31" s="10"/>
      <c r="O31" s="10"/>
      <c r="P31" s="10"/>
      <c r="Q31" s="10"/>
      <c r="R31" s="10">
        <v>15</v>
      </c>
      <c r="S31" s="10"/>
      <c r="T31" s="10"/>
      <c r="U31" s="10"/>
      <c r="V31" s="10"/>
      <c r="W31" s="10"/>
      <c r="X31" s="10"/>
      <c r="Y31" s="10"/>
      <c r="Z31" s="10"/>
      <c r="AA31" s="11">
        <v>20210111</v>
      </c>
      <c r="AB31" s="11">
        <v>4</v>
      </c>
      <c r="AC31" s="5" t="s">
        <v>75</v>
      </c>
      <c r="AD31" s="11" t="str">
        <f t="shared" si="3"/>
        <v>이형준</v>
      </c>
      <c r="AE31" s="28" t="s">
        <v>98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13</v>
      </c>
      <c r="D32" s="6" t="s">
        <v>46</v>
      </c>
      <c r="E32" s="6" t="s">
        <v>89</v>
      </c>
      <c r="F32" s="6" t="s">
        <v>101</v>
      </c>
      <c r="G32" s="4" t="s">
        <v>102</v>
      </c>
      <c r="H32" s="4" t="s">
        <v>47</v>
      </c>
      <c r="I32" s="7">
        <f t="shared" si="0"/>
        <v>1109</v>
      </c>
      <c r="J32" s="8">
        <v>1070</v>
      </c>
      <c r="K32" s="7">
        <f t="shared" si="7"/>
        <v>39</v>
      </c>
      <c r="L32" s="9">
        <f t="shared" si="2"/>
        <v>3.5166816952209197E-2</v>
      </c>
      <c r="M32" s="10"/>
      <c r="N32" s="10"/>
      <c r="O32" s="10"/>
      <c r="P32" s="10"/>
      <c r="Q32" s="10"/>
      <c r="R32" s="10">
        <v>39</v>
      </c>
      <c r="S32" s="10"/>
      <c r="T32" s="10"/>
      <c r="U32" s="10"/>
      <c r="V32" s="10"/>
      <c r="W32" s="10"/>
      <c r="X32" s="10"/>
      <c r="Y32" s="10"/>
      <c r="Z32" s="10"/>
      <c r="AA32" s="11">
        <v>20210112</v>
      </c>
      <c r="AB32" s="11">
        <v>4</v>
      </c>
      <c r="AC32" s="5" t="s">
        <v>74</v>
      </c>
      <c r="AD32" s="11" t="str">
        <f t="shared" si="3"/>
        <v>하선동</v>
      </c>
      <c r="AE32" s="28" t="s">
        <v>98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13</v>
      </c>
      <c r="D33" s="6" t="s">
        <v>46</v>
      </c>
      <c r="E33" s="6" t="s">
        <v>89</v>
      </c>
      <c r="F33" s="6" t="s">
        <v>101</v>
      </c>
      <c r="G33" s="4" t="s">
        <v>102</v>
      </c>
      <c r="H33" s="4" t="s">
        <v>47</v>
      </c>
      <c r="I33" s="7">
        <f t="shared" si="0"/>
        <v>572</v>
      </c>
      <c r="J33" s="8">
        <v>560</v>
      </c>
      <c r="K33" s="7">
        <f t="shared" si="7"/>
        <v>12</v>
      </c>
      <c r="L33" s="9">
        <f t="shared" si="2"/>
        <v>2.097902097902098E-2</v>
      </c>
      <c r="M33" s="10"/>
      <c r="N33" s="10"/>
      <c r="O33" s="10"/>
      <c r="P33" s="10"/>
      <c r="Q33" s="10"/>
      <c r="R33" s="10">
        <v>12</v>
      </c>
      <c r="S33" s="10"/>
      <c r="T33" s="10"/>
      <c r="U33" s="10"/>
      <c r="V33" s="10"/>
      <c r="W33" s="10"/>
      <c r="X33" s="10"/>
      <c r="Y33" s="10"/>
      <c r="Z33" s="10"/>
      <c r="AA33" s="11">
        <v>20210109</v>
      </c>
      <c r="AB33" s="11">
        <v>4</v>
      </c>
      <c r="AC33" s="5" t="s">
        <v>75</v>
      </c>
      <c r="AD33" s="11" t="str">
        <f t="shared" si="3"/>
        <v>이형준</v>
      </c>
      <c r="AE33" s="28" t="s">
        <v>98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13</v>
      </c>
      <c r="D34" s="6" t="s">
        <v>46</v>
      </c>
      <c r="E34" s="6" t="s">
        <v>89</v>
      </c>
      <c r="F34" s="6" t="s">
        <v>101</v>
      </c>
      <c r="G34" s="4" t="s">
        <v>102</v>
      </c>
      <c r="H34" s="4" t="s">
        <v>47</v>
      </c>
      <c r="I34" s="7">
        <f t="shared" si="0"/>
        <v>736</v>
      </c>
      <c r="J34" s="8">
        <v>720</v>
      </c>
      <c r="K34" s="7">
        <f t="shared" si="7"/>
        <v>16</v>
      </c>
      <c r="L34" s="9">
        <f t="shared" si="2"/>
        <v>2.1739130434782608E-2</v>
      </c>
      <c r="M34" s="10"/>
      <c r="N34" s="10"/>
      <c r="O34" s="10"/>
      <c r="P34" s="10"/>
      <c r="Q34" s="10"/>
      <c r="R34" s="10">
        <v>16</v>
      </c>
      <c r="S34" s="10"/>
      <c r="T34" s="10"/>
      <c r="U34" s="10"/>
      <c r="V34" s="10"/>
      <c r="W34" s="10"/>
      <c r="X34" s="10"/>
      <c r="Y34" s="10"/>
      <c r="Z34" s="10"/>
      <c r="AA34" s="11">
        <v>20210108</v>
      </c>
      <c r="AB34" s="11">
        <v>4</v>
      </c>
      <c r="AC34" s="5" t="s">
        <v>75</v>
      </c>
      <c r="AD34" s="11" t="str">
        <f t="shared" si="3"/>
        <v>이형준</v>
      </c>
      <c r="AE34" s="28" t="s">
        <v>98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13</v>
      </c>
      <c r="D35" s="6" t="s">
        <v>46</v>
      </c>
      <c r="E35" s="6" t="s">
        <v>89</v>
      </c>
      <c r="F35" s="6" t="s">
        <v>101</v>
      </c>
      <c r="G35" s="4" t="s">
        <v>102</v>
      </c>
      <c r="H35" s="4" t="s">
        <v>47</v>
      </c>
      <c r="I35" s="7">
        <f t="shared" si="0"/>
        <v>2470</v>
      </c>
      <c r="J35" s="8">
        <v>2470</v>
      </c>
      <c r="K35" s="7">
        <f t="shared" si="7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20210113</v>
      </c>
      <c r="AB35" s="11">
        <v>4</v>
      </c>
      <c r="AC35" s="5" t="s">
        <v>74</v>
      </c>
      <c r="AD35" s="11" t="str">
        <f t="shared" si="3"/>
        <v>하선동</v>
      </c>
      <c r="AE35" s="28" t="s">
        <v>98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13</v>
      </c>
      <c r="D36" s="12" t="s">
        <v>46</v>
      </c>
      <c r="E36" s="6" t="s">
        <v>48</v>
      </c>
      <c r="F36" s="6" t="s">
        <v>62</v>
      </c>
      <c r="G36" s="4" t="s">
        <v>50</v>
      </c>
      <c r="H36" s="4" t="s">
        <v>47</v>
      </c>
      <c r="I36" s="7">
        <f t="shared" si="0"/>
        <v>699</v>
      </c>
      <c r="J36" s="8">
        <v>690</v>
      </c>
      <c r="K36" s="7">
        <f t="shared" si="7"/>
        <v>9</v>
      </c>
      <c r="L36" s="9">
        <f t="shared" si="2"/>
        <v>1.2875536480686695E-2</v>
      </c>
      <c r="M36" s="10">
        <v>6</v>
      </c>
      <c r="N36" s="10"/>
      <c r="O36" s="10"/>
      <c r="P36" s="10">
        <v>3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>
        <v>20210113</v>
      </c>
      <c r="AB36" s="11">
        <v>7</v>
      </c>
      <c r="AC36" s="5" t="s">
        <v>75</v>
      </c>
      <c r="AD36" s="11" t="str">
        <f t="shared" si="3"/>
        <v>이형준</v>
      </c>
      <c r="AE36" s="28" t="s">
        <v>98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13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8"/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13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8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13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13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13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13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13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13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13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13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13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13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13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13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13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13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13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13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13</v>
      </c>
      <c r="D55" s="6"/>
      <c r="E55" s="27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13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13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13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13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13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13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13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13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13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13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64"/>
      <c r="B66" s="65"/>
      <c r="C66" s="65"/>
      <c r="D66" s="65"/>
      <c r="E66" s="65"/>
      <c r="F66" s="65"/>
      <c r="G66" s="65"/>
      <c r="H66" s="65"/>
      <c r="I66" s="60">
        <f>SUM(I7:I65)</f>
        <v>95022</v>
      </c>
      <c r="J66" s="60">
        <v>5950</v>
      </c>
      <c r="K66" s="60">
        <f t="shared" ref="K66:U66" si="12">SUM(K7:K65)</f>
        <v>1101</v>
      </c>
      <c r="L66" s="60" t="e">
        <f t="shared" si="12"/>
        <v>#DIV/0!</v>
      </c>
      <c r="M66" s="60">
        <f t="shared" si="12"/>
        <v>471</v>
      </c>
      <c r="N66" s="60">
        <f t="shared" si="12"/>
        <v>279</v>
      </c>
      <c r="O66" s="60">
        <f t="shared" si="12"/>
        <v>0</v>
      </c>
      <c r="P66" s="60">
        <f t="shared" si="12"/>
        <v>102</v>
      </c>
      <c r="Q66" s="60">
        <f t="shared" si="12"/>
        <v>0</v>
      </c>
      <c r="R66" s="60">
        <f t="shared" si="12"/>
        <v>146</v>
      </c>
      <c r="S66" s="60">
        <f t="shared" si="12"/>
        <v>18</v>
      </c>
      <c r="T66" s="60">
        <f t="shared" si="12"/>
        <v>0</v>
      </c>
      <c r="U66" s="60">
        <f t="shared" si="12"/>
        <v>0</v>
      </c>
      <c r="V66" s="33"/>
      <c r="W66" s="33"/>
      <c r="X66" s="33"/>
      <c r="Y66" s="60">
        <f>SUM(Y7:Y65)</f>
        <v>0</v>
      </c>
      <c r="Z66" s="60">
        <f>SUM(Z7:Z65)</f>
        <v>2</v>
      </c>
      <c r="AA66" s="66"/>
      <c r="AB66" s="67"/>
      <c r="AC66" s="67"/>
      <c r="AD66" s="67"/>
      <c r="AE66" s="67"/>
      <c r="AF66" s="67"/>
    </row>
    <row r="67" spans="1:32" s="15" customFormat="1" x14ac:dyDescent="0.3">
      <c r="A67" s="64"/>
      <c r="B67" s="65"/>
      <c r="C67" s="65"/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33"/>
      <c r="W67" s="33"/>
      <c r="X67" s="33"/>
      <c r="Y67" s="60"/>
      <c r="Z67" s="60"/>
      <c r="AA67" s="67"/>
      <c r="AB67" s="67"/>
      <c r="AC67" s="67"/>
      <c r="AD67" s="67"/>
      <c r="AE67" s="67"/>
      <c r="AF67" s="67"/>
    </row>
    <row r="68" spans="1:32" ht="20.100000000000001" customHeight="1" x14ac:dyDescent="0.3">
      <c r="A68" s="4">
        <v>1</v>
      </c>
      <c r="B68" s="5">
        <v>1</v>
      </c>
      <c r="C68" s="5">
        <v>13</v>
      </c>
      <c r="D68" s="12" t="s">
        <v>66</v>
      </c>
      <c r="E68" s="6" t="s">
        <v>48</v>
      </c>
      <c r="F68" s="6" t="s">
        <v>70</v>
      </c>
      <c r="G68" s="4" t="s">
        <v>71</v>
      </c>
      <c r="H68" s="4" t="s">
        <v>47</v>
      </c>
      <c r="I68" s="7">
        <f t="shared" ref="I68:I82" si="13">J68+K68</f>
        <v>2153</v>
      </c>
      <c r="J68" s="8">
        <v>2000</v>
      </c>
      <c r="K68" s="7">
        <f t="shared" ref="K68:K82" si="14">SUM(M68:Z68)</f>
        <v>153</v>
      </c>
      <c r="L68" s="9">
        <f t="shared" ref="L68:L82" si="15">K68/I68</f>
        <v>7.1063632141198332E-2</v>
      </c>
      <c r="M68" s="10"/>
      <c r="N68" s="10"/>
      <c r="O68" s="10"/>
      <c r="P68" s="10"/>
      <c r="Q68" s="10"/>
      <c r="R68" s="10"/>
      <c r="S68" s="10"/>
      <c r="T68" s="10"/>
      <c r="U68" s="10"/>
      <c r="V68" s="10">
        <v>153</v>
      </c>
      <c r="W68" s="10"/>
      <c r="X68" s="10"/>
      <c r="Y68" s="10"/>
      <c r="Z68" s="10"/>
      <c r="AA68" s="11">
        <v>20210112</v>
      </c>
      <c r="AB68" s="11">
        <v>13</v>
      </c>
      <c r="AC68" s="5" t="s">
        <v>75</v>
      </c>
      <c r="AD68" s="11" t="str">
        <f>IF($AC68="A","하선동",IF($AC68="B","이형준",""))</f>
        <v>이형준</v>
      </c>
      <c r="AE68" s="12" t="s">
        <v>26</v>
      </c>
      <c r="AF68" s="12"/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13</v>
      </c>
      <c r="D69" s="12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2" si="17">IF($AC69="A","하선동",IF($AC69="B","이형준",""))</f>
        <v/>
      </c>
      <c r="AE69" s="12"/>
      <c r="AF69" s="12"/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13</v>
      </c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13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13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13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13</v>
      </c>
      <c r="D74" s="6" t="s">
        <v>27</v>
      </c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13</v>
      </c>
      <c r="D75" s="6" t="s">
        <v>46</v>
      </c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13</v>
      </c>
      <c r="D76" s="6" t="s">
        <v>27</v>
      </c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13</v>
      </c>
      <c r="D77" s="6" t="s">
        <v>46</v>
      </c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13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13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13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13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13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AF7:AF53 I20:L20 R20:AD20 L27:Q27 I28:Q29 L26:AD26 I21:AD25 S29:Z29 I30:Z32 AB29:AD32 I7:AD19 S27:AD28 L33:AD49">
    <cfRule type="expression" dxfId="2245" priority="1077">
      <formula>$L7&gt;0.15</formula>
    </cfRule>
    <cfRule type="expression" dxfId="2244" priority="1078">
      <formula>AND($L7&gt;0.08,$L7&lt;0.15)</formula>
    </cfRule>
  </conditionalFormatting>
  <conditionalFormatting sqref="I68:AD71 A68:A82 E69:F71 D82:AF82 E72:AD77 D78:AD81 AF68:AF81">
    <cfRule type="expression" dxfId="2243" priority="1075">
      <formula>$L68&gt;0.15</formula>
    </cfRule>
    <cfRule type="expression" dxfId="2242" priority="1076">
      <formula>AND($L68&gt;0.08,$L68&lt;0.15)</formula>
    </cfRule>
  </conditionalFormatting>
  <conditionalFormatting sqref="G69:H71">
    <cfRule type="expression" dxfId="2241" priority="1073">
      <formula>$L69&gt;0.15</formula>
    </cfRule>
    <cfRule type="expression" dxfId="2240" priority="1074">
      <formula>AND($L69&gt;0.08,$L69&lt;0.15)</formula>
    </cfRule>
  </conditionalFormatting>
  <conditionalFormatting sqref="B7:C64">
    <cfRule type="expression" dxfId="2239" priority="1071">
      <formula>$L7&gt;0.15</formula>
    </cfRule>
    <cfRule type="expression" dxfId="2238" priority="1072">
      <formula>AND($L7&gt;0.08,$L7&lt;0.15)</formula>
    </cfRule>
  </conditionalFormatting>
  <conditionalFormatting sqref="B68:C68">
    <cfRule type="expression" dxfId="2237" priority="1069">
      <formula>$L68&gt;0.15</formula>
    </cfRule>
    <cfRule type="expression" dxfId="2236" priority="1070">
      <formula>AND($L68&gt;0.08,$L68&lt;0.15)</formula>
    </cfRule>
  </conditionalFormatting>
  <conditionalFormatting sqref="B69:C81">
    <cfRule type="expression" dxfId="2235" priority="1067">
      <formula>$L69&gt;0.15</formula>
    </cfRule>
    <cfRule type="expression" dxfId="2234" priority="1068">
      <formula>AND($L69&gt;0.08,$L69&lt;0.15)</formula>
    </cfRule>
  </conditionalFormatting>
  <conditionalFormatting sqref="B82:C82">
    <cfRule type="expression" dxfId="2233" priority="1065">
      <formula>$L82&gt;0.15</formula>
    </cfRule>
    <cfRule type="expression" dxfId="2232" priority="1066">
      <formula>AND($L82&gt;0.08,$L82&lt;0.15)</formula>
    </cfRule>
  </conditionalFormatting>
  <conditionalFormatting sqref="D70">
    <cfRule type="expression" dxfId="2231" priority="1063">
      <formula>$L70&gt;0.15</formula>
    </cfRule>
    <cfRule type="expression" dxfId="2230" priority="1064">
      <formula>AND($L70&gt;0.08,$L70&lt;0.15)</formula>
    </cfRule>
  </conditionalFormatting>
  <conditionalFormatting sqref="D71">
    <cfRule type="expression" dxfId="2229" priority="1061">
      <formula>$L71&gt;0.15</formula>
    </cfRule>
    <cfRule type="expression" dxfId="2228" priority="1062">
      <formula>AND($L71&gt;0.08,$L71&lt;0.15)</formula>
    </cfRule>
  </conditionalFormatting>
  <conditionalFormatting sqref="D72">
    <cfRule type="expression" dxfId="2227" priority="1059">
      <formula>$L72&gt;0.15</formula>
    </cfRule>
    <cfRule type="expression" dxfId="2226" priority="1060">
      <formula>AND($L72&gt;0.08,$L72&lt;0.15)</formula>
    </cfRule>
  </conditionalFormatting>
  <conditionalFormatting sqref="D73">
    <cfRule type="expression" dxfId="2225" priority="1057">
      <formula>$L73&gt;0.15</formula>
    </cfRule>
    <cfRule type="expression" dxfId="2224" priority="1058">
      <formula>AND($L73&gt;0.08,$L73&lt;0.15)</formula>
    </cfRule>
  </conditionalFormatting>
  <conditionalFormatting sqref="D74">
    <cfRule type="expression" dxfId="2223" priority="1055">
      <formula>$L74&gt;0.15</formula>
    </cfRule>
    <cfRule type="expression" dxfId="2222" priority="1056">
      <formula>AND($L74&gt;0.08,$L74&lt;0.15)</formula>
    </cfRule>
  </conditionalFormatting>
  <conditionalFormatting sqref="D75">
    <cfRule type="expression" dxfId="2221" priority="1053">
      <formula>$L75&gt;0.15</formula>
    </cfRule>
    <cfRule type="expression" dxfId="2220" priority="1054">
      <formula>AND($L75&gt;0.08,$L75&lt;0.15)</formula>
    </cfRule>
  </conditionalFormatting>
  <conditionalFormatting sqref="D76">
    <cfRule type="expression" dxfId="2219" priority="1051">
      <formula>$L76&gt;0.15</formula>
    </cfRule>
    <cfRule type="expression" dxfId="2218" priority="1052">
      <formula>AND($L76&gt;0.08,$L76&lt;0.15)</formula>
    </cfRule>
  </conditionalFormatting>
  <conditionalFormatting sqref="D77">
    <cfRule type="expression" dxfId="2217" priority="1049">
      <formula>$L77&gt;0.15</formula>
    </cfRule>
    <cfRule type="expression" dxfId="2216" priority="1050">
      <formula>AND($L77&gt;0.08,$L77&lt;0.15)</formula>
    </cfRule>
  </conditionalFormatting>
  <conditionalFormatting sqref="AE39:AE53">
    <cfRule type="expression" dxfId="2215" priority="1041">
      <formula>$L39&gt;0.15</formula>
    </cfRule>
    <cfRule type="expression" dxfId="2214" priority="1042">
      <formula>AND($L39&gt;0.08,$L39&lt;0.15)</formula>
    </cfRule>
  </conditionalFormatting>
  <conditionalFormatting sqref="AE11:AE38">
    <cfRule type="expression" dxfId="2213" priority="1047">
      <formula>$L11&gt;0.15</formula>
    </cfRule>
    <cfRule type="expression" dxfId="2212" priority="1048">
      <formula>AND($L11&gt;0.08,$L11&lt;0.15)</formula>
    </cfRule>
  </conditionalFormatting>
  <conditionalFormatting sqref="AE70:AE81">
    <cfRule type="expression" dxfId="2211" priority="1045">
      <formula>$L70&gt;0.15</formula>
    </cfRule>
    <cfRule type="expression" dxfId="2210" priority="1046">
      <formula>AND($L70&gt;0.08,$L70&lt;0.15)</formula>
    </cfRule>
  </conditionalFormatting>
  <conditionalFormatting sqref="AE39:AE53">
    <cfRule type="expression" dxfId="2209" priority="1043">
      <formula>$L39&gt;0.15</formula>
    </cfRule>
    <cfRule type="expression" dxfId="2208" priority="1044">
      <formula>AND($L39&gt;0.08,$L39&lt;0.15)</formula>
    </cfRule>
  </conditionalFormatting>
  <conditionalFormatting sqref="D47">
    <cfRule type="expression" dxfId="2207" priority="1039">
      <formula>$L47&gt;0.15</formula>
    </cfRule>
    <cfRule type="expression" dxfId="2206" priority="1040">
      <formula>AND($L47&gt;0.08,$L47&lt;0.15)</formula>
    </cfRule>
  </conditionalFormatting>
  <conditionalFormatting sqref="K33:K38">
    <cfRule type="expression" dxfId="2205" priority="1037">
      <formula>$L33&gt;0.15</formula>
    </cfRule>
    <cfRule type="expression" dxfId="2204" priority="1038">
      <formula>AND($L33&gt;0.08,$L33&lt;0.15)</formula>
    </cfRule>
  </conditionalFormatting>
  <conditionalFormatting sqref="K39:K44">
    <cfRule type="expression" dxfId="2203" priority="1035">
      <formula>$L39&gt;0.15</formula>
    </cfRule>
    <cfRule type="expression" dxfId="2202" priority="1036">
      <formula>AND($L39&gt;0.08,$L39&lt;0.15)</formula>
    </cfRule>
  </conditionalFormatting>
  <conditionalFormatting sqref="K45:K47">
    <cfRule type="expression" dxfId="2201" priority="1033">
      <formula>$L45&gt;0.15</formula>
    </cfRule>
    <cfRule type="expression" dxfId="2200" priority="1034">
      <formula>AND($L45&gt;0.08,$L45&lt;0.15)</formula>
    </cfRule>
  </conditionalFormatting>
  <conditionalFormatting sqref="K48:K53">
    <cfRule type="expression" dxfId="2199" priority="1031">
      <formula>$L48&gt;0.15</formula>
    </cfRule>
    <cfRule type="expression" dxfId="2198" priority="1032">
      <formula>AND($L48&gt;0.08,$L48&lt;0.15)</formula>
    </cfRule>
  </conditionalFormatting>
  <conditionalFormatting sqref="I33:I38">
    <cfRule type="expression" dxfId="2197" priority="1029">
      <formula>$L33&gt;0.15</formula>
    </cfRule>
    <cfRule type="expression" dxfId="2196" priority="1030">
      <formula>AND($L33&gt;0.08,$L33&lt;0.15)</formula>
    </cfRule>
  </conditionalFormatting>
  <conditionalFormatting sqref="I39:I43">
    <cfRule type="expression" dxfId="2195" priority="1027">
      <formula>$L39&gt;0.15</formula>
    </cfRule>
    <cfRule type="expression" dxfId="2194" priority="1028">
      <formula>AND($L39&gt;0.08,$L39&lt;0.15)</formula>
    </cfRule>
  </conditionalFormatting>
  <conditionalFormatting sqref="I44:I46">
    <cfRule type="expression" dxfId="2193" priority="1025">
      <formula>$L44&gt;0.15</formula>
    </cfRule>
    <cfRule type="expression" dxfId="2192" priority="1026">
      <formula>AND($L44&gt;0.08,$L44&lt;0.15)</formula>
    </cfRule>
  </conditionalFormatting>
  <conditionalFormatting sqref="I47:I52">
    <cfRule type="expression" dxfId="2191" priority="1023">
      <formula>$L47&gt;0.15</formula>
    </cfRule>
    <cfRule type="expression" dxfId="2190" priority="1024">
      <formula>AND($L47&gt;0.08,$L47&lt;0.15)</formula>
    </cfRule>
  </conditionalFormatting>
  <conditionalFormatting sqref="L51:L53">
    <cfRule type="expression" dxfId="2189" priority="1021">
      <formula>$L51&gt;0.15</formula>
    </cfRule>
    <cfRule type="expression" dxfId="2188" priority="1022">
      <formula>AND($L51&gt;0.08,$L51&lt;0.15)</formula>
    </cfRule>
  </conditionalFormatting>
  <conditionalFormatting sqref="AC50:AD51">
    <cfRule type="expression" dxfId="2187" priority="1019">
      <formula>$L50&gt;0.15</formula>
    </cfRule>
    <cfRule type="expression" dxfId="2186" priority="1020">
      <formula>AND($L50&gt;0.08,$L50&lt;0.15)</formula>
    </cfRule>
  </conditionalFormatting>
  <conditionalFormatting sqref="G37:H37">
    <cfRule type="expression" dxfId="2185" priority="1009">
      <formula>$L37&gt;0.15</formula>
    </cfRule>
    <cfRule type="expression" dxfId="2184" priority="1010">
      <formula>AND($L37&gt;0.08,$L37&lt;0.15)</formula>
    </cfRule>
  </conditionalFormatting>
  <conditionalFormatting sqref="G37:H37">
    <cfRule type="expression" dxfId="2183" priority="1011">
      <formula>$L37&gt;0.15</formula>
    </cfRule>
    <cfRule type="expression" dxfId="2182" priority="1012">
      <formula>AND($L37&gt;0.08,$L37&lt;0.15)</formula>
    </cfRule>
  </conditionalFormatting>
  <conditionalFormatting sqref="E37:F37">
    <cfRule type="expression" dxfId="2181" priority="1013">
      <formula>$L37&gt;0.15</formula>
    </cfRule>
    <cfRule type="expression" dxfId="2180" priority="1014">
      <formula>AND($L37&gt;0.08,$L37&lt;0.15)</formula>
    </cfRule>
  </conditionalFormatting>
  <conditionalFormatting sqref="E37:F37">
    <cfRule type="expression" dxfId="2179" priority="1017">
      <formula>$L37&gt;0.15</formula>
    </cfRule>
    <cfRule type="expression" dxfId="2178" priority="1018">
      <formula>AND($L37&gt;0.08,$L37&lt;0.15)</formula>
    </cfRule>
  </conditionalFormatting>
  <conditionalFormatting sqref="E37:F37">
    <cfRule type="expression" dxfId="2177" priority="1015">
      <formula>$L37&gt;0.15</formula>
    </cfRule>
    <cfRule type="expression" dxfId="2176" priority="1016">
      <formula>AND($L37&gt;0.08,$L37&lt;0.15)</formula>
    </cfRule>
  </conditionalFormatting>
  <conditionalFormatting sqref="D39">
    <cfRule type="expression" dxfId="2175" priority="1007">
      <formula>$L39&gt;0.15</formula>
    </cfRule>
    <cfRule type="expression" dxfId="2174" priority="1008">
      <formula>AND($L39&gt;0.08,$L39&lt;0.15)</formula>
    </cfRule>
  </conditionalFormatting>
  <conditionalFormatting sqref="D39">
    <cfRule type="expression" dxfId="2173" priority="1005">
      <formula>$L39&gt;0.15</formula>
    </cfRule>
    <cfRule type="expression" dxfId="2172" priority="1006">
      <formula>AND($L39&gt;0.08,$L39&lt;0.15)</formula>
    </cfRule>
  </conditionalFormatting>
  <conditionalFormatting sqref="D39">
    <cfRule type="expression" dxfId="2171" priority="1003">
      <formula>$L39&gt;0.15</formula>
    </cfRule>
    <cfRule type="expression" dxfId="2170" priority="1004">
      <formula>AND($L39&gt;0.08,$L39&lt;0.15)</formula>
    </cfRule>
  </conditionalFormatting>
  <conditionalFormatting sqref="E39:H39">
    <cfRule type="expression" dxfId="2169" priority="1001">
      <formula>$L39&gt;0.15</formula>
    </cfRule>
    <cfRule type="expression" dxfId="2168" priority="1002">
      <formula>AND($L39&gt;0.08,$L39&lt;0.15)</formula>
    </cfRule>
  </conditionalFormatting>
  <conditionalFormatting sqref="D40">
    <cfRule type="expression" dxfId="2167" priority="999">
      <formula>$L40&gt;0.15</formula>
    </cfRule>
    <cfRule type="expression" dxfId="2166" priority="1000">
      <formula>AND($L40&gt;0.08,$L40&lt;0.15)</formula>
    </cfRule>
  </conditionalFormatting>
  <conditionalFormatting sqref="D40">
    <cfRule type="expression" dxfId="2165" priority="997">
      <formula>$L40&gt;0.15</formula>
    </cfRule>
    <cfRule type="expression" dxfId="2164" priority="998">
      <formula>AND($L40&gt;0.08,$L40&lt;0.15)</formula>
    </cfRule>
  </conditionalFormatting>
  <conditionalFormatting sqref="D40">
    <cfRule type="expression" dxfId="2163" priority="995">
      <formula>$L40&gt;0.15</formula>
    </cfRule>
    <cfRule type="expression" dxfId="2162" priority="996">
      <formula>AND($L40&gt;0.08,$L40&lt;0.15)</formula>
    </cfRule>
  </conditionalFormatting>
  <conditionalFormatting sqref="E40:H40">
    <cfRule type="expression" dxfId="2161" priority="993">
      <formula>$L40&gt;0.15</formula>
    </cfRule>
    <cfRule type="expression" dxfId="2160" priority="994">
      <formula>AND($L40&gt;0.08,$L40&lt;0.15)</formula>
    </cfRule>
  </conditionalFormatting>
  <conditionalFormatting sqref="G41:H41">
    <cfRule type="expression" dxfId="2159" priority="979">
      <formula>$L41&gt;0.15</formula>
    </cfRule>
    <cfRule type="expression" dxfId="2158" priority="980">
      <formula>AND($L41&gt;0.08,$L41&lt;0.15)</formula>
    </cfRule>
  </conditionalFormatting>
  <conditionalFormatting sqref="G41:H41">
    <cfRule type="expression" dxfId="2157" priority="977">
      <formula>$L41&gt;0.15</formula>
    </cfRule>
    <cfRule type="expression" dxfId="2156" priority="978">
      <formula>AND($L41&gt;0.08,$L41&lt;0.15)</formula>
    </cfRule>
  </conditionalFormatting>
  <conditionalFormatting sqref="E42:F42">
    <cfRule type="expression" dxfId="2155" priority="965">
      <formula>$L42&gt;0.15</formula>
    </cfRule>
    <cfRule type="expression" dxfId="2154" priority="966">
      <formula>AND($L42&gt;0.08,$L42&lt;0.15)</formula>
    </cfRule>
  </conditionalFormatting>
  <conditionalFormatting sqref="D41">
    <cfRule type="expression" dxfId="2153" priority="991">
      <formula>$L41&gt;0.15</formula>
    </cfRule>
    <cfRule type="expression" dxfId="2152" priority="992">
      <formula>AND($L41&gt;0.08,$L41&lt;0.15)</formula>
    </cfRule>
  </conditionalFormatting>
  <conditionalFormatting sqref="D41">
    <cfRule type="expression" dxfId="2151" priority="989">
      <formula>$L41&gt;0.15</formula>
    </cfRule>
    <cfRule type="expression" dxfId="2150" priority="990">
      <formula>AND($L41&gt;0.08,$L41&lt;0.15)</formula>
    </cfRule>
  </conditionalFormatting>
  <conditionalFormatting sqref="D41">
    <cfRule type="expression" dxfId="2149" priority="987">
      <formula>$L41&gt;0.15</formula>
    </cfRule>
    <cfRule type="expression" dxfId="2148" priority="988">
      <formula>AND($L41&gt;0.08,$L41&lt;0.15)</formula>
    </cfRule>
  </conditionalFormatting>
  <conditionalFormatting sqref="E41:F41">
    <cfRule type="expression" dxfId="2147" priority="985">
      <formula>$L41&gt;0.15</formula>
    </cfRule>
    <cfRule type="expression" dxfId="2146" priority="986">
      <formula>AND($L41&gt;0.08,$L41&lt;0.15)</formula>
    </cfRule>
  </conditionalFormatting>
  <conditionalFormatting sqref="E41:F41">
    <cfRule type="expression" dxfId="2145" priority="983">
      <formula>$L41&gt;0.15</formula>
    </cfRule>
    <cfRule type="expression" dxfId="2144" priority="984">
      <formula>AND($L41&gt;0.08,$L41&lt;0.15)</formula>
    </cfRule>
  </conditionalFormatting>
  <conditionalFormatting sqref="E41:F41">
    <cfRule type="expression" dxfId="2143" priority="981">
      <formula>$L41&gt;0.15</formula>
    </cfRule>
    <cfRule type="expression" dxfId="2142" priority="982">
      <formula>AND($L41&gt;0.08,$L41&lt;0.15)</formula>
    </cfRule>
  </conditionalFormatting>
  <conditionalFormatting sqref="D42">
    <cfRule type="expression" dxfId="2141" priority="975">
      <formula>$L42&gt;0.15</formula>
    </cfRule>
    <cfRule type="expression" dxfId="2140" priority="976">
      <formula>AND($L42&gt;0.08,$L42&lt;0.15)</formula>
    </cfRule>
  </conditionalFormatting>
  <conditionalFormatting sqref="D42">
    <cfRule type="expression" dxfId="2139" priority="973">
      <formula>$L42&gt;0.15</formula>
    </cfRule>
    <cfRule type="expression" dxfId="2138" priority="974">
      <formula>AND($L42&gt;0.08,$L42&lt;0.15)</formula>
    </cfRule>
  </conditionalFormatting>
  <conditionalFormatting sqref="D42">
    <cfRule type="expression" dxfId="2137" priority="971">
      <formula>$L42&gt;0.15</formula>
    </cfRule>
    <cfRule type="expression" dxfId="2136" priority="972">
      <formula>AND($L42&gt;0.08,$L42&lt;0.15)</formula>
    </cfRule>
  </conditionalFormatting>
  <conditionalFormatting sqref="E42:F42">
    <cfRule type="expression" dxfId="2135" priority="969">
      <formula>$L42&gt;0.15</formula>
    </cfRule>
    <cfRule type="expression" dxfId="2134" priority="970">
      <formula>AND($L42&gt;0.08,$L42&lt;0.15)</formula>
    </cfRule>
  </conditionalFormatting>
  <conditionalFormatting sqref="E42:F42">
    <cfRule type="expression" dxfId="2133" priority="967">
      <formula>$L42&gt;0.15</formula>
    </cfRule>
    <cfRule type="expression" dxfId="2132" priority="968">
      <formula>AND($L42&gt;0.08,$L42&lt;0.15)</formula>
    </cfRule>
  </conditionalFormatting>
  <conditionalFormatting sqref="G42:H42">
    <cfRule type="expression" dxfId="2131" priority="963">
      <formula>$L42&gt;0.15</formula>
    </cfRule>
    <cfRule type="expression" dxfId="2130" priority="964">
      <formula>AND($L42&gt;0.08,$L42&lt;0.15)</formula>
    </cfRule>
  </conditionalFormatting>
  <conditionalFormatting sqref="G42:H42">
    <cfRule type="expression" dxfId="2129" priority="961">
      <formula>$L42&gt;0.15</formula>
    </cfRule>
    <cfRule type="expression" dxfId="2128" priority="962">
      <formula>AND($L42&gt;0.08,$L42&lt;0.15)</formula>
    </cfRule>
  </conditionalFormatting>
  <conditionalFormatting sqref="G43:H43">
    <cfRule type="expression" dxfId="2127" priority="951">
      <formula>$L43&gt;0.15</formula>
    </cfRule>
    <cfRule type="expression" dxfId="2126" priority="952">
      <formula>AND($L43&gt;0.08,$L43&lt;0.15)</formula>
    </cfRule>
  </conditionalFormatting>
  <conditionalFormatting sqref="D43">
    <cfRule type="expression" dxfId="2125" priority="949">
      <formula>$L43&gt;0.15</formula>
    </cfRule>
    <cfRule type="expression" dxfId="2124" priority="950">
      <formula>AND($L43&gt;0.08,$L43&lt;0.15)</formula>
    </cfRule>
  </conditionalFormatting>
  <conditionalFormatting sqref="G43:H43">
    <cfRule type="expression" dxfId="2123" priority="953">
      <formula>$L43&gt;0.15</formula>
    </cfRule>
    <cfRule type="expression" dxfId="2122" priority="954">
      <formula>AND($L43&gt;0.08,$L43&lt;0.15)</formula>
    </cfRule>
  </conditionalFormatting>
  <conditionalFormatting sqref="E43:F43">
    <cfRule type="expression" dxfId="2121" priority="955">
      <formula>$L43&gt;0.15</formula>
    </cfRule>
    <cfRule type="expression" dxfId="2120" priority="956">
      <formula>AND($L43&gt;0.08,$L43&lt;0.15)</formula>
    </cfRule>
  </conditionalFormatting>
  <conditionalFormatting sqref="E43:F43">
    <cfRule type="expression" dxfId="2119" priority="959">
      <formula>$L43&gt;0.15</formula>
    </cfRule>
    <cfRule type="expression" dxfId="2118" priority="960">
      <formula>AND($L43&gt;0.08,$L43&lt;0.15)</formula>
    </cfRule>
  </conditionalFormatting>
  <conditionalFormatting sqref="E43:F43">
    <cfRule type="expression" dxfId="2117" priority="957">
      <formula>$L43&gt;0.15</formula>
    </cfRule>
    <cfRule type="expression" dxfId="2116" priority="958">
      <formula>AND($L43&gt;0.08,$L43&lt;0.15)</formula>
    </cfRule>
  </conditionalFormatting>
  <conditionalFormatting sqref="D44">
    <cfRule type="expression" dxfId="2115" priority="947">
      <formula>$L44&gt;0.15</formula>
    </cfRule>
    <cfRule type="expression" dxfId="2114" priority="948">
      <formula>AND($L44&gt;0.08,$L44&lt;0.15)</formula>
    </cfRule>
  </conditionalFormatting>
  <conditionalFormatting sqref="E44:H44">
    <cfRule type="expression" dxfId="2113" priority="945">
      <formula>$L44&gt;0.15</formula>
    </cfRule>
    <cfRule type="expression" dxfId="2112" priority="946">
      <formula>AND($L44&gt;0.08,$L44&lt;0.15)</formula>
    </cfRule>
  </conditionalFormatting>
  <conditionalFormatting sqref="D45">
    <cfRule type="expression" dxfId="2111" priority="943">
      <formula>$L45&gt;0.15</formula>
    </cfRule>
    <cfRule type="expression" dxfId="2110" priority="944">
      <formula>AND($L45&gt;0.08,$L45&lt;0.15)</formula>
    </cfRule>
  </conditionalFormatting>
  <conditionalFormatting sqref="E45:H45">
    <cfRule type="expression" dxfId="2109" priority="941">
      <formula>$L45&gt;0.15</formula>
    </cfRule>
    <cfRule type="expression" dxfId="2108" priority="942">
      <formula>AND($L45&gt;0.08,$L45&lt;0.15)</formula>
    </cfRule>
  </conditionalFormatting>
  <conditionalFormatting sqref="D46">
    <cfRule type="expression" dxfId="2107" priority="939">
      <formula>$L46&gt;0.15</formula>
    </cfRule>
    <cfRule type="expression" dxfId="2106" priority="940">
      <formula>AND($L46&gt;0.08,$L46&lt;0.15)</formula>
    </cfRule>
  </conditionalFormatting>
  <conditionalFormatting sqref="D46">
    <cfRule type="expression" dxfId="2105" priority="937">
      <formula>$L46&gt;0.15</formula>
    </cfRule>
    <cfRule type="expression" dxfId="2104" priority="938">
      <formula>AND($L46&gt;0.08,$L46&lt;0.15)</formula>
    </cfRule>
  </conditionalFormatting>
  <conditionalFormatting sqref="D46">
    <cfRule type="expression" dxfId="2103" priority="935">
      <formula>$L46&gt;0.15</formula>
    </cfRule>
    <cfRule type="expression" dxfId="2102" priority="936">
      <formula>AND($L46&gt;0.08,$L46&lt;0.15)</formula>
    </cfRule>
  </conditionalFormatting>
  <conditionalFormatting sqref="E46:F46">
    <cfRule type="expression" dxfId="2101" priority="927">
      <formula>$L46&gt;0.15</formula>
    </cfRule>
    <cfRule type="expression" dxfId="2100" priority="928">
      <formula>AND($L46&gt;0.08,$L46&lt;0.15)</formula>
    </cfRule>
  </conditionalFormatting>
  <conditionalFormatting sqref="E46:F46">
    <cfRule type="expression" dxfId="2099" priority="925">
      <formula>$L46&gt;0.15</formula>
    </cfRule>
    <cfRule type="expression" dxfId="2098" priority="926">
      <formula>AND($L46&gt;0.08,$L46&lt;0.15)</formula>
    </cfRule>
  </conditionalFormatting>
  <conditionalFormatting sqref="G46:H46">
    <cfRule type="expression" dxfId="2097" priority="923">
      <formula>$L46&gt;0.15</formula>
    </cfRule>
    <cfRule type="expression" dxfId="2096" priority="924">
      <formula>AND($L46&gt;0.08,$L46&lt;0.15)</formula>
    </cfRule>
  </conditionalFormatting>
  <conditionalFormatting sqref="G46:H46">
    <cfRule type="expression" dxfId="2095" priority="929">
      <formula>$L46&gt;0.15</formula>
    </cfRule>
    <cfRule type="expression" dxfId="2094" priority="930">
      <formula>AND($L46&gt;0.08,$L46&lt;0.15)</formula>
    </cfRule>
  </conditionalFormatting>
  <conditionalFormatting sqref="E46:F46">
    <cfRule type="expression" dxfId="2093" priority="933">
      <formula>$L46&gt;0.15</formula>
    </cfRule>
    <cfRule type="expression" dxfId="2092" priority="934">
      <formula>AND($L46&gt;0.08,$L46&lt;0.15)</formula>
    </cfRule>
  </conditionalFormatting>
  <conditionalFormatting sqref="E46:F46">
    <cfRule type="expression" dxfId="2091" priority="931">
      <formula>$L46&gt;0.15</formula>
    </cfRule>
    <cfRule type="expression" dxfId="2090" priority="932">
      <formula>AND($L46&gt;0.08,$L46&lt;0.15)</formula>
    </cfRule>
  </conditionalFormatting>
  <conditionalFormatting sqref="E46:F46">
    <cfRule type="expression" dxfId="2089" priority="915">
      <formula>$L46&gt;0.15</formula>
    </cfRule>
    <cfRule type="expression" dxfId="2088" priority="916">
      <formula>AND($L46&gt;0.08,$L46&lt;0.15)</formula>
    </cfRule>
  </conditionalFormatting>
  <conditionalFormatting sqref="E46:F46">
    <cfRule type="expression" dxfId="2087" priority="913">
      <formula>$L46&gt;0.15</formula>
    </cfRule>
    <cfRule type="expression" dxfId="2086" priority="914">
      <formula>AND($L46&gt;0.08,$L46&lt;0.15)</formula>
    </cfRule>
  </conditionalFormatting>
  <conditionalFormatting sqref="H46">
    <cfRule type="expression" dxfId="2085" priority="911">
      <formula>$L46&gt;0.15</formula>
    </cfRule>
    <cfRule type="expression" dxfId="2084" priority="912">
      <formula>AND($L46&gt;0.08,$L46&lt;0.15)</formula>
    </cfRule>
  </conditionalFormatting>
  <conditionalFormatting sqref="H46">
    <cfRule type="expression" dxfId="2083" priority="917">
      <formula>$L46&gt;0.15</formula>
    </cfRule>
    <cfRule type="expression" dxfId="2082" priority="918">
      <formula>AND($L46&gt;0.08,$L46&lt;0.15)</formula>
    </cfRule>
  </conditionalFormatting>
  <conditionalFormatting sqref="E46:F46">
    <cfRule type="expression" dxfId="2081" priority="921">
      <formula>$L46&gt;0.15</formula>
    </cfRule>
    <cfRule type="expression" dxfId="2080" priority="922">
      <formula>AND($L46&gt;0.08,$L46&lt;0.15)</formula>
    </cfRule>
  </conditionalFormatting>
  <conditionalFormatting sqref="E46:F46">
    <cfRule type="expression" dxfId="2079" priority="919">
      <formula>$L46&gt;0.15</formula>
    </cfRule>
    <cfRule type="expression" dxfId="2078" priority="920">
      <formula>AND($L46&gt;0.08,$L46&lt;0.15)</formula>
    </cfRule>
  </conditionalFormatting>
  <conditionalFormatting sqref="G46">
    <cfRule type="expression" dxfId="2077" priority="907">
      <formula>$L46&gt;0.15</formula>
    </cfRule>
    <cfRule type="expression" dxfId="2076" priority="908">
      <formula>AND($L46&gt;0.08,$L46&lt;0.15)</formula>
    </cfRule>
  </conditionalFormatting>
  <conditionalFormatting sqref="G46">
    <cfRule type="expression" dxfId="2075" priority="909">
      <formula>$L46&gt;0.15</formula>
    </cfRule>
    <cfRule type="expression" dxfId="2074" priority="910">
      <formula>AND($L46&gt;0.08,$L46&lt;0.15)</formula>
    </cfRule>
  </conditionalFormatting>
  <conditionalFormatting sqref="G47:H47">
    <cfRule type="expression" dxfId="2073" priority="903">
      <formula>$L47&gt;0.15</formula>
    </cfRule>
    <cfRule type="expression" dxfId="2072" priority="904">
      <formula>AND($L47&gt;0.08,$L47&lt;0.15)</formula>
    </cfRule>
  </conditionalFormatting>
  <conditionalFormatting sqref="G47:H47">
    <cfRule type="expression" dxfId="2071" priority="905">
      <formula>$L47&gt;0.15</formula>
    </cfRule>
    <cfRule type="expression" dxfId="2070" priority="906">
      <formula>AND($L47&gt;0.08,$L47&lt;0.15)</formula>
    </cfRule>
  </conditionalFormatting>
  <conditionalFormatting sqref="E47">
    <cfRule type="expression" dxfId="2069" priority="897">
      <formula>$L47&gt;0.15</formula>
    </cfRule>
    <cfRule type="expression" dxfId="2068" priority="898">
      <formula>AND($L47&gt;0.08,$L47&lt;0.15)</formula>
    </cfRule>
  </conditionalFormatting>
  <conditionalFormatting sqref="E47">
    <cfRule type="expression" dxfId="2067" priority="895">
      <formula>$L47&gt;0.15</formula>
    </cfRule>
    <cfRule type="expression" dxfId="2066" priority="896">
      <formula>AND($L47&gt;0.08,$L47&lt;0.15)</formula>
    </cfRule>
  </conditionalFormatting>
  <conditionalFormatting sqref="E47">
    <cfRule type="expression" dxfId="2065" priority="901">
      <formula>$L47&gt;0.15</formula>
    </cfRule>
    <cfRule type="expression" dxfId="2064" priority="902">
      <formula>AND($L47&gt;0.08,$L47&lt;0.15)</formula>
    </cfRule>
  </conditionalFormatting>
  <conditionalFormatting sqref="E47">
    <cfRule type="expression" dxfId="2063" priority="899">
      <formula>$L47&gt;0.15</formula>
    </cfRule>
    <cfRule type="expression" dxfId="2062" priority="900">
      <formula>AND($L47&gt;0.08,$L47&lt;0.15)</formula>
    </cfRule>
  </conditionalFormatting>
  <conditionalFormatting sqref="E47">
    <cfRule type="expression" dxfId="2061" priority="889">
      <formula>$L47&gt;0.15</formula>
    </cfRule>
    <cfRule type="expression" dxfId="2060" priority="890">
      <formula>AND($L47&gt;0.08,$L47&lt;0.15)</formula>
    </cfRule>
  </conditionalFormatting>
  <conditionalFormatting sqref="E47">
    <cfRule type="expression" dxfId="2059" priority="887">
      <formula>$L47&gt;0.15</formula>
    </cfRule>
    <cfRule type="expression" dxfId="2058" priority="888">
      <formula>AND($L47&gt;0.08,$L47&lt;0.15)</formula>
    </cfRule>
  </conditionalFormatting>
  <conditionalFormatting sqref="E47">
    <cfRule type="expression" dxfId="2057" priority="893">
      <formula>$L47&gt;0.15</formula>
    </cfRule>
    <cfRule type="expression" dxfId="2056" priority="894">
      <formula>AND($L47&gt;0.08,$L47&lt;0.15)</formula>
    </cfRule>
  </conditionalFormatting>
  <conditionalFormatting sqref="E47">
    <cfRule type="expression" dxfId="2055" priority="891">
      <formula>$L47&gt;0.15</formula>
    </cfRule>
    <cfRule type="expression" dxfId="2054" priority="892">
      <formula>AND($L47&gt;0.08,$L47&lt;0.15)</formula>
    </cfRule>
  </conditionalFormatting>
  <conditionalFormatting sqref="D69">
    <cfRule type="expression" dxfId="2053" priority="861">
      <formula>$L69&gt;0.15</formula>
    </cfRule>
    <cfRule type="expression" dxfId="2052" priority="862">
      <formula>AND($L69&gt;0.08,$L69&lt;0.15)</formula>
    </cfRule>
  </conditionalFormatting>
  <conditionalFormatting sqref="AE68:AE69">
    <cfRule type="expression" dxfId="2051" priority="857">
      <formula>$L68&gt;0.15</formula>
    </cfRule>
    <cfRule type="expression" dxfId="2050" priority="858">
      <formula>AND($L68&gt;0.08,$L68&lt;0.15)</formula>
    </cfRule>
  </conditionalFormatting>
  <conditionalFormatting sqref="AE68:AE69">
    <cfRule type="expression" dxfId="2049" priority="859">
      <formula>$L68&gt;0.15</formula>
    </cfRule>
    <cfRule type="expression" dxfId="2048" priority="860">
      <formula>AND($L68&gt;0.08,$L68&lt;0.15)</formula>
    </cfRule>
  </conditionalFormatting>
  <conditionalFormatting sqref="E48:F48">
    <cfRule type="expression" dxfId="2047" priority="853">
      <formula>$L48&gt;0.15</formula>
    </cfRule>
    <cfRule type="expression" dxfId="2046" priority="854">
      <formula>AND($L48&gt;0.08,$L48&lt;0.15)</formula>
    </cfRule>
  </conditionalFormatting>
  <conditionalFormatting sqref="E48:F48">
    <cfRule type="expression" dxfId="2045" priority="849">
      <formula>$L48&gt;0.15</formula>
    </cfRule>
    <cfRule type="expression" dxfId="2044" priority="850">
      <formula>AND($L48&gt;0.08,$L48&lt;0.15)</formula>
    </cfRule>
  </conditionalFormatting>
  <conditionalFormatting sqref="E48:F48">
    <cfRule type="expression" dxfId="2043" priority="847">
      <formula>$L48&gt;0.15</formula>
    </cfRule>
    <cfRule type="expression" dxfId="2042" priority="848">
      <formula>AND($L48&gt;0.08,$L48&lt;0.15)</formula>
    </cfRule>
  </conditionalFormatting>
  <conditionalFormatting sqref="G48:H48">
    <cfRule type="expression" dxfId="2041" priority="845">
      <formula>$L48&gt;0.15</formula>
    </cfRule>
    <cfRule type="expression" dxfId="2040" priority="846">
      <formula>AND($L48&gt;0.08,$L48&lt;0.15)</formula>
    </cfRule>
  </conditionalFormatting>
  <conditionalFormatting sqref="G48:H48">
    <cfRule type="expression" dxfId="2039" priority="851">
      <formula>$L48&gt;0.15</formula>
    </cfRule>
    <cfRule type="expression" dxfId="2038" priority="852">
      <formula>AND($L48&gt;0.08,$L48&lt;0.15)</formula>
    </cfRule>
  </conditionalFormatting>
  <conditionalFormatting sqref="E48:F48">
    <cfRule type="expression" dxfId="2037" priority="855">
      <formula>$L48&gt;0.15</formula>
    </cfRule>
    <cfRule type="expression" dxfId="2036" priority="856">
      <formula>AND($L48&gt;0.08,$L48&lt;0.15)</formula>
    </cfRule>
  </conditionalFormatting>
  <conditionalFormatting sqref="D48">
    <cfRule type="expression" dxfId="2035" priority="843">
      <formula>$L48&gt;0.15</formula>
    </cfRule>
    <cfRule type="expression" dxfId="2034" priority="844">
      <formula>AND($L48&gt;0.08,$L48&lt;0.15)</formula>
    </cfRule>
  </conditionalFormatting>
  <conditionalFormatting sqref="D48">
    <cfRule type="expression" dxfId="2033" priority="841">
      <formula>$L48&gt;0.15</formula>
    </cfRule>
    <cfRule type="expression" dxfId="2032" priority="842">
      <formula>AND($L48&gt;0.08,$L48&lt;0.15)</formula>
    </cfRule>
  </conditionalFormatting>
  <conditionalFormatting sqref="E49:F49">
    <cfRule type="expression" dxfId="2031" priority="837">
      <formula>$L49&gt;0.15</formula>
    </cfRule>
    <cfRule type="expression" dxfId="2030" priority="838">
      <formula>AND($L49&gt;0.08,$L49&lt;0.15)</formula>
    </cfRule>
  </conditionalFormatting>
  <conditionalFormatting sqref="E49:F49">
    <cfRule type="expression" dxfId="2029" priority="833">
      <formula>$L49&gt;0.15</formula>
    </cfRule>
    <cfRule type="expression" dxfId="2028" priority="834">
      <formula>AND($L49&gt;0.08,$L49&lt;0.15)</formula>
    </cfRule>
  </conditionalFormatting>
  <conditionalFormatting sqref="E49:F49">
    <cfRule type="expression" dxfId="2027" priority="831">
      <formula>$L49&gt;0.15</formula>
    </cfRule>
    <cfRule type="expression" dxfId="2026" priority="832">
      <formula>AND($L49&gt;0.08,$L49&lt;0.15)</formula>
    </cfRule>
  </conditionalFormatting>
  <conditionalFormatting sqref="G49:H49">
    <cfRule type="expression" dxfId="2025" priority="829">
      <formula>$L49&gt;0.15</formula>
    </cfRule>
    <cfRule type="expression" dxfId="2024" priority="830">
      <formula>AND($L49&gt;0.08,$L49&lt;0.15)</formula>
    </cfRule>
  </conditionalFormatting>
  <conditionalFormatting sqref="G49:H49">
    <cfRule type="expression" dxfId="2023" priority="835">
      <formula>$L49&gt;0.15</formula>
    </cfRule>
    <cfRule type="expression" dxfId="2022" priority="836">
      <formula>AND($L49&gt;0.08,$L49&lt;0.15)</formula>
    </cfRule>
  </conditionalFormatting>
  <conditionalFormatting sqref="E49:F49">
    <cfRule type="expression" dxfId="2021" priority="839">
      <formula>$L49&gt;0.15</formula>
    </cfRule>
    <cfRule type="expression" dxfId="2020" priority="840">
      <formula>AND($L49&gt;0.08,$L49&lt;0.15)</formula>
    </cfRule>
  </conditionalFormatting>
  <conditionalFormatting sqref="D49">
    <cfRule type="expression" dxfId="2019" priority="827">
      <formula>$L49&gt;0.15</formula>
    </cfRule>
    <cfRule type="expression" dxfId="2018" priority="828">
      <formula>AND($L49&gt;0.08,$L49&lt;0.15)</formula>
    </cfRule>
  </conditionalFormatting>
  <conditionalFormatting sqref="D49">
    <cfRule type="expression" dxfId="2017" priority="825">
      <formula>$L49&gt;0.15</formula>
    </cfRule>
    <cfRule type="expression" dxfId="2016" priority="826">
      <formula>AND($L49&gt;0.08,$L49&lt;0.15)</formula>
    </cfRule>
  </conditionalFormatting>
  <conditionalFormatting sqref="D51">
    <cfRule type="expression" dxfId="2015" priority="823">
      <formula>$L51&gt;0.15</formula>
    </cfRule>
    <cfRule type="expression" dxfId="2014" priority="824">
      <formula>AND($L51&gt;0.08,$L51&lt;0.15)</formula>
    </cfRule>
  </conditionalFormatting>
  <conditionalFormatting sqref="D51">
    <cfRule type="expression" dxfId="2013" priority="821">
      <formula>$L51&gt;0.15</formula>
    </cfRule>
    <cfRule type="expression" dxfId="2012" priority="822">
      <formula>AND($L51&gt;0.08,$L51&lt;0.15)</formula>
    </cfRule>
  </conditionalFormatting>
  <conditionalFormatting sqref="D51">
    <cfRule type="expression" dxfId="2011" priority="819">
      <formula>$L51&gt;0.15</formula>
    </cfRule>
    <cfRule type="expression" dxfId="2010" priority="820">
      <formula>AND($L51&gt;0.08,$L51&lt;0.15)</formula>
    </cfRule>
  </conditionalFormatting>
  <conditionalFormatting sqref="E51:F51">
    <cfRule type="expression" dxfId="2009" priority="811">
      <formula>$L51&gt;0.15</formula>
    </cfRule>
    <cfRule type="expression" dxfId="2008" priority="812">
      <formula>AND($L51&gt;0.08,$L51&lt;0.15)</formula>
    </cfRule>
  </conditionalFormatting>
  <conditionalFormatting sqref="E51:F51">
    <cfRule type="expression" dxfId="2007" priority="809">
      <formula>$L51&gt;0.15</formula>
    </cfRule>
    <cfRule type="expression" dxfId="2006" priority="810">
      <formula>AND($L51&gt;0.08,$L51&lt;0.15)</formula>
    </cfRule>
  </conditionalFormatting>
  <conditionalFormatting sqref="G51:H51">
    <cfRule type="expression" dxfId="2005" priority="807">
      <formula>$L51&gt;0.15</formula>
    </cfRule>
    <cfRule type="expression" dxfId="2004" priority="808">
      <formula>AND($L51&gt;0.08,$L51&lt;0.15)</formula>
    </cfRule>
  </conditionalFormatting>
  <conditionalFormatting sqref="G51:H51">
    <cfRule type="expression" dxfId="2003" priority="813">
      <formula>$L51&gt;0.15</formula>
    </cfRule>
    <cfRule type="expression" dxfId="2002" priority="814">
      <formula>AND($L51&gt;0.08,$L51&lt;0.15)</formula>
    </cfRule>
  </conditionalFormatting>
  <conditionalFormatting sqref="E51:F51">
    <cfRule type="expression" dxfId="2001" priority="817">
      <formula>$L51&gt;0.15</formula>
    </cfRule>
    <cfRule type="expression" dxfId="2000" priority="818">
      <formula>AND($L51&gt;0.08,$L51&lt;0.15)</formula>
    </cfRule>
  </conditionalFormatting>
  <conditionalFormatting sqref="E51:F51">
    <cfRule type="expression" dxfId="1999" priority="815">
      <formula>$L51&gt;0.15</formula>
    </cfRule>
    <cfRule type="expression" dxfId="1998" priority="816">
      <formula>AND($L51&gt;0.08,$L51&lt;0.15)</formula>
    </cfRule>
  </conditionalFormatting>
  <conditionalFormatting sqref="D52">
    <cfRule type="expression" dxfId="1997" priority="805">
      <formula>$L52&gt;0.15</formula>
    </cfRule>
    <cfRule type="expression" dxfId="1996" priority="806">
      <formula>AND($L52&gt;0.08,$L52&lt;0.15)</formula>
    </cfRule>
  </conditionalFormatting>
  <conditionalFormatting sqref="D52">
    <cfRule type="expression" dxfId="1995" priority="803">
      <formula>$L52&gt;0.15</formula>
    </cfRule>
    <cfRule type="expression" dxfId="1994" priority="804">
      <formula>AND($L52&gt;0.08,$L52&lt;0.15)</formula>
    </cfRule>
  </conditionalFormatting>
  <conditionalFormatting sqref="D52">
    <cfRule type="expression" dxfId="1993" priority="801">
      <formula>$L52&gt;0.15</formula>
    </cfRule>
    <cfRule type="expression" dxfId="1992" priority="802">
      <formula>AND($L52&gt;0.08,$L52&lt;0.15)</formula>
    </cfRule>
  </conditionalFormatting>
  <conditionalFormatting sqref="E52:F52">
    <cfRule type="expression" dxfId="1991" priority="793">
      <formula>$L52&gt;0.15</formula>
    </cfRule>
    <cfRule type="expression" dxfId="1990" priority="794">
      <formula>AND($L52&gt;0.08,$L52&lt;0.15)</formula>
    </cfRule>
  </conditionalFormatting>
  <conditionalFormatting sqref="E52:F52">
    <cfRule type="expression" dxfId="1989" priority="791">
      <formula>$L52&gt;0.15</formula>
    </cfRule>
    <cfRule type="expression" dxfId="1988" priority="792">
      <formula>AND($L52&gt;0.08,$L52&lt;0.15)</formula>
    </cfRule>
  </conditionalFormatting>
  <conditionalFormatting sqref="G52:H52">
    <cfRule type="expression" dxfId="1987" priority="789">
      <formula>$L52&gt;0.15</formula>
    </cfRule>
    <cfRule type="expression" dxfId="1986" priority="790">
      <formula>AND($L52&gt;0.08,$L52&lt;0.15)</formula>
    </cfRule>
  </conditionalFormatting>
  <conditionalFormatting sqref="G52:H52">
    <cfRule type="expression" dxfId="1985" priority="795">
      <formula>$L52&gt;0.15</formula>
    </cfRule>
    <cfRule type="expression" dxfId="1984" priority="796">
      <formula>AND($L52&gt;0.08,$L52&lt;0.15)</formula>
    </cfRule>
  </conditionalFormatting>
  <conditionalFormatting sqref="E52:F52">
    <cfRule type="expression" dxfId="1983" priority="799">
      <formula>$L52&gt;0.15</formula>
    </cfRule>
    <cfRule type="expression" dxfId="1982" priority="800">
      <formula>AND($L52&gt;0.08,$L52&lt;0.15)</formula>
    </cfRule>
  </conditionalFormatting>
  <conditionalFormatting sqref="E52:F52">
    <cfRule type="expression" dxfId="1981" priority="797">
      <formula>$L52&gt;0.15</formula>
    </cfRule>
    <cfRule type="expression" dxfId="1980" priority="798">
      <formula>AND($L52&gt;0.08,$L52&lt;0.15)</formula>
    </cfRule>
  </conditionalFormatting>
  <conditionalFormatting sqref="D53">
    <cfRule type="expression" dxfId="1979" priority="787">
      <formula>$L53&gt;0.15</formula>
    </cfRule>
    <cfRule type="expression" dxfId="1978" priority="788">
      <formula>AND($L53&gt;0.08,$L53&lt;0.15)</formula>
    </cfRule>
  </conditionalFormatting>
  <conditionalFormatting sqref="D53">
    <cfRule type="expression" dxfId="1977" priority="785">
      <formula>$L53&gt;0.15</formula>
    </cfRule>
    <cfRule type="expression" dxfId="1976" priority="786">
      <formula>AND($L53&gt;0.08,$L53&lt;0.15)</formula>
    </cfRule>
  </conditionalFormatting>
  <conditionalFormatting sqref="D53">
    <cfRule type="expression" dxfId="1975" priority="783">
      <formula>$L53&gt;0.15</formula>
    </cfRule>
    <cfRule type="expression" dxfId="1974" priority="784">
      <formula>AND($L53&gt;0.08,$L53&lt;0.15)</formula>
    </cfRule>
  </conditionalFormatting>
  <conditionalFormatting sqref="E53:F53">
    <cfRule type="expression" dxfId="1973" priority="775">
      <formula>$L53&gt;0.15</formula>
    </cfRule>
    <cfRule type="expression" dxfId="1972" priority="776">
      <formula>AND($L53&gt;0.08,$L53&lt;0.15)</formula>
    </cfRule>
  </conditionalFormatting>
  <conditionalFormatting sqref="E53:F53">
    <cfRule type="expression" dxfId="1971" priority="773">
      <formula>$L53&gt;0.15</formula>
    </cfRule>
    <cfRule type="expression" dxfId="1970" priority="774">
      <formula>AND($L53&gt;0.08,$L53&lt;0.15)</formula>
    </cfRule>
  </conditionalFormatting>
  <conditionalFormatting sqref="G53:H53">
    <cfRule type="expression" dxfId="1969" priority="771">
      <formula>$L53&gt;0.15</formula>
    </cfRule>
    <cfRule type="expression" dxfId="1968" priority="772">
      <formula>AND($L53&gt;0.08,$L53&lt;0.15)</formula>
    </cfRule>
  </conditionalFormatting>
  <conditionalFormatting sqref="G53:H53">
    <cfRule type="expression" dxfId="1967" priority="777">
      <formula>$L53&gt;0.15</formula>
    </cfRule>
    <cfRule type="expression" dxfId="1966" priority="778">
      <formula>AND($L53&gt;0.08,$L53&lt;0.15)</formula>
    </cfRule>
  </conditionalFormatting>
  <conditionalFormatting sqref="E53:F53">
    <cfRule type="expression" dxfId="1965" priority="781">
      <formula>$L53&gt;0.15</formula>
    </cfRule>
    <cfRule type="expression" dxfId="1964" priority="782">
      <formula>AND($L53&gt;0.08,$L53&lt;0.15)</formula>
    </cfRule>
  </conditionalFormatting>
  <conditionalFormatting sqref="E53:F53">
    <cfRule type="expression" dxfId="1963" priority="779">
      <formula>$L53&gt;0.15</formula>
    </cfRule>
    <cfRule type="expression" dxfId="1962" priority="780">
      <formula>AND($L53&gt;0.08,$L53&lt;0.15)</formula>
    </cfRule>
  </conditionalFormatting>
  <conditionalFormatting sqref="E50:H50">
    <cfRule type="expression" dxfId="1961" priority="769">
      <formula>$L50&gt;0.15</formula>
    </cfRule>
    <cfRule type="expression" dxfId="1960" priority="770">
      <formula>AND($L50&gt;0.08,$L50&lt;0.15)</formula>
    </cfRule>
  </conditionalFormatting>
  <conditionalFormatting sqref="D50">
    <cfRule type="expression" dxfId="1959" priority="767">
      <formula>$L50&gt;0.15</formula>
    </cfRule>
    <cfRule type="expression" dxfId="1958" priority="768">
      <formula>AND($L50&gt;0.08,$L50&lt;0.15)</formula>
    </cfRule>
  </conditionalFormatting>
  <conditionalFormatting sqref="R27:R29">
    <cfRule type="expression" dxfId="1957" priority="745">
      <formula>$L27&gt;0.15</formula>
    </cfRule>
    <cfRule type="expression" dxfId="1956" priority="746">
      <formula>AND($L27&gt;0.08,$L27&lt;0.15)</formula>
    </cfRule>
  </conditionalFormatting>
  <conditionalFormatting sqref="E11:F11">
    <cfRule type="expression" dxfId="1955" priority="711">
      <formula>$L11&gt;0.15</formula>
    </cfRule>
    <cfRule type="expression" dxfId="1954" priority="712">
      <formula>AND($L11&gt;0.08,$L11&lt;0.15)</formula>
    </cfRule>
  </conditionalFormatting>
  <conditionalFormatting sqref="D11">
    <cfRule type="expression" dxfId="1953" priority="709">
      <formula>$L11&gt;0.15</formula>
    </cfRule>
    <cfRule type="expression" dxfId="1952" priority="710">
      <formula>AND($L11&gt;0.08,$L11&lt;0.15)</formula>
    </cfRule>
  </conditionalFormatting>
  <conditionalFormatting sqref="G11:H11">
    <cfRule type="expression" dxfId="1951" priority="707">
      <formula>$L11&gt;0.15</formula>
    </cfRule>
    <cfRule type="expression" dxfId="1950" priority="708">
      <formula>AND($L11&gt;0.08,$L11&lt;0.15)</formula>
    </cfRule>
  </conditionalFormatting>
  <conditionalFormatting sqref="G11:H11">
    <cfRule type="expression" dxfId="1949" priority="705">
      <formula>$L11&gt;0.15</formula>
    </cfRule>
    <cfRule type="expression" dxfId="1948" priority="706">
      <formula>AND($L11&gt;0.08,$L11&lt;0.15)</formula>
    </cfRule>
  </conditionalFormatting>
  <conditionalFormatting sqref="I26:K26">
    <cfRule type="expression" dxfId="1947" priority="703">
      <formula>$L26&gt;0.15</formula>
    </cfRule>
    <cfRule type="expression" dxfId="1946" priority="704">
      <formula>AND($L26&gt;0.08,$L26&lt;0.15)</formula>
    </cfRule>
  </conditionalFormatting>
  <conditionalFormatting sqref="I27:K27">
    <cfRule type="expression" dxfId="1945" priority="701">
      <formula>$L27&gt;0.15</formula>
    </cfRule>
    <cfRule type="expression" dxfId="1944" priority="702">
      <formula>AND($L27&gt;0.08,$L27&lt;0.15)</formula>
    </cfRule>
  </conditionalFormatting>
  <conditionalFormatting sqref="P20:Q20">
    <cfRule type="expression" dxfId="1943" priority="541">
      <formula>$L20&gt;0.15</formula>
    </cfRule>
    <cfRule type="expression" dxfId="1942" priority="542">
      <formula>AND($L20&gt;0.08,$L20&lt;0.15)</formula>
    </cfRule>
  </conditionalFormatting>
  <conditionalFormatting sqref="P20:Q20">
    <cfRule type="expression" dxfId="1941" priority="539">
      <formula>$L20&gt;0.15</formula>
    </cfRule>
    <cfRule type="expression" dxfId="1940" priority="540">
      <formula>AND($L20&gt;0.08,$L20&lt;0.15)</formula>
    </cfRule>
  </conditionalFormatting>
  <conditionalFormatting sqref="M20">
    <cfRule type="expression" dxfId="1939" priority="553">
      <formula>$L20&gt;0.15</formula>
    </cfRule>
    <cfRule type="expression" dxfId="1938" priority="554">
      <formula>AND($L20&gt;0.08,$L20&lt;0.15)</formula>
    </cfRule>
  </conditionalFormatting>
  <conditionalFormatting sqref="M20">
    <cfRule type="expression" dxfId="1937" priority="551">
      <formula>$L20&gt;0.15</formula>
    </cfRule>
    <cfRule type="expression" dxfId="1936" priority="552">
      <formula>AND($L20&gt;0.08,$L20&lt;0.15)</formula>
    </cfRule>
  </conditionalFormatting>
  <conditionalFormatting sqref="M20">
    <cfRule type="expression" dxfId="1935" priority="549">
      <formula>$L20&gt;0.15</formula>
    </cfRule>
    <cfRule type="expression" dxfId="1934" priority="550">
      <formula>AND($L20&gt;0.08,$L20&lt;0.15)</formula>
    </cfRule>
  </conditionalFormatting>
  <conditionalFormatting sqref="N20:O20">
    <cfRule type="expression" dxfId="1933" priority="547">
      <formula>$L20&gt;0.15</formula>
    </cfRule>
    <cfRule type="expression" dxfId="1932" priority="548">
      <formula>AND($L20&gt;0.08,$L20&lt;0.15)</formula>
    </cfRule>
  </conditionalFormatting>
  <conditionalFormatting sqref="N20:O20">
    <cfRule type="expression" dxfId="1931" priority="545">
      <formula>$L20&gt;0.15</formula>
    </cfRule>
    <cfRule type="expression" dxfId="1930" priority="546">
      <formula>AND($L20&gt;0.08,$L20&lt;0.15)</formula>
    </cfRule>
  </conditionalFormatting>
  <conditionalFormatting sqref="N20:O20">
    <cfRule type="expression" dxfId="1929" priority="543">
      <formula>$L20&gt;0.15</formula>
    </cfRule>
    <cfRule type="expression" dxfId="1928" priority="544">
      <formula>AND($L20&gt;0.08,$L20&lt;0.15)</formula>
    </cfRule>
  </conditionalFormatting>
  <conditionalFormatting sqref="E26:F26">
    <cfRule type="expression" dxfId="1927" priority="529">
      <formula>$L26&gt;0.15</formula>
    </cfRule>
    <cfRule type="expression" dxfId="1926" priority="530">
      <formula>AND($L26&gt;0.08,$L26&lt;0.15)</formula>
    </cfRule>
  </conditionalFormatting>
  <conditionalFormatting sqref="D26">
    <cfRule type="expression" dxfId="1925" priority="527">
      <formula>$L26&gt;0.15</formula>
    </cfRule>
    <cfRule type="expression" dxfId="1924" priority="528">
      <formula>AND($L26&gt;0.08,$L26&lt;0.15)</formula>
    </cfRule>
  </conditionalFormatting>
  <conditionalFormatting sqref="G26:H26">
    <cfRule type="expression" dxfId="1923" priority="525">
      <formula>$L26&gt;0.15</formula>
    </cfRule>
    <cfRule type="expression" dxfId="1922" priority="526">
      <formula>AND($L26&gt;0.08,$L26&lt;0.15)</formula>
    </cfRule>
  </conditionalFormatting>
  <conditionalFormatting sqref="G26:H26">
    <cfRule type="expression" dxfId="1921" priority="523">
      <formula>$L26&gt;0.15</formula>
    </cfRule>
    <cfRule type="expression" dxfId="1920" priority="524">
      <formula>AND($L26&gt;0.08,$L26&lt;0.15)</formula>
    </cfRule>
  </conditionalFormatting>
  <conditionalFormatting sqref="AA30">
    <cfRule type="expression" dxfId="1919" priority="521">
      <formula>$L30&gt;0.15</formula>
    </cfRule>
    <cfRule type="expression" dxfId="1918" priority="522">
      <formula>AND($L30&gt;0.08,$L30&lt;0.15)</formula>
    </cfRule>
  </conditionalFormatting>
  <conditionalFormatting sqref="AA33">
    <cfRule type="expression" dxfId="1917" priority="447">
      <formula>$L33&gt;0.15</formula>
    </cfRule>
    <cfRule type="expression" dxfId="1916" priority="448">
      <formula>AND($L33&gt;0.08,$L33&lt;0.15)</formula>
    </cfRule>
  </conditionalFormatting>
  <conditionalFormatting sqref="AA34">
    <cfRule type="expression" dxfId="1915" priority="445">
      <formula>$L34&gt;0.15</formula>
    </cfRule>
    <cfRule type="expression" dxfId="1914" priority="446">
      <formula>AND($L34&gt;0.08,$L34&lt;0.15)</formula>
    </cfRule>
  </conditionalFormatting>
  <conditionalFormatting sqref="AA35">
    <cfRule type="expression" dxfId="1913" priority="443">
      <formula>$L35&gt;0.15</formula>
    </cfRule>
    <cfRule type="expression" dxfId="1912" priority="444">
      <formula>AND($L35&gt;0.08,$L35&lt;0.15)</formula>
    </cfRule>
  </conditionalFormatting>
  <conditionalFormatting sqref="AA37">
    <cfRule type="expression" dxfId="1911" priority="441">
      <formula>$L37&gt;0.15</formula>
    </cfRule>
    <cfRule type="expression" dxfId="1910" priority="442">
      <formula>AND($L37&gt;0.08,$L37&lt;0.15)</formula>
    </cfRule>
  </conditionalFormatting>
  <conditionalFormatting sqref="D37">
    <cfRule type="expression" dxfId="1909" priority="391">
      <formula>$L37&gt;0.15</formula>
    </cfRule>
    <cfRule type="expression" dxfId="1908" priority="392">
      <formula>AND($L37&gt;0.08,$L37&lt;0.15)</formula>
    </cfRule>
  </conditionalFormatting>
  <conditionalFormatting sqref="G38:H38">
    <cfRule type="expression" dxfId="1907" priority="381">
      <formula>$L38&gt;0.15</formula>
    </cfRule>
    <cfRule type="expression" dxfId="1906" priority="382">
      <formula>AND($L38&gt;0.08,$L38&lt;0.15)</formula>
    </cfRule>
  </conditionalFormatting>
  <conditionalFormatting sqref="G38:H38">
    <cfRule type="expression" dxfId="1905" priority="383">
      <formula>$L38&gt;0.15</formula>
    </cfRule>
    <cfRule type="expression" dxfId="1904" priority="384">
      <formula>AND($L38&gt;0.08,$L38&lt;0.15)</formula>
    </cfRule>
  </conditionalFormatting>
  <conditionalFormatting sqref="E38:F38">
    <cfRule type="expression" dxfId="1903" priority="385">
      <formula>$L38&gt;0.15</formula>
    </cfRule>
    <cfRule type="expression" dxfId="1902" priority="386">
      <formula>AND($L38&gt;0.08,$L38&lt;0.15)</formula>
    </cfRule>
  </conditionalFormatting>
  <conditionalFormatting sqref="E38:F38">
    <cfRule type="expression" dxfId="1901" priority="389">
      <formula>$L38&gt;0.15</formula>
    </cfRule>
    <cfRule type="expression" dxfId="1900" priority="390">
      <formula>AND($L38&gt;0.08,$L38&lt;0.15)</formula>
    </cfRule>
  </conditionalFormatting>
  <conditionalFormatting sqref="E38:F38">
    <cfRule type="expression" dxfId="1899" priority="387">
      <formula>$L38&gt;0.15</formula>
    </cfRule>
    <cfRule type="expression" dxfId="1898" priority="388">
      <formula>AND($L38&gt;0.08,$L38&lt;0.15)</formula>
    </cfRule>
  </conditionalFormatting>
  <conditionalFormatting sqref="D38">
    <cfRule type="expression" dxfId="1897" priority="379">
      <formula>$L38&gt;0.15</formula>
    </cfRule>
    <cfRule type="expression" dxfId="1896" priority="380">
      <formula>AND($L38&gt;0.08,$L38&lt;0.15)</formula>
    </cfRule>
  </conditionalFormatting>
  <conditionalFormatting sqref="G7:H7">
    <cfRule type="expression" dxfId="1895" priority="369">
      <formula>$L7&gt;0.15</formula>
    </cfRule>
    <cfRule type="expression" dxfId="1894" priority="370">
      <formula>AND($L7&gt;0.08,$L7&lt;0.15)</formula>
    </cfRule>
  </conditionalFormatting>
  <conditionalFormatting sqref="E7:F7">
    <cfRule type="expression" dxfId="1893" priority="377">
      <formula>$L7&gt;0.15</formula>
    </cfRule>
    <cfRule type="expression" dxfId="1892" priority="378">
      <formula>AND($L7&gt;0.08,$L7&lt;0.15)</formula>
    </cfRule>
  </conditionalFormatting>
  <conditionalFormatting sqref="E7:F7">
    <cfRule type="expression" dxfId="1891" priority="375">
      <formula>$L7&gt;0.15</formula>
    </cfRule>
    <cfRule type="expression" dxfId="1890" priority="376">
      <formula>AND($L7&gt;0.08,$L7&lt;0.15)</formula>
    </cfRule>
  </conditionalFormatting>
  <conditionalFormatting sqref="E7:F7">
    <cfRule type="expression" dxfId="1889" priority="373">
      <formula>$L7&gt;0.15</formula>
    </cfRule>
    <cfRule type="expression" dxfId="1888" priority="374">
      <formula>AND($L7&gt;0.08,$L7&lt;0.15)</formula>
    </cfRule>
  </conditionalFormatting>
  <conditionalFormatting sqref="G7:H7">
    <cfRule type="expression" dxfId="1887" priority="371">
      <formula>$L7&gt;0.15</formula>
    </cfRule>
    <cfRule type="expression" dxfId="1886" priority="372">
      <formula>AND($L7&gt;0.08,$L7&lt;0.15)</formula>
    </cfRule>
  </conditionalFormatting>
  <conditionalFormatting sqref="D7">
    <cfRule type="expression" dxfId="1885" priority="367">
      <formula>$L7&gt;0.15</formula>
    </cfRule>
    <cfRule type="expression" dxfId="1884" priority="368">
      <formula>AND($L7&gt;0.08,$L7&lt;0.15)</formula>
    </cfRule>
  </conditionalFormatting>
  <conditionalFormatting sqref="G8:H8">
    <cfRule type="expression" dxfId="1883" priority="357">
      <formula>$L8&gt;0.15</formula>
    </cfRule>
    <cfRule type="expression" dxfId="1882" priority="358">
      <formula>AND($L8&gt;0.08,$L8&lt;0.15)</formula>
    </cfRule>
  </conditionalFormatting>
  <conditionalFormatting sqref="E8:F8">
    <cfRule type="expression" dxfId="1881" priority="365">
      <formula>$L8&gt;0.15</formula>
    </cfRule>
    <cfRule type="expression" dxfId="1880" priority="366">
      <formula>AND($L8&gt;0.08,$L8&lt;0.15)</formula>
    </cfRule>
  </conditionalFormatting>
  <conditionalFormatting sqref="E8:F8">
    <cfRule type="expression" dxfId="1879" priority="363">
      <formula>$L8&gt;0.15</formula>
    </cfRule>
    <cfRule type="expression" dxfId="1878" priority="364">
      <formula>AND($L8&gt;0.08,$L8&lt;0.15)</formula>
    </cfRule>
  </conditionalFormatting>
  <conditionalFormatting sqref="E8:F8">
    <cfRule type="expression" dxfId="1877" priority="361">
      <formula>$L8&gt;0.15</formula>
    </cfRule>
    <cfRule type="expression" dxfId="1876" priority="362">
      <formula>AND($L8&gt;0.08,$L8&lt;0.15)</formula>
    </cfRule>
  </conditionalFormatting>
  <conditionalFormatting sqref="G8:H8">
    <cfRule type="expression" dxfId="1875" priority="359">
      <formula>$L8&gt;0.15</formula>
    </cfRule>
    <cfRule type="expression" dxfId="1874" priority="360">
      <formula>AND($L8&gt;0.08,$L8&lt;0.15)</formula>
    </cfRule>
  </conditionalFormatting>
  <conditionalFormatting sqref="D8">
    <cfRule type="expression" dxfId="1873" priority="355">
      <formula>$L8&gt;0.15</formula>
    </cfRule>
    <cfRule type="expression" dxfId="1872" priority="356">
      <formula>AND($L8&gt;0.08,$L8&lt;0.15)</formula>
    </cfRule>
  </conditionalFormatting>
  <conditionalFormatting sqref="E9:F9">
    <cfRule type="expression" dxfId="1871" priority="353">
      <formula>$L9&gt;0.15</formula>
    </cfRule>
    <cfRule type="expression" dxfId="1870" priority="354">
      <formula>AND($L9&gt;0.08,$L9&lt;0.15)</formula>
    </cfRule>
  </conditionalFormatting>
  <conditionalFormatting sqref="H9">
    <cfRule type="expression" dxfId="1869" priority="351">
      <formula>$L9&gt;0.15</formula>
    </cfRule>
    <cfRule type="expression" dxfId="1868" priority="352">
      <formula>AND($L9&gt;0.08,$L9&lt;0.15)</formula>
    </cfRule>
  </conditionalFormatting>
  <conditionalFormatting sqref="G9">
    <cfRule type="expression" dxfId="1867" priority="349">
      <formula>$L9&gt;0.15</formula>
    </cfRule>
    <cfRule type="expression" dxfId="1866" priority="350">
      <formula>AND($L9&gt;0.08,$L9&lt;0.15)</formula>
    </cfRule>
  </conditionalFormatting>
  <conditionalFormatting sqref="G9">
    <cfRule type="expression" dxfId="1865" priority="347">
      <formula>$L9&gt;0.15</formula>
    </cfRule>
    <cfRule type="expression" dxfId="1864" priority="348">
      <formula>AND($L9&gt;0.08,$L9&lt;0.15)</formula>
    </cfRule>
  </conditionalFormatting>
  <conditionalFormatting sqref="D9">
    <cfRule type="expression" dxfId="1863" priority="345">
      <formula>$L9&gt;0.15</formula>
    </cfRule>
    <cfRule type="expression" dxfId="1862" priority="346">
      <formula>AND($L9&gt;0.08,$L9&lt;0.15)</formula>
    </cfRule>
  </conditionalFormatting>
  <conditionalFormatting sqref="E10:F10">
    <cfRule type="expression" dxfId="1861" priority="343">
      <formula>$L10&gt;0.15</formula>
    </cfRule>
    <cfRule type="expression" dxfId="1860" priority="344">
      <formula>AND($L10&gt;0.08,$L10&lt;0.15)</formula>
    </cfRule>
  </conditionalFormatting>
  <conditionalFormatting sqref="H10">
    <cfRule type="expression" dxfId="1859" priority="341">
      <formula>$L10&gt;0.15</formula>
    </cfRule>
    <cfRule type="expression" dxfId="1858" priority="342">
      <formula>AND($L10&gt;0.08,$L10&lt;0.15)</formula>
    </cfRule>
  </conditionalFormatting>
  <conditionalFormatting sqref="G10">
    <cfRule type="expression" dxfId="1857" priority="339">
      <formula>$L10&gt;0.15</formula>
    </cfRule>
    <cfRule type="expression" dxfId="1856" priority="340">
      <formula>AND($L10&gt;0.08,$L10&lt;0.15)</formula>
    </cfRule>
  </conditionalFormatting>
  <conditionalFormatting sqref="G10">
    <cfRule type="expression" dxfId="1855" priority="337">
      <formula>$L10&gt;0.15</formula>
    </cfRule>
    <cfRule type="expression" dxfId="1854" priority="338">
      <formula>AND($L10&gt;0.08,$L10&lt;0.15)</formula>
    </cfRule>
  </conditionalFormatting>
  <conditionalFormatting sqref="D10">
    <cfRule type="expression" dxfId="1853" priority="335">
      <formula>$L10&gt;0.15</formula>
    </cfRule>
    <cfRule type="expression" dxfId="1852" priority="336">
      <formula>AND($L10&gt;0.08,$L10&lt;0.15)</formula>
    </cfRule>
  </conditionalFormatting>
  <conditionalFormatting sqref="E68:F68">
    <cfRule type="expression" dxfId="1851" priority="333">
      <formula>$L68&gt;0.15</formula>
    </cfRule>
    <cfRule type="expression" dxfId="1850" priority="334">
      <formula>AND($L68&gt;0.08,$L68&lt;0.15)</formula>
    </cfRule>
  </conditionalFormatting>
  <conditionalFormatting sqref="H68">
    <cfRule type="expression" dxfId="1849" priority="331">
      <formula>$L68&gt;0.15</formula>
    </cfRule>
    <cfRule type="expression" dxfId="1848" priority="332">
      <formula>AND($L68&gt;0.08,$L68&lt;0.15)</formula>
    </cfRule>
  </conditionalFormatting>
  <conditionalFormatting sqref="G68">
    <cfRule type="expression" dxfId="1847" priority="329">
      <formula>$L68&gt;0.15</formula>
    </cfRule>
    <cfRule type="expression" dxfId="1846" priority="330">
      <formula>AND($L68&gt;0.08,$L68&lt;0.15)</formula>
    </cfRule>
  </conditionalFormatting>
  <conditionalFormatting sqref="G68">
    <cfRule type="expression" dxfId="1845" priority="327">
      <formula>$L68&gt;0.15</formula>
    </cfRule>
    <cfRule type="expression" dxfId="1844" priority="328">
      <formula>AND($L68&gt;0.08,$L68&lt;0.15)</formula>
    </cfRule>
  </conditionalFormatting>
  <conditionalFormatting sqref="D68">
    <cfRule type="expression" dxfId="1843" priority="325">
      <formula>$L68&gt;0.15</formula>
    </cfRule>
    <cfRule type="expression" dxfId="1842" priority="326">
      <formula>AND($L68&gt;0.08,$L68&lt;0.15)</formula>
    </cfRule>
  </conditionalFormatting>
  <conditionalFormatting sqref="AE7:AE10">
    <cfRule type="expression" dxfId="1841" priority="321">
      <formula>$L7&gt;0.15</formula>
    </cfRule>
    <cfRule type="expression" dxfId="1840" priority="322">
      <formula>AND($L7&gt;0.08,$L7&lt;0.15)</formula>
    </cfRule>
  </conditionalFormatting>
  <conditionalFormatting sqref="AE7:AE10">
    <cfRule type="expression" dxfId="1839" priority="323">
      <formula>$L7&gt;0.15</formula>
    </cfRule>
    <cfRule type="expression" dxfId="1838" priority="324">
      <formula>AND($L7&gt;0.08,$L7&lt;0.15)</formula>
    </cfRule>
  </conditionalFormatting>
  <conditionalFormatting sqref="E12:F12">
    <cfRule type="expression" dxfId="1837" priority="319">
      <formula>$L12&gt;0.15</formula>
    </cfRule>
    <cfRule type="expression" dxfId="1836" priority="320">
      <formula>AND($L12&gt;0.08,$L12&lt;0.15)</formula>
    </cfRule>
  </conditionalFormatting>
  <conditionalFormatting sqref="D12">
    <cfRule type="expression" dxfId="1835" priority="317">
      <formula>$L12&gt;0.15</formula>
    </cfRule>
    <cfRule type="expression" dxfId="1834" priority="318">
      <formula>AND($L12&gt;0.08,$L12&lt;0.15)</formula>
    </cfRule>
  </conditionalFormatting>
  <conditionalFormatting sqref="G12:H12">
    <cfRule type="expression" dxfId="1833" priority="315">
      <formula>$L12&gt;0.15</formula>
    </cfRule>
    <cfRule type="expression" dxfId="1832" priority="316">
      <formula>AND($L12&gt;0.08,$L12&lt;0.15)</formula>
    </cfRule>
  </conditionalFormatting>
  <conditionalFormatting sqref="G12:H12">
    <cfRule type="expression" dxfId="1831" priority="313">
      <formula>$L12&gt;0.15</formula>
    </cfRule>
    <cfRule type="expression" dxfId="1830" priority="314">
      <formula>AND($L12&gt;0.08,$L12&lt;0.15)</formula>
    </cfRule>
  </conditionalFormatting>
  <conditionalFormatting sqref="G13:H13">
    <cfRule type="expression" dxfId="1829" priority="299">
      <formula>$L13&gt;0.15</formula>
    </cfRule>
    <cfRule type="expression" dxfId="1828" priority="300">
      <formula>AND($L13&gt;0.08,$L13&lt;0.15)</formula>
    </cfRule>
  </conditionalFormatting>
  <conditionalFormatting sqref="G13:H13">
    <cfRule type="expression" dxfId="1827" priority="297">
      <formula>$L13&gt;0.15</formula>
    </cfRule>
    <cfRule type="expression" dxfId="1826" priority="298">
      <formula>AND($L13&gt;0.08,$L13&lt;0.15)</formula>
    </cfRule>
  </conditionalFormatting>
  <conditionalFormatting sqref="D13">
    <cfRule type="expression" dxfId="1825" priority="311">
      <formula>$L13&gt;0.15</formula>
    </cfRule>
    <cfRule type="expression" dxfId="1824" priority="312">
      <formula>AND($L13&gt;0.08,$L13&lt;0.15)</formula>
    </cfRule>
  </conditionalFormatting>
  <conditionalFormatting sqref="D13">
    <cfRule type="expression" dxfId="1823" priority="309">
      <formula>$L13&gt;0.15</formula>
    </cfRule>
    <cfRule type="expression" dxfId="1822" priority="310">
      <formula>AND($L13&gt;0.08,$L13&lt;0.15)</formula>
    </cfRule>
  </conditionalFormatting>
  <conditionalFormatting sqref="D13">
    <cfRule type="expression" dxfId="1821" priority="307">
      <formula>$L13&gt;0.15</formula>
    </cfRule>
    <cfRule type="expression" dxfId="1820" priority="308">
      <formula>AND($L13&gt;0.08,$L13&lt;0.15)</formula>
    </cfRule>
  </conditionalFormatting>
  <conditionalFormatting sqref="E13:F13">
    <cfRule type="expression" dxfId="1819" priority="305">
      <formula>$L13&gt;0.15</formula>
    </cfRule>
    <cfRule type="expression" dxfId="1818" priority="306">
      <formula>AND($L13&gt;0.08,$L13&lt;0.15)</formula>
    </cfRule>
  </conditionalFormatting>
  <conditionalFormatting sqref="E13:F13">
    <cfRule type="expression" dxfId="1817" priority="303">
      <formula>$L13&gt;0.15</formula>
    </cfRule>
    <cfRule type="expression" dxfId="1816" priority="304">
      <formula>AND($L13&gt;0.08,$L13&lt;0.15)</formula>
    </cfRule>
  </conditionalFormatting>
  <conditionalFormatting sqref="E13:F13">
    <cfRule type="expression" dxfId="1815" priority="301">
      <formula>$L13&gt;0.15</formula>
    </cfRule>
    <cfRule type="expression" dxfId="1814" priority="302">
      <formula>AND($L13&gt;0.08,$L13&lt;0.15)</formula>
    </cfRule>
  </conditionalFormatting>
  <conditionalFormatting sqref="G14:H14">
    <cfRule type="expression" dxfId="1813" priority="283">
      <formula>$L14&gt;0.15</formula>
    </cfRule>
    <cfRule type="expression" dxfId="1812" priority="284">
      <formula>AND($L14&gt;0.08,$L14&lt;0.15)</formula>
    </cfRule>
  </conditionalFormatting>
  <conditionalFormatting sqref="G14:H14">
    <cfRule type="expression" dxfId="1811" priority="281">
      <formula>$L14&gt;0.15</formula>
    </cfRule>
    <cfRule type="expression" dxfId="1810" priority="282">
      <formula>AND($L14&gt;0.08,$L14&lt;0.15)</formula>
    </cfRule>
  </conditionalFormatting>
  <conditionalFormatting sqref="D14">
    <cfRule type="expression" dxfId="1809" priority="295">
      <formula>$L14&gt;0.15</formula>
    </cfRule>
    <cfRule type="expression" dxfId="1808" priority="296">
      <formula>AND($L14&gt;0.08,$L14&lt;0.15)</formula>
    </cfRule>
  </conditionalFormatting>
  <conditionalFormatting sqref="D14">
    <cfRule type="expression" dxfId="1807" priority="293">
      <formula>$L14&gt;0.15</formula>
    </cfRule>
    <cfRule type="expression" dxfId="1806" priority="294">
      <formula>AND($L14&gt;0.08,$L14&lt;0.15)</formula>
    </cfRule>
  </conditionalFormatting>
  <conditionalFormatting sqref="D14">
    <cfRule type="expression" dxfId="1805" priority="291">
      <formula>$L14&gt;0.15</formula>
    </cfRule>
    <cfRule type="expression" dxfId="1804" priority="292">
      <formula>AND($L14&gt;0.08,$L14&lt;0.15)</formula>
    </cfRule>
  </conditionalFormatting>
  <conditionalFormatting sqref="E14:F14">
    <cfRule type="expression" dxfId="1803" priority="289">
      <formula>$L14&gt;0.15</formula>
    </cfRule>
    <cfRule type="expression" dxfId="1802" priority="290">
      <formula>AND($L14&gt;0.08,$L14&lt;0.15)</formula>
    </cfRule>
  </conditionalFormatting>
  <conditionalFormatting sqref="E14:F14">
    <cfRule type="expression" dxfId="1801" priority="287">
      <formula>$L14&gt;0.15</formula>
    </cfRule>
    <cfRule type="expression" dxfId="1800" priority="288">
      <formula>AND($L14&gt;0.08,$L14&lt;0.15)</formula>
    </cfRule>
  </conditionalFormatting>
  <conditionalFormatting sqref="E14:F14">
    <cfRule type="expression" dxfId="1799" priority="285">
      <formula>$L14&gt;0.15</formula>
    </cfRule>
    <cfRule type="expression" dxfId="1798" priority="286">
      <formula>AND($L14&gt;0.08,$L14&lt;0.15)</formula>
    </cfRule>
  </conditionalFormatting>
  <conditionalFormatting sqref="E15:F15">
    <cfRule type="expression" dxfId="1797" priority="275">
      <formula>$L15&gt;0.15</formula>
    </cfRule>
    <cfRule type="expression" dxfId="1796" priority="276">
      <formula>AND($L15&gt;0.08,$L15&lt;0.15)</formula>
    </cfRule>
  </conditionalFormatting>
  <conditionalFormatting sqref="E15:F15">
    <cfRule type="expression" dxfId="1795" priority="277">
      <formula>$L15&gt;0.15</formula>
    </cfRule>
    <cfRule type="expression" dxfId="1794" priority="278">
      <formula>AND($L15&gt;0.08,$L15&lt;0.15)</formula>
    </cfRule>
  </conditionalFormatting>
  <conditionalFormatting sqref="D15">
    <cfRule type="expression" dxfId="1793" priority="279">
      <formula>$L15&gt;0.15</formula>
    </cfRule>
    <cfRule type="expression" dxfId="1792" priority="280">
      <formula>AND($L15&gt;0.08,$L15&lt;0.15)</formula>
    </cfRule>
  </conditionalFormatting>
  <conditionalFormatting sqref="E15:F15">
    <cfRule type="expression" dxfId="1791" priority="271">
      <formula>$L15&gt;0.15</formula>
    </cfRule>
    <cfRule type="expression" dxfId="1790" priority="272">
      <formula>AND($L15&gt;0.08,$L15&lt;0.15)</formula>
    </cfRule>
  </conditionalFormatting>
  <conditionalFormatting sqref="E15:F15">
    <cfRule type="expression" dxfId="1789" priority="269">
      <formula>$L15&gt;0.15</formula>
    </cfRule>
    <cfRule type="expression" dxfId="1788" priority="270">
      <formula>AND($L15&gt;0.08,$L15&lt;0.15)</formula>
    </cfRule>
  </conditionalFormatting>
  <conditionalFormatting sqref="G15:H15">
    <cfRule type="expression" dxfId="1787" priority="267">
      <formula>$L15&gt;0.15</formula>
    </cfRule>
    <cfRule type="expression" dxfId="1786" priority="268">
      <formula>AND($L15&gt;0.08,$L15&lt;0.15)</formula>
    </cfRule>
  </conditionalFormatting>
  <conditionalFormatting sqref="G15:H15">
    <cfRule type="expression" dxfId="1785" priority="273">
      <formula>$L15&gt;0.15</formula>
    </cfRule>
    <cfRule type="expression" dxfId="1784" priority="274">
      <formula>AND($L15&gt;0.08,$L15&lt;0.15)</formula>
    </cfRule>
  </conditionalFormatting>
  <conditionalFormatting sqref="D16">
    <cfRule type="expression" dxfId="1783" priority="263">
      <formula>$L16&gt;0.15</formula>
    </cfRule>
    <cfRule type="expression" dxfId="1782" priority="264">
      <formula>AND($L16&gt;0.08,$L16&lt;0.15)</formula>
    </cfRule>
  </conditionalFormatting>
  <conditionalFormatting sqref="E16:F16">
    <cfRule type="expression" dxfId="1781" priority="261">
      <formula>$L16&gt;0.15</formula>
    </cfRule>
    <cfRule type="expression" dxfId="1780" priority="262">
      <formula>AND($L16&gt;0.08,$L16&lt;0.15)</formula>
    </cfRule>
  </conditionalFormatting>
  <conditionalFormatting sqref="E16:F16">
    <cfRule type="expression" dxfId="1779" priority="259">
      <formula>$L16&gt;0.15</formula>
    </cfRule>
    <cfRule type="expression" dxfId="1778" priority="260">
      <formula>AND($L16&gt;0.08,$L16&lt;0.15)</formula>
    </cfRule>
  </conditionalFormatting>
  <conditionalFormatting sqref="E16:F16">
    <cfRule type="expression" dxfId="1777" priority="257">
      <formula>$L16&gt;0.15</formula>
    </cfRule>
    <cfRule type="expression" dxfId="1776" priority="258">
      <formula>AND($L16&gt;0.08,$L16&lt;0.15)</formula>
    </cfRule>
  </conditionalFormatting>
  <conditionalFormatting sqref="G16:H16">
    <cfRule type="expression" dxfId="1775" priority="255">
      <formula>$L16&gt;0.15</formula>
    </cfRule>
    <cfRule type="expression" dxfId="1774" priority="256">
      <formula>AND($L16&gt;0.08,$L16&lt;0.15)</formula>
    </cfRule>
  </conditionalFormatting>
  <conditionalFormatting sqref="G16:H16">
    <cfRule type="expression" dxfId="1773" priority="253">
      <formula>$L16&gt;0.15</formula>
    </cfRule>
    <cfRule type="expression" dxfId="1772" priority="254">
      <formula>AND($L16&gt;0.08,$L16&lt;0.15)</formula>
    </cfRule>
  </conditionalFormatting>
  <conditionalFormatting sqref="G17:H17">
    <cfRule type="expression" dxfId="1771" priority="239">
      <formula>$L17&gt;0.15</formula>
    </cfRule>
    <cfRule type="expression" dxfId="1770" priority="240">
      <formula>AND($L17&gt;0.08,$L17&lt;0.15)</formula>
    </cfRule>
  </conditionalFormatting>
  <conditionalFormatting sqref="G17:H17">
    <cfRule type="expression" dxfId="1769" priority="237">
      <formula>$L17&gt;0.15</formula>
    </cfRule>
    <cfRule type="expression" dxfId="1768" priority="238">
      <formula>AND($L17&gt;0.08,$L17&lt;0.15)</formula>
    </cfRule>
  </conditionalFormatting>
  <conditionalFormatting sqref="D17">
    <cfRule type="expression" dxfId="1767" priority="251">
      <formula>$L17&gt;0.15</formula>
    </cfRule>
    <cfRule type="expression" dxfId="1766" priority="252">
      <formula>AND($L17&gt;0.08,$L17&lt;0.15)</formula>
    </cfRule>
  </conditionalFormatting>
  <conditionalFormatting sqref="D17">
    <cfRule type="expression" dxfId="1765" priority="249">
      <formula>$L17&gt;0.15</formula>
    </cfRule>
    <cfRule type="expression" dxfId="1764" priority="250">
      <formula>AND($L17&gt;0.08,$L17&lt;0.15)</formula>
    </cfRule>
  </conditionalFormatting>
  <conditionalFormatting sqref="D17">
    <cfRule type="expression" dxfId="1763" priority="247">
      <formula>$L17&gt;0.15</formula>
    </cfRule>
    <cfRule type="expression" dxfId="1762" priority="248">
      <formula>AND($L17&gt;0.08,$L17&lt;0.15)</formula>
    </cfRule>
  </conditionalFormatting>
  <conditionalFormatting sqref="E17:F17">
    <cfRule type="expression" dxfId="1761" priority="245">
      <formula>$L17&gt;0.15</formula>
    </cfRule>
    <cfRule type="expression" dxfId="1760" priority="246">
      <formula>AND($L17&gt;0.08,$L17&lt;0.15)</formula>
    </cfRule>
  </conditionalFormatting>
  <conditionalFormatting sqref="E17:F17">
    <cfRule type="expression" dxfId="1759" priority="243">
      <formula>$L17&gt;0.15</formula>
    </cfRule>
    <cfRule type="expression" dxfId="1758" priority="244">
      <formula>AND($L17&gt;0.08,$L17&lt;0.15)</formula>
    </cfRule>
  </conditionalFormatting>
  <conditionalFormatting sqref="E17:F17">
    <cfRule type="expression" dxfId="1757" priority="241">
      <formula>$L17&gt;0.15</formula>
    </cfRule>
    <cfRule type="expression" dxfId="1756" priority="242">
      <formula>AND($L17&gt;0.08,$L17&lt;0.15)</formula>
    </cfRule>
  </conditionalFormatting>
  <conditionalFormatting sqref="G18:H18">
    <cfRule type="expression" dxfId="1755" priority="223">
      <formula>$L18&gt;0.15</formula>
    </cfRule>
    <cfRule type="expression" dxfId="1754" priority="224">
      <formula>AND($L18&gt;0.08,$L18&lt;0.15)</formula>
    </cfRule>
  </conditionalFormatting>
  <conditionalFormatting sqref="G18:H18">
    <cfRule type="expression" dxfId="1753" priority="221">
      <formula>$L18&gt;0.15</formula>
    </cfRule>
    <cfRule type="expression" dxfId="1752" priority="222">
      <formula>AND($L18&gt;0.08,$L18&lt;0.15)</formula>
    </cfRule>
  </conditionalFormatting>
  <conditionalFormatting sqref="D18">
    <cfRule type="expression" dxfId="1751" priority="235">
      <formula>$L18&gt;0.15</formula>
    </cfRule>
    <cfRule type="expression" dxfId="1750" priority="236">
      <formula>AND($L18&gt;0.08,$L18&lt;0.15)</formula>
    </cfRule>
  </conditionalFormatting>
  <conditionalFormatting sqref="D18">
    <cfRule type="expression" dxfId="1749" priority="233">
      <formula>$L18&gt;0.15</formula>
    </cfRule>
    <cfRule type="expression" dxfId="1748" priority="234">
      <formula>AND($L18&gt;0.08,$L18&lt;0.15)</formula>
    </cfRule>
  </conditionalFormatting>
  <conditionalFormatting sqref="D18">
    <cfRule type="expression" dxfId="1747" priority="231">
      <formula>$L18&gt;0.15</formula>
    </cfRule>
    <cfRule type="expression" dxfId="1746" priority="232">
      <formula>AND($L18&gt;0.08,$L18&lt;0.15)</formula>
    </cfRule>
  </conditionalFormatting>
  <conditionalFormatting sqref="E18:F18">
    <cfRule type="expression" dxfId="1745" priority="229">
      <formula>$L18&gt;0.15</formula>
    </cfRule>
    <cfRule type="expression" dxfId="1744" priority="230">
      <formula>AND($L18&gt;0.08,$L18&lt;0.15)</formula>
    </cfRule>
  </conditionalFormatting>
  <conditionalFormatting sqref="E18:F18">
    <cfRule type="expression" dxfId="1743" priority="227">
      <formula>$L18&gt;0.15</formula>
    </cfRule>
    <cfRule type="expression" dxfId="1742" priority="228">
      <formula>AND($L18&gt;0.08,$L18&lt;0.15)</formula>
    </cfRule>
  </conditionalFormatting>
  <conditionalFormatting sqref="E18:F18">
    <cfRule type="expression" dxfId="1741" priority="225">
      <formula>$L18&gt;0.15</formula>
    </cfRule>
    <cfRule type="expression" dxfId="1740" priority="226">
      <formula>AND($L18&gt;0.08,$L18&lt;0.15)</formula>
    </cfRule>
  </conditionalFormatting>
  <conditionalFormatting sqref="G19:H19">
    <cfRule type="expression" dxfId="1739" priority="201">
      <formula>$L19&gt;0.15</formula>
    </cfRule>
    <cfRule type="expression" dxfId="1738" priority="202">
      <formula>AND($L19&gt;0.08,$L19&lt;0.15)</formula>
    </cfRule>
  </conditionalFormatting>
  <conditionalFormatting sqref="E19:F19">
    <cfRule type="expression" dxfId="1737" priority="209">
      <formula>$L19&gt;0.15</formula>
    </cfRule>
    <cfRule type="expression" dxfId="1736" priority="210">
      <formula>AND($L19&gt;0.08,$L19&lt;0.15)</formula>
    </cfRule>
  </conditionalFormatting>
  <conditionalFormatting sqref="E19:F19">
    <cfRule type="expression" dxfId="1735" priority="207">
      <formula>$L19&gt;0.15</formula>
    </cfRule>
    <cfRule type="expression" dxfId="1734" priority="208">
      <formula>AND($L19&gt;0.08,$L19&lt;0.15)</formula>
    </cfRule>
  </conditionalFormatting>
  <conditionalFormatting sqref="E19:F19">
    <cfRule type="expression" dxfId="1733" priority="205">
      <formula>$L19&gt;0.15</formula>
    </cfRule>
    <cfRule type="expression" dxfId="1732" priority="206">
      <formula>AND($L19&gt;0.08,$L19&lt;0.15)</formula>
    </cfRule>
  </conditionalFormatting>
  <conditionalFormatting sqref="G19:H19">
    <cfRule type="expression" dxfId="1731" priority="203">
      <formula>$L19&gt;0.15</formula>
    </cfRule>
    <cfRule type="expression" dxfId="1730" priority="204">
      <formula>AND($L19&gt;0.08,$L19&lt;0.15)</formula>
    </cfRule>
  </conditionalFormatting>
  <conditionalFormatting sqref="D19">
    <cfRule type="expression" dxfId="1729" priority="199">
      <formula>$L19&gt;0.15</formula>
    </cfRule>
    <cfRule type="expression" dxfId="1728" priority="200">
      <formula>AND($L19&gt;0.08,$L19&lt;0.15)</formula>
    </cfRule>
  </conditionalFormatting>
  <conditionalFormatting sqref="H20">
    <cfRule type="expression" dxfId="1727" priority="193">
      <formula>$L20&gt;0.15</formula>
    </cfRule>
    <cfRule type="expression" dxfId="1726" priority="194">
      <formula>AND($L20&gt;0.08,$L20&lt;0.15)</formula>
    </cfRule>
  </conditionalFormatting>
  <conditionalFormatting sqref="D20">
    <cfRule type="expression" dxfId="1725" priority="197">
      <formula>$L20&gt;0.15</formula>
    </cfRule>
    <cfRule type="expression" dxfId="1724" priority="198">
      <formula>AND($L20&gt;0.08,$L20&lt;0.15)</formula>
    </cfRule>
  </conditionalFormatting>
  <conditionalFormatting sqref="E20:F20">
    <cfRule type="expression" dxfId="1723" priority="195">
      <formula>$L20&gt;0.15</formula>
    </cfRule>
    <cfRule type="expression" dxfId="1722" priority="196">
      <formula>AND($L20&gt;0.08,$L20&lt;0.15)</formula>
    </cfRule>
  </conditionalFormatting>
  <conditionalFormatting sqref="G20">
    <cfRule type="expression" dxfId="1721" priority="191">
      <formula>$L20&gt;0.15</formula>
    </cfRule>
    <cfRule type="expression" dxfId="1720" priority="192">
      <formula>AND($L20&gt;0.08,$L20&lt;0.15)</formula>
    </cfRule>
  </conditionalFormatting>
  <conditionalFormatting sqref="G20">
    <cfRule type="expression" dxfId="1719" priority="189">
      <formula>$L20&gt;0.15</formula>
    </cfRule>
    <cfRule type="expression" dxfId="1718" priority="190">
      <formula>AND($L20&gt;0.08,$L20&lt;0.15)</formula>
    </cfRule>
  </conditionalFormatting>
  <conditionalFormatting sqref="E21:F21">
    <cfRule type="expression" dxfId="1717" priority="187">
      <formula>$L21&gt;0.15</formula>
    </cfRule>
    <cfRule type="expression" dxfId="1716" priority="188">
      <formula>AND($L21&gt;0.08,$L21&lt;0.15)</formula>
    </cfRule>
  </conditionalFormatting>
  <conditionalFormatting sqref="D21">
    <cfRule type="expression" dxfId="1715" priority="185">
      <formula>$L21&gt;0.15</formula>
    </cfRule>
    <cfRule type="expression" dxfId="1714" priority="186">
      <formula>AND($L21&gt;0.08,$L21&lt;0.15)</formula>
    </cfRule>
  </conditionalFormatting>
  <conditionalFormatting sqref="G21:H21">
    <cfRule type="expression" dxfId="1713" priority="183">
      <formula>$L21&gt;0.15</formula>
    </cfRule>
    <cfRule type="expression" dxfId="1712" priority="184">
      <formula>AND($L21&gt;0.08,$L21&lt;0.15)</formula>
    </cfRule>
  </conditionalFormatting>
  <conditionalFormatting sqref="G21:H21">
    <cfRule type="expression" dxfId="1711" priority="181">
      <formula>$L21&gt;0.15</formula>
    </cfRule>
    <cfRule type="expression" dxfId="1710" priority="182">
      <formula>AND($L21&gt;0.08,$L21&lt;0.15)</formula>
    </cfRule>
  </conditionalFormatting>
  <conditionalFormatting sqref="E22:F22">
    <cfRule type="expression" dxfId="1709" priority="179">
      <formula>$L22&gt;0.15</formula>
    </cfRule>
    <cfRule type="expression" dxfId="1708" priority="180">
      <formula>AND($L22&gt;0.08,$L22&lt;0.15)</formula>
    </cfRule>
  </conditionalFormatting>
  <conditionalFormatting sqref="D22">
    <cfRule type="expression" dxfId="1707" priority="177">
      <formula>$L22&gt;0.15</formula>
    </cfRule>
    <cfRule type="expression" dxfId="1706" priority="178">
      <formula>AND($L22&gt;0.08,$L22&lt;0.15)</formula>
    </cfRule>
  </conditionalFormatting>
  <conditionalFormatting sqref="G22:H22">
    <cfRule type="expression" dxfId="1705" priority="175">
      <formula>$L22&gt;0.15</formula>
    </cfRule>
    <cfRule type="expression" dxfId="1704" priority="176">
      <formula>AND($L22&gt;0.08,$L22&lt;0.15)</formula>
    </cfRule>
  </conditionalFormatting>
  <conditionalFormatting sqref="G22:H22">
    <cfRule type="expression" dxfId="1703" priority="173">
      <formula>$L22&gt;0.15</formula>
    </cfRule>
    <cfRule type="expression" dxfId="1702" priority="174">
      <formula>AND($L22&gt;0.08,$L22&lt;0.15)</formula>
    </cfRule>
  </conditionalFormatting>
  <conditionalFormatting sqref="E23:F23">
    <cfRule type="expression" dxfId="1701" priority="167">
      <formula>$L23&gt;0.15</formula>
    </cfRule>
    <cfRule type="expression" dxfId="1700" priority="168">
      <formula>AND($L23&gt;0.08,$L23&lt;0.15)</formula>
    </cfRule>
  </conditionalFormatting>
  <conditionalFormatting sqref="E23:F23">
    <cfRule type="expression" dxfId="1699" priority="169">
      <formula>$L23&gt;0.15</formula>
    </cfRule>
    <cfRule type="expression" dxfId="1698" priority="170">
      <formula>AND($L23&gt;0.08,$L23&lt;0.15)</formula>
    </cfRule>
  </conditionalFormatting>
  <conditionalFormatting sqref="D23">
    <cfRule type="expression" dxfId="1697" priority="171">
      <formula>$L23&gt;0.15</formula>
    </cfRule>
    <cfRule type="expression" dxfId="1696" priority="172">
      <formula>AND($L23&gt;0.08,$L23&lt;0.15)</formula>
    </cfRule>
  </conditionalFormatting>
  <conditionalFormatting sqref="E23:F23">
    <cfRule type="expression" dxfId="1695" priority="163">
      <formula>$L23&gt;0.15</formula>
    </cfRule>
    <cfRule type="expression" dxfId="1694" priority="164">
      <formula>AND($L23&gt;0.08,$L23&lt;0.15)</formula>
    </cfRule>
  </conditionalFormatting>
  <conditionalFormatting sqref="E23:F23">
    <cfRule type="expression" dxfId="1693" priority="161">
      <formula>$L23&gt;0.15</formula>
    </cfRule>
    <cfRule type="expression" dxfId="1692" priority="162">
      <formula>AND($L23&gt;0.08,$L23&lt;0.15)</formula>
    </cfRule>
  </conditionalFormatting>
  <conditionalFormatting sqref="G23:H23">
    <cfRule type="expression" dxfId="1691" priority="159">
      <formula>$L23&gt;0.15</formula>
    </cfRule>
    <cfRule type="expression" dxfId="1690" priority="160">
      <formula>AND($L23&gt;0.08,$L23&lt;0.15)</formula>
    </cfRule>
  </conditionalFormatting>
  <conditionalFormatting sqref="G23:H23">
    <cfRule type="expression" dxfId="1689" priority="165">
      <formula>$L23&gt;0.15</formula>
    </cfRule>
    <cfRule type="expression" dxfId="1688" priority="166">
      <formula>AND($L23&gt;0.08,$L23&lt;0.15)</formula>
    </cfRule>
  </conditionalFormatting>
  <conditionalFormatting sqref="E24:F24">
    <cfRule type="expression" dxfId="1687" priority="153">
      <formula>$L24&gt;0.15</formula>
    </cfRule>
    <cfRule type="expression" dxfId="1686" priority="154">
      <formula>AND($L24&gt;0.08,$L24&lt;0.15)</formula>
    </cfRule>
  </conditionalFormatting>
  <conditionalFormatting sqref="E24:F24">
    <cfRule type="expression" dxfId="1685" priority="155">
      <formula>$L24&gt;0.15</formula>
    </cfRule>
    <cfRule type="expression" dxfId="1684" priority="156">
      <formula>AND($L24&gt;0.08,$L24&lt;0.15)</formula>
    </cfRule>
  </conditionalFormatting>
  <conditionalFormatting sqref="D24">
    <cfRule type="expression" dxfId="1683" priority="157">
      <formula>$L24&gt;0.15</formula>
    </cfRule>
    <cfRule type="expression" dxfId="1682" priority="158">
      <formula>AND($L24&gt;0.08,$L24&lt;0.15)</formula>
    </cfRule>
  </conditionalFormatting>
  <conditionalFormatting sqref="E24:F24">
    <cfRule type="expression" dxfId="1681" priority="149">
      <formula>$L24&gt;0.15</formula>
    </cfRule>
    <cfRule type="expression" dxfId="1680" priority="150">
      <formula>AND($L24&gt;0.08,$L24&lt;0.15)</formula>
    </cfRule>
  </conditionalFormatting>
  <conditionalFormatting sqref="E24:F24">
    <cfRule type="expression" dxfId="1679" priority="147">
      <formula>$L24&gt;0.15</formula>
    </cfRule>
    <cfRule type="expression" dxfId="1678" priority="148">
      <formula>AND($L24&gt;0.08,$L24&lt;0.15)</formula>
    </cfRule>
  </conditionalFormatting>
  <conditionalFormatting sqref="G24:H24">
    <cfRule type="expression" dxfId="1677" priority="145">
      <formula>$L24&gt;0.15</formula>
    </cfRule>
    <cfRule type="expression" dxfId="1676" priority="146">
      <formula>AND($L24&gt;0.08,$L24&lt;0.15)</formula>
    </cfRule>
  </conditionalFormatting>
  <conditionalFormatting sqref="G24:H24">
    <cfRule type="expression" dxfId="1675" priority="151">
      <formula>$L24&gt;0.15</formula>
    </cfRule>
    <cfRule type="expression" dxfId="1674" priority="152">
      <formula>AND($L24&gt;0.08,$L24&lt;0.15)</formula>
    </cfRule>
  </conditionalFormatting>
  <conditionalFormatting sqref="E25:F25">
    <cfRule type="expression" dxfId="1673" priority="139">
      <formula>$L25&gt;0.15</formula>
    </cfRule>
    <cfRule type="expression" dxfId="1672" priority="140">
      <formula>AND($L25&gt;0.08,$L25&lt;0.15)</formula>
    </cfRule>
  </conditionalFormatting>
  <conditionalFormatting sqref="E25:F25">
    <cfRule type="expression" dxfId="1671" priority="141">
      <formula>$L25&gt;0.15</formula>
    </cfRule>
    <cfRule type="expression" dxfId="1670" priority="142">
      <formula>AND($L25&gt;0.08,$L25&lt;0.15)</formula>
    </cfRule>
  </conditionalFormatting>
  <conditionalFormatting sqref="D25">
    <cfRule type="expression" dxfId="1669" priority="143">
      <formula>$L25&gt;0.15</formula>
    </cfRule>
    <cfRule type="expression" dxfId="1668" priority="144">
      <formula>AND($L25&gt;0.08,$L25&lt;0.15)</formula>
    </cfRule>
  </conditionalFormatting>
  <conditionalFormatting sqref="E25:F25">
    <cfRule type="expression" dxfId="1667" priority="135">
      <formula>$L25&gt;0.15</formula>
    </cfRule>
    <cfRule type="expression" dxfId="1666" priority="136">
      <formula>AND($L25&gt;0.08,$L25&lt;0.15)</formula>
    </cfRule>
  </conditionalFormatting>
  <conditionalFormatting sqref="E25:F25">
    <cfRule type="expression" dxfId="1665" priority="133">
      <formula>$L25&gt;0.15</formula>
    </cfRule>
    <cfRule type="expression" dxfId="1664" priority="134">
      <formula>AND($L25&gt;0.08,$L25&lt;0.15)</formula>
    </cfRule>
  </conditionalFormatting>
  <conditionalFormatting sqref="G25:H25">
    <cfRule type="expression" dxfId="1663" priority="131">
      <formula>$L25&gt;0.15</formula>
    </cfRule>
    <cfRule type="expression" dxfId="1662" priority="132">
      <formula>AND($L25&gt;0.08,$L25&lt;0.15)</formula>
    </cfRule>
  </conditionalFormatting>
  <conditionalFormatting sqref="G25:H25">
    <cfRule type="expression" dxfId="1661" priority="137">
      <formula>$L25&gt;0.15</formula>
    </cfRule>
    <cfRule type="expression" dxfId="1660" priority="138">
      <formula>AND($L25&gt;0.08,$L25&lt;0.15)</formula>
    </cfRule>
  </conditionalFormatting>
  <conditionalFormatting sqref="AA29">
    <cfRule type="expression" dxfId="1659" priority="129">
      <formula>$L29&gt;0.15</formula>
    </cfRule>
    <cfRule type="expression" dxfId="1658" priority="130">
      <formula>AND($L29&gt;0.08,$L29&lt;0.15)</formula>
    </cfRule>
  </conditionalFormatting>
  <conditionalFormatting sqref="E27:F27">
    <cfRule type="expression" dxfId="1657" priority="127">
      <formula>$L27&gt;0.15</formula>
    </cfRule>
    <cfRule type="expression" dxfId="1656" priority="128">
      <formula>AND($L27&gt;0.08,$L27&lt;0.15)</formula>
    </cfRule>
  </conditionalFormatting>
  <conditionalFormatting sqref="D27">
    <cfRule type="expression" dxfId="1655" priority="125">
      <formula>$L27&gt;0.15</formula>
    </cfRule>
    <cfRule type="expression" dxfId="1654" priority="126">
      <formula>AND($L27&gt;0.08,$L27&lt;0.15)</formula>
    </cfRule>
  </conditionalFormatting>
  <conditionalFormatting sqref="G27:H27">
    <cfRule type="expression" dxfId="1653" priority="123">
      <formula>$L27&gt;0.15</formula>
    </cfRule>
    <cfRule type="expression" dxfId="1652" priority="124">
      <formula>AND($L27&gt;0.08,$L27&lt;0.15)</formula>
    </cfRule>
  </conditionalFormatting>
  <conditionalFormatting sqref="G27:H27">
    <cfRule type="expression" dxfId="1651" priority="121">
      <formula>$L27&gt;0.15</formula>
    </cfRule>
    <cfRule type="expression" dxfId="1650" priority="122">
      <formula>AND($L27&gt;0.08,$L27&lt;0.15)</formula>
    </cfRule>
  </conditionalFormatting>
  <conditionalFormatting sqref="E29:F29">
    <cfRule type="expression" dxfId="1649" priority="119">
      <formula>$L29&gt;0.15</formula>
    </cfRule>
    <cfRule type="expression" dxfId="1648" priority="120">
      <formula>AND($L29&gt;0.08,$L29&lt;0.15)</formula>
    </cfRule>
  </conditionalFormatting>
  <conditionalFormatting sqref="D29">
    <cfRule type="expression" dxfId="1647" priority="117">
      <formula>$L29&gt;0.15</formula>
    </cfRule>
    <cfRule type="expression" dxfId="1646" priority="118">
      <formula>AND($L29&gt;0.08,$L29&lt;0.15)</formula>
    </cfRule>
  </conditionalFormatting>
  <conditionalFormatting sqref="G29:H29">
    <cfRule type="expression" dxfId="1645" priority="115">
      <formula>$L29&gt;0.15</formula>
    </cfRule>
    <cfRule type="expression" dxfId="1644" priority="116">
      <formula>AND($L29&gt;0.08,$L29&lt;0.15)</formula>
    </cfRule>
  </conditionalFormatting>
  <conditionalFormatting sqref="G29:H29">
    <cfRule type="expression" dxfId="1643" priority="113">
      <formula>$L29&gt;0.15</formula>
    </cfRule>
    <cfRule type="expression" dxfId="1642" priority="114">
      <formula>AND($L29&gt;0.08,$L29&lt;0.15)</formula>
    </cfRule>
  </conditionalFormatting>
  <conditionalFormatting sqref="E28:F28">
    <cfRule type="expression" dxfId="1641" priority="111">
      <formula>$L28&gt;0.15</formula>
    </cfRule>
    <cfRule type="expression" dxfId="1640" priority="112">
      <formula>AND($L28&gt;0.08,$L28&lt;0.15)</formula>
    </cfRule>
  </conditionalFormatting>
  <conditionalFormatting sqref="D28">
    <cfRule type="expression" dxfId="1639" priority="109">
      <formula>$L28&gt;0.15</formula>
    </cfRule>
    <cfRule type="expression" dxfId="1638" priority="110">
      <formula>AND($L28&gt;0.08,$L28&lt;0.15)</formula>
    </cfRule>
  </conditionalFormatting>
  <conditionalFormatting sqref="G28:H28">
    <cfRule type="expression" dxfId="1637" priority="107">
      <formula>$L28&gt;0.15</formula>
    </cfRule>
    <cfRule type="expression" dxfId="1636" priority="108">
      <formula>AND($L28&gt;0.08,$L28&lt;0.15)</formula>
    </cfRule>
  </conditionalFormatting>
  <conditionalFormatting sqref="G28:H28">
    <cfRule type="expression" dxfId="1635" priority="105">
      <formula>$L28&gt;0.15</formula>
    </cfRule>
    <cfRule type="expression" dxfId="1634" priority="106">
      <formula>AND($L28&gt;0.08,$L28&lt;0.15)</formula>
    </cfRule>
  </conditionalFormatting>
  <conditionalFormatting sqref="AA31">
    <cfRule type="expression" dxfId="1633" priority="103">
      <formula>$L31&gt;0.15</formula>
    </cfRule>
    <cfRule type="expression" dxfId="1632" priority="104">
      <formula>AND($L31&gt;0.08,$L31&lt;0.15)</formula>
    </cfRule>
  </conditionalFormatting>
  <conditionalFormatting sqref="AA32">
    <cfRule type="expression" dxfId="1631" priority="101">
      <formula>$L32&gt;0.15</formula>
    </cfRule>
    <cfRule type="expression" dxfId="1630" priority="102">
      <formula>AND($L32&gt;0.08,$L32&lt;0.15)</formula>
    </cfRule>
  </conditionalFormatting>
  <conditionalFormatting sqref="AA33">
    <cfRule type="expression" dxfId="1629" priority="99">
      <formula>$L33&gt;0.15</formula>
    </cfRule>
    <cfRule type="expression" dxfId="1628" priority="100">
      <formula>AND($L33&gt;0.08,$L33&lt;0.15)</formula>
    </cfRule>
  </conditionalFormatting>
  <conditionalFormatting sqref="D30">
    <cfRule type="expression" dxfId="1627" priority="97">
      <formula>$L30&gt;0.15</formula>
    </cfRule>
    <cfRule type="expression" dxfId="1626" priority="98">
      <formula>AND($L30&gt;0.08,$L30&lt;0.15)</formula>
    </cfRule>
  </conditionalFormatting>
  <conditionalFormatting sqref="E30:F30">
    <cfRule type="expression" dxfId="1625" priority="95">
      <formula>$L30&gt;0.15</formula>
    </cfRule>
    <cfRule type="expression" dxfId="1624" priority="96">
      <formula>AND($L30&gt;0.08,$L30&lt;0.15)</formula>
    </cfRule>
  </conditionalFormatting>
  <conditionalFormatting sqref="E30:F30">
    <cfRule type="expression" dxfId="1623" priority="93">
      <formula>$L30&gt;0.15</formula>
    </cfRule>
    <cfRule type="expression" dxfId="1622" priority="94">
      <formula>AND($L30&gt;0.08,$L30&lt;0.15)</formula>
    </cfRule>
  </conditionalFormatting>
  <conditionalFormatting sqref="E30:F30">
    <cfRule type="expression" dxfId="1621" priority="91">
      <formula>$L30&gt;0.15</formula>
    </cfRule>
    <cfRule type="expression" dxfId="1620" priority="92">
      <formula>AND($L30&gt;0.08,$L30&lt;0.15)</formula>
    </cfRule>
  </conditionalFormatting>
  <conditionalFormatting sqref="G30:H30">
    <cfRule type="expression" dxfId="1619" priority="89">
      <formula>$L30&gt;0.15</formula>
    </cfRule>
    <cfRule type="expression" dxfId="1618" priority="90">
      <formula>AND($L30&gt;0.08,$L30&lt;0.15)</formula>
    </cfRule>
  </conditionalFormatting>
  <conditionalFormatting sqref="G30:H30">
    <cfRule type="expression" dxfId="1617" priority="87">
      <formula>$L30&gt;0.15</formula>
    </cfRule>
    <cfRule type="expression" dxfId="1616" priority="88">
      <formula>AND($L30&gt;0.08,$L30&lt;0.15)</formula>
    </cfRule>
  </conditionalFormatting>
  <conditionalFormatting sqref="D31">
    <cfRule type="expression" dxfId="1615" priority="85">
      <formula>$L31&gt;0.15</formula>
    </cfRule>
    <cfRule type="expression" dxfId="1614" priority="86">
      <formula>AND($L31&gt;0.08,$L31&lt;0.15)</formula>
    </cfRule>
  </conditionalFormatting>
  <conditionalFormatting sqref="E31:F31">
    <cfRule type="expression" dxfId="1613" priority="83">
      <formula>$L31&gt;0.15</formula>
    </cfRule>
    <cfRule type="expression" dxfId="1612" priority="84">
      <formula>AND($L31&gt;0.08,$L31&lt;0.15)</formula>
    </cfRule>
  </conditionalFormatting>
  <conditionalFormatting sqref="E31:F31">
    <cfRule type="expression" dxfId="1611" priority="81">
      <formula>$L31&gt;0.15</formula>
    </cfRule>
    <cfRule type="expression" dxfId="1610" priority="82">
      <formula>AND($L31&gt;0.08,$L31&lt;0.15)</formula>
    </cfRule>
  </conditionalFormatting>
  <conditionalFormatting sqref="E31:F31">
    <cfRule type="expression" dxfId="1609" priority="79">
      <formula>$L31&gt;0.15</formula>
    </cfRule>
    <cfRule type="expression" dxfId="1608" priority="80">
      <formula>AND($L31&gt;0.08,$L31&lt;0.15)</formula>
    </cfRule>
  </conditionalFormatting>
  <conditionalFormatting sqref="G31:H31">
    <cfRule type="expression" dxfId="1607" priority="77">
      <formula>$L31&gt;0.15</formula>
    </cfRule>
    <cfRule type="expression" dxfId="1606" priority="78">
      <formula>AND($L31&gt;0.08,$L31&lt;0.15)</formula>
    </cfRule>
  </conditionalFormatting>
  <conditionalFormatting sqref="G31:H31">
    <cfRule type="expression" dxfId="1605" priority="75">
      <formula>$L31&gt;0.15</formula>
    </cfRule>
    <cfRule type="expression" dxfId="1604" priority="76">
      <formula>AND($L31&gt;0.08,$L31&lt;0.15)</formula>
    </cfRule>
  </conditionalFormatting>
  <conditionalFormatting sqref="D32">
    <cfRule type="expression" dxfId="1603" priority="73">
      <formula>$L32&gt;0.15</formula>
    </cfRule>
    <cfRule type="expression" dxfId="1602" priority="74">
      <formula>AND($L32&gt;0.08,$L32&lt;0.15)</formula>
    </cfRule>
  </conditionalFormatting>
  <conditionalFormatting sqref="E32:F32">
    <cfRule type="expression" dxfId="1601" priority="71">
      <formula>$L32&gt;0.15</formula>
    </cfRule>
    <cfRule type="expression" dxfId="1600" priority="72">
      <formula>AND($L32&gt;0.08,$L32&lt;0.15)</formula>
    </cfRule>
  </conditionalFormatting>
  <conditionalFormatting sqref="E32:F32">
    <cfRule type="expression" dxfId="1599" priority="69">
      <formula>$L32&gt;0.15</formula>
    </cfRule>
    <cfRule type="expression" dxfId="1598" priority="70">
      <formula>AND($L32&gt;0.08,$L32&lt;0.15)</formula>
    </cfRule>
  </conditionalFormatting>
  <conditionalFormatting sqref="E32:F32">
    <cfRule type="expression" dxfId="1597" priority="67">
      <formula>$L32&gt;0.15</formula>
    </cfRule>
    <cfRule type="expression" dxfId="1596" priority="68">
      <formula>AND($L32&gt;0.08,$L32&lt;0.15)</formula>
    </cfRule>
  </conditionalFormatting>
  <conditionalFormatting sqref="G32:H32">
    <cfRule type="expression" dxfId="1595" priority="65">
      <formula>$L32&gt;0.15</formula>
    </cfRule>
    <cfRule type="expression" dxfId="1594" priority="66">
      <formula>AND($L32&gt;0.08,$L32&lt;0.15)</formula>
    </cfRule>
  </conditionalFormatting>
  <conditionalFormatting sqref="G32:H32">
    <cfRule type="expression" dxfId="1593" priority="63">
      <formula>$L32&gt;0.15</formula>
    </cfRule>
    <cfRule type="expression" dxfId="1592" priority="64">
      <formula>AND($L32&gt;0.08,$L32&lt;0.15)</formula>
    </cfRule>
  </conditionalFormatting>
  <conditionalFormatting sqref="D33">
    <cfRule type="expression" dxfId="1591" priority="61">
      <formula>$L33&gt;0.15</formula>
    </cfRule>
    <cfRule type="expression" dxfId="1590" priority="62">
      <formula>AND($L33&gt;0.08,$L33&lt;0.15)</formula>
    </cfRule>
  </conditionalFormatting>
  <conditionalFormatting sqref="E33:F33">
    <cfRule type="expression" dxfId="1589" priority="59">
      <formula>$L33&gt;0.15</formula>
    </cfRule>
    <cfRule type="expression" dxfId="1588" priority="60">
      <formula>AND($L33&gt;0.08,$L33&lt;0.15)</formula>
    </cfRule>
  </conditionalFormatting>
  <conditionalFormatting sqref="E33:F33">
    <cfRule type="expression" dxfId="1587" priority="57">
      <formula>$L33&gt;0.15</formula>
    </cfRule>
    <cfRule type="expression" dxfId="1586" priority="58">
      <formula>AND($L33&gt;0.08,$L33&lt;0.15)</formula>
    </cfRule>
  </conditionalFormatting>
  <conditionalFormatting sqref="E33:F33">
    <cfRule type="expression" dxfId="1585" priority="55">
      <formula>$L33&gt;0.15</formula>
    </cfRule>
    <cfRule type="expression" dxfId="1584" priority="56">
      <formula>AND($L33&gt;0.08,$L33&lt;0.15)</formula>
    </cfRule>
  </conditionalFormatting>
  <conditionalFormatting sqref="G33:H33">
    <cfRule type="expression" dxfId="1583" priority="53">
      <formula>$L33&gt;0.15</formula>
    </cfRule>
    <cfRule type="expression" dxfId="1582" priority="54">
      <formula>AND($L33&gt;0.08,$L33&lt;0.15)</formula>
    </cfRule>
  </conditionalFormatting>
  <conditionalFormatting sqref="G33:H33">
    <cfRule type="expression" dxfId="1581" priority="51">
      <formula>$L33&gt;0.15</formula>
    </cfRule>
    <cfRule type="expression" dxfId="1580" priority="52">
      <formula>AND($L33&gt;0.08,$L33&lt;0.15)</formula>
    </cfRule>
  </conditionalFormatting>
  <conditionalFormatting sqref="D34">
    <cfRule type="expression" dxfId="1579" priority="49">
      <formula>$L34&gt;0.15</formula>
    </cfRule>
    <cfRule type="expression" dxfId="1578" priority="50">
      <formula>AND($L34&gt;0.08,$L34&lt;0.15)</formula>
    </cfRule>
  </conditionalFormatting>
  <conditionalFormatting sqref="E34:F34">
    <cfRule type="expression" dxfId="1577" priority="47">
      <formula>$L34&gt;0.15</formula>
    </cfRule>
    <cfRule type="expression" dxfId="1576" priority="48">
      <formula>AND($L34&gt;0.08,$L34&lt;0.15)</formula>
    </cfRule>
  </conditionalFormatting>
  <conditionalFormatting sqref="E34:F34">
    <cfRule type="expression" dxfId="1575" priority="45">
      <formula>$L34&gt;0.15</formula>
    </cfRule>
    <cfRule type="expression" dxfId="1574" priority="46">
      <formula>AND($L34&gt;0.08,$L34&lt;0.15)</formula>
    </cfRule>
  </conditionalFormatting>
  <conditionalFormatting sqref="E34:F34">
    <cfRule type="expression" dxfId="1573" priority="43">
      <formula>$L34&gt;0.15</formula>
    </cfRule>
    <cfRule type="expression" dxfId="1572" priority="44">
      <formula>AND($L34&gt;0.08,$L34&lt;0.15)</formula>
    </cfRule>
  </conditionalFormatting>
  <conditionalFormatting sqref="G34:H34">
    <cfRule type="expression" dxfId="1571" priority="41">
      <formula>$L34&gt;0.15</formula>
    </cfRule>
    <cfRule type="expression" dxfId="1570" priority="42">
      <formula>AND($L34&gt;0.08,$L34&lt;0.15)</formula>
    </cfRule>
  </conditionalFormatting>
  <conditionalFormatting sqref="G34:H34">
    <cfRule type="expression" dxfId="1569" priority="39">
      <formula>$L34&gt;0.15</formula>
    </cfRule>
    <cfRule type="expression" dxfId="1568" priority="40">
      <formula>AND($L34&gt;0.08,$L34&lt;0.15)</formula>
    </cfRule>
  </conditionalFormatting>
  <conditionalFormatting sqref="D35">
    <cfRule type="expression" dxfId="1567" priority="37">
      <formula>$L35&gt;0.15</formula>
    </cfRule>
    <cfRule type="expression" dxfId="1566" priority="38">
      <formula>AND($L35&gt;0.08,$L35&lt;0.15)</formula>
    </cfRule>
  </conditionalFormatting>
  <conditionalFormatting sqref="E35:F35">
    <cfRule type="expression" dxfId="1565" priority="35">
      <formula>$L35&gt;0.15</formula>
    </cfRule>
    <cfRule type="expression" dxfId="1564" priority="36">
      <formula>AND($L35&gt;0.08,$L35&lt;0.15)</formula>
    </cfRule>
  </conditionalFormatting>
  <conditionalFormatting sqref="E35:F35">
    <cfRule type="expression" dxfId="1563" priority="33">
      <formula>$L35&gt;0.15</formula>
    </cfRule>
    <cfRule type="expression" dxfId="1562" priority="34">
      <formula>AND($L35&gt;0.08,$L35&lt;0.15)</formula>
    </cfRule>
  </conditionalFormatting>
  <conditionalFormatting sqref="E35:F35">
    <cfRule type="expression" dxfId="1561" priority="31">
      <formula>$L35&gt;0.15</formula>
    </cfRule>
    <cfRule type="expression" dxfId="1560" priority="32">
      <formula>AND($L35&gt;0.08,$L35&lt;0.15)</formula>
    </cfRule>
  </conditionalFormatting>
  <conditionalFormatting sqref="G35:H35">
    <cfRule type="expression" dxfId="1559" priority="29">
      <formula>$L35&gt;0.15</formula>
    </cfRule>
    <cfRule type="expression" dxfId="1558" priority="30">
      <formula>AND($L35&gt;0.08,$L35&lt;0.15)</formula>
    </cfRule>
  </conditionalFormatting>
  <conditionalFormatting sqref="G35:H35">
    <cfRule type="expression" dxfId="1557" priority="27">
      <formula>$L35&gt;0.15</formula>
    </cfRule>
    <cfRule type="expression" dxfId="1556" priority="28">
      <formula>AND($L35&gt;0.08,$L35&lt;0.15)</formula>
    </cfRule>
  </conditionalFormatting>
  <conditionalFormatting sqref="E36:F36">
    <cfRule type="expression" dxfId="1555" priority="9">
      <formula>$L36&gt;0.15</formula>
    </cfRule>
    <cfRule type="expression" dxfId="1554" priority="10">
      <formula>AND($L36&gt;0.08,$L36&lt;0.15)</formula>
    </cfRule>
  </conditionalFormatting>
  <conditionalFormatting sqref="E36:F36">
    <cfRule type="expression" dxfId="1553" priority="11">
      <formula>$L36&gt;0.15</formula>
    </cfRule>
    <cfRule type="expression" dxfId="1552" priority="12">
      <formula>AND($L36&gt;0.08,$L36&lt;0.15)</formula>
    </cfRule>
  </conditionalFormatting>
  <conditionalFormatting sqref="D36">
    <cfRule type="expression" dxfId="1551" priority="13">
      <formula>$L36&gt;0.15</formula>
    </cfRule>
    <cfRule type="expression" dxfId="1550" priority="14">
      <formula>AND($L36&gt;0.08,$L36&lt;0.15)</formula>
    </cfRule>
  </conditionalFormatting>
  <conditionalFormatting sqref="E36:F36">
    <cfRule type="expression" dxfId="1549" priority="5">
      <formula>$L36&gt;0.15</formula>
    </cfRule>
    <cfRule type="expression" dxfId="1548" priority="6">
      <formula>AND($L36&gt;0.08,$L36&lt;0.15)</formula>
    </cfRule>
  </conditionalFormatting>
  <conditionalFormatting sqref="E36:F36">
    <cfRule type="expression" dxfId="1547" priority="3">
      <formula>$L36&gt;0.15</formula>
    </cfRule>
    <cfRule type="expression" dxfId="1546" priority="4">
      <formula>AND($L36&gt;0.08,$L36&lt;0.15)</formula>
    </cfRule>
  </conditionalFormatting>
  <conditionalFormatting sqref="G36:H36">
    <cfRule type="expression" dxfId="1545" priority="1">
      <formula>$L36&gt;0.15</formula>
    </cfRule>
    <cfRule type="expression" dxfId="1544" priority="2">
      <formula>AND($L36&gt;0.08,$L36&lt;0.15)</formula>
    </cfRule>
  </conditionalFormatting>
  <conditionalFormatting sqref="G36:H36">
    <cfRule type="expression" dxfId="1543" priority="7">
      <formula>$L36&gt;0.15</formula>
    </cfRule>
    <cfRule type="expression" dxfId="1542" priority="8">
      <formula>AND($L36&gt;0.08,$L36&lt;0.15)</formula>
    </cfRule>
  </conditionalFormatting>
  <dataValidations count="3">
    <dataValidation allowBlank="1" showInputMessage="1" showErrorMessage="1" prompt="수식 계산_x000a_수치 입력 금지" sqref="K68:K82 K7:K65"/>
    <dataValidation type="whole" allowBlank="1" showInputMessage="1" showErrorMessage="1" errorTitle="입력값이 올바르지 않습니다." error="숫자만 쓰세요!" sqref="J29:J30 R7:Z65 M68:Z82 M21:Q65 M7:Q19 J25">
      <formula1>0</formula1>
      <formula2>20000</formula2>
    </dataValidation>
    <dataValidation type="list" allowBlank="1" showInputMessage="1" showErrorMessage="1" sqref="AC68:AC82 AC7:AC6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D70:D77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opLeftCell="C1" zoomScale="85" zoomScaleNormal="85" workbookViewId="0">
      <pane ySplit="6" topLeftCell="A7" activePane="bottomLeft" state="frozen"/>
      <selection activeCell="A4" sqref="A4:AC4"/>
      <selection pane="bottomLeft" activeCell="D20" sqref="D20:H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8" t="s">
        <v>112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</row>
    <row r="2" spans="1:32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7"/>
    </row>
    <row r="3" spans="1:32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9"/>
    </row>
    <row r="4" spans="1:32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</row>
    <row r="5" spans="1:32" s="2" customFormat="1" ht="17.25" thickTop="1" x14ac:dyDescent="0.3">
      <c r="A5" s="53" t="s">
        <v>1</v>
      </c>
      <c r="B5" s="55" t="s">
        <v>44</v>
      </c>
      <c r="C5" s="55" t="str">
        <f>RIGHT($A$1,1)</f>
        <v>일</v>
      </c>
      <c r="D5" s="53" t="s">
        <v>2</v>
      </c>
      <c r="E5" s="53" t="s">
        <v>3</v>
      </c>
      <c r="F5" s="53" t="s">
        <v>4</v>
      </c>
      <c r="G5" s="53" t="s">
        <v>5</v>
      </c>
      <c r="H5" s="61" t="s">
        <v>6</v>
      </c>
      <c r="I5" s="53" t="s">
        <v>7</v>
      </c>
      <c r="J5" s="53" t="s">
        <v>8</v>
      </c>
      <c r="K5" s="53" t="s">
        <v>9</v>
      </c>
      <c r="L5" s="62" t="s">
        <v>10</v>
      </c>
      <c r="M5" s="57" t="s">
        <v>11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12</v>
      </c>
      <c r="AB5" s="57"/>
      <c r="AC5" s="57"/>
      <c r="AD5" s="57" t="s">
        <v>13</v>
      </c>
      <c r="AE5" s="57" t="s">
        <v>14</v>
      </c>
      <c r="AF5" s="59" t="s">
        <v>15</v>
      </c>
    </row>
    <row r="6" spans="1:32" s="2" customFormat="1" ht="37.5" customHeight="1" thickBot="1" x14ac:dyDescent="0.35">
      <c r="A6" s="54"/>
      <c r="B6" s="56"/>
      <c r="C6" s="56"/>
      <c r="D6" s="54"/>
      <c r="E6" s="54"/>
      <c r="F6" s="54"/>
      <c r="G6" s="54"/>
      <c r="H6" s="54"/>
      <c r="I6" s="54"/>
      <c r="J6" s="54"/>
      <c r="K6" s="54"/>
      <c r="L6" s="63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51</v>
      </c>
      <c r="R6" s="21" t="s">
        <v>52</v>
      </c>
      <c r="S6" s="21" t="s">
        <v>53</v>
      </c>
      <c r="T6" s="24" t="s">
        <v>54</v>
      </c>
      <c r="U6" s="21" t="s">
        <v>118</v>
      </c>
      <c r="V6" s="21" t="s">
        <v>56</v>
      </c>
      <c r="W6" s="3" t="s">
        <v>45</v>
      </c>
      <c r="X6" s="3" t="s">
        <v>41</v>
      </c>
      <c r="Y6" s="21" t="s">
        <v>57</v>
      </c>
      <c r="Z6" s="21" t="s">
        <v>58</v>
      </c>
      <c r="AA6" s="34" t="s">
        <v>20</v>
      </c>
      <c r="AB6" s="34" t="s">
        <v>21</v>
      </c>
      <c r="AC6" s="34" t="s">
        <v>22</v>
      </c>
      <c r="AD6" s="58"/>
      <c r="AE6" s="58"/>
      <c r="AF6" s="5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14</v>
      </c>
      <c r="D7" s="12" t="s">
        <v>86</v>
      </c>
      <c r="E7" s="6" t="s">
        <v>114</v>
      </c>
      <c r="F7" s="6" t="s">
        <v>113</v>
      </c>
      <c r="G7" s="4" t="s">
        <v>50</v>
      </c>
      <c r="H7" s="4" t="s">
        <v>47</v>
      </c>
      <c r="I7" s="7">
        <f t="shared" ref="I7:I65" si="0">J7+K7</f>
        <v>552</v>
      </c>
      <c r="J7" s="8">
        <v>550</v>
      </c>
      <c r="K7" s="7">
        <f t="shared" ref="K7:K29" si="1">SUM(M7:Z7)</f>
        <v>2</v>
      </c>
      <c r="L7" s="9">
        <f t="shared" ref="L7:L65" si="2">K7/I7</f>
        <v>3.6231884057971015E-3</v>
      </c>
      <c r="M7" s="10">
        <v>1</v>
      </c>
      <c r="N7" s="10"/>
      <c r="O7" s="10">
        <v>1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20210114</v>
      </c>
      <c r="AB7" s="11">
        <v>3</v>
      </c>
      <c r="AC7" s="5" t="s">
        <v>74</v>
      </c>
      <c r="AD7" s="11" t="str">
        <f>IF($AC7="A","하선동",IF($AC7="B","이형준",""))</f>
        <v>하선동</v>
      </c>
      <c r="AE7" s="28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14</v>
      </c>
      <c r="D8" s="12" t="s">
        <v>86</v>
      </c>
      <c r="E8" s="6" t="s">
        <v>114</v>
      </c>
      <c r="F8" s="6" t="s">
        <v>113</v>
      </c>
      <c r="G8" s="4" t="s">
        <v>50</v>
      </c>
      <c r="H8" s="4" t="s">
        <v>47</v>
      </c>
      <c r="I8" s="7">
        <f t="shared" si="0"/>
        <v>2575</v>
      </c>
      <c r="J8" s="8">
        <v>2560</v>
      </c>
      <c r="K8" s="7">
        <f t="shared" si="1"/>
        <v>15</v>
      </c>
      <c r="L8" s="9">
        <f t="shared" si="2"/>
        <v>5.8252427184466021E-3</v>
      </c>
      <c r="M8" s="10">
        <v>8</v>
      </c>
      <c r="N8" s="10"/>
      <c r="O8" s="10"/>
      <c r="P8" s="10">
        <v>5</v>
      </c>
      <c r="Q8" s="10"/>
      <c r="R8" s="10">
        <v>1</v>
      </c>
      <c r="S8" s="10"/>
      <c r="T8" s="10"/>
      <c r="U8" s="10"/>
      <c r="V8" s="10"/>
      <c r="W8" s="10"/>
      <c r="X8" s="10"/>
      <c r="Y8" s="10"/>
      <c r="Z8" s="10">
        <v>1</v>
      </c>
      <c r="AA8" s="11">
        <v>20210114</v>
      </c>
      <c r="AB8" s="11">
        <v>3</v>
      </c>
      <c r="AC8" s="5" t="s">
        <v>75</v>
      </c>
      <c r="AD8" s="11" t="str">
        <f t="shared" ref="AD8:AD65" si="3">IF($AC8="A","하선동",IF($AC8="B","이형준",""))</f>
        <v>이형준</v>
      </c>
      <c r="AE8" s="28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14</v>
      </c>
      <c r="D9" s="12" t="s">
        <v>66</v>
      </c>
      <c r="E9" s="6"/>
      <c r="F9" s="6" t="s">
        <v>104</v>
      </c>
      <c r="G9" s="4" t="s">
        <v>50</v>
      </c>
      <c r="H9" s="4" t="s">
        <v>47</v>
      </c>
      <c r="I9" s="7">
        <f t="shared" si="0"/>
        <v>1163</v>
      </c>
      <c r="J9" s="8">
        <v>1150</v>
      </c>
      <c r="K9" s="7">
        <f t="shared" si="1"/>
        <v>13</v>
      </c>
      <c r="L9" s="9">
        <f t="shared" si="2"/>
        <v>1.117798796216681E-2</v>
      </c>
      <c r="M9" s="10"/>
      <c r="N9" s="10"/>
      <c r="O9" s="10"/>
      <c r="P9" s="10">
        <v>11</v>
      </c>
      <c r="Q9" s="10"/>
      <c r="R9" s="10">
        <v>1</v>
      </c>
      <c r="S9" s="10"/>
      <c r="T9" s="10"/>
      <c r="U9" s="10"/>
      <c r="V9" s="10"/>
      <c r="W9" s="10"/>
      <c r="X9" s="10"/>
      <c r="Y9" s="10"/>
      <c r="Z9" s="10">
        <v>1</v>
      </c>
      <c r="AA9" s="11">
        <v>20210114</v>
      </c>
      <c r="AB9" s="5">
        <v>6</v>
      </c>
      <c r="AC9" s="5" t="s">
        <v>75</v>
      </c>
      <c r="AD9" s="11" t="str">
        <f t="shared" si="3"/>
        <v>이형준</v>
      </c>
      <c r="AE9" s="28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14</v>
      </c>
      <c r="D10" s="12" t="s">
        <v>86</v>
      </c>
      <c r="E10" s="6" t="s">
        <v>109</v>
      </c>
      <c r="F10" s="6" t="s">
        <v>108</v>
      </c>
      <c r="G10" s="4" t="s">
        <v>110</v>
      </c>
      <c r="H10" s="4" t="s">
        <v>111</v>
      </c>
      <c r="I10" s="7">
        <f t="shared" si="0"/>
        <v>12059</v>
      </c>
      <c r="J10" s="8">
        <v>12000</v>
      </c>
      <c r="K10" s="7">
        <f t="shared" si="1"/>
        <v>59</v>
      </c>
      <c r="L10" s="9">
        <f t="shared" si="2"/>
        <v>4.8926113276391075E-3</v>
      </c>
      <c r="M10" s="10">
        <v>56</v>
      </c>
      <c r="N10" s="10">
        <v>3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20210113</v>
      </c>
      <c r="AB10" s="11">
        <v>12</v>
      </c>
      <c r="AC10" s="5" t="s">
        <v>75</v>
      </c>
      <c r="AD10" s="11" t="str">
        <f t="shared" si="3"/>
        <v>이형준</v>
      </c>
      <c r="AE10" s="28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14</v>
      </c>
      <c r="D11" s="12" t="s">
        <v>86</v>
      </c>
      <c r="E11" s="6" t="s">
        <v>109</v>
      </c>
      <c r="F11" s="6" t="s">
        <v>108</v>
      </c>
      <c r="G11" s="4" t="s">
        <v>110</v>
      </c>
      <c r="H11" s="4" t="s">
        <v>111</v>
      </c>
      <c r="I11" s="7">
        <f t="shared" si="0"/>
        <v>8052</v>
      </c>
      <c r="J11" s="8">
        <v>8000</v>
      </c>
      <c r="K11" s="7">
        <f t="shared" si="1"/>
        <v>52</v>
      </c>
      <c r="L11" s="9">
        <f t="shared" si="2"/>
        <v>6.4580228514654744E-3</v>
      </c>
      <c r="M11" s="10">
        <v>31</v>
      </c>
      <c r="N11" s="10">
        <v>21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20210114</v>
      </c>
      <c r="AB11" s="11">
        <v>12</v>
      </c>
      <c r="AC11" s="5" t="s">
        <v>74</v>
      </c>
      <c r="AD11" s="11" t="str">
        <f t="shared" si="3"/>
        <v>하선동</v>
      </c>
      <c r="AE11" s="28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14</v>
      </c>
      <c r="D12" s="6" t="s">
        <v>66</v>
      </c>
      <c r="E12" s="6" t="s">
        <v>48</v>
      </c>
      <c r="F12" s="6" t="s">
        <v>87</v>
      </c>
      <c r="G12" s="4" t="s">
        <v>88</v>
      </c>
      <c r="H12" s="4" t="s">
        <v>47</v>
      </c>
      <c r="I12" s="7">
        <f t="shared" si="0"/>
        <v>1499</v>
      </c>
      <c r="J12" s="8">
        <v>1136</v>
      </c>
      <c r="K12" s="7">
        <f t="shared" si="1"/>
        <v>363</v>
      </c>
      <c r="L12" s="9">
        <f t="shared" si="2"/>
        <v>0.24216144096064043</v>
      </c>
      <c r="M12" s="10">
        <v>2</v>
      </c>
      <c r="N12" s="10"/>
      <c r="O12" s="10"/>
      <c r="P12" s="10">
        <v>260</v>
      </c>
      <c r="Q12" s="10"/>
      <c r="R12" s="10"/>
      <c r="S12" s="10"/>
      <c r="T12" s="10"/>
      <c r="U12" s="10">
        <v>101</v>
      </c>
      <c r="V12" s="10"/>
      <c r="W12" s="10"/>
      <c r="X12" s="10"/>
      <c r="Y12" s="10"/>
      <c r="Z12" s="10"/>
      <c r="AA12" s="11">
        <v>20210114</v>
      </c>
      <c r="AB12" s="11">
        <v>14</v>
      </c>
      <c r="AC12" s="5" t="s">
        <v>74</v>
      </c>
      <c r="AD12" s="11" t="str">
        <f t="shared" si="3"/>
        <v>하선동</v>
      </c>
      <c r="AE12" s="28" t="s">
        <v>28</v>
      </c>
      <c r="AF12" s="12" t="s">
        <v>128</v>
      </c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14</v>
      </c>
      <c r="D13" s="6" t="s">
        <v>66</v>
      </c>
      <c r="E13" s="6" t="s">
        <v>48</v>
      </c>
      <c r="F13" s="6" t="s">
        <v>87</v>
      </c>
      <c r="G13" s="4" t="s">
        <v>88</v>
      </c>
      <c r="H13" s="4" t="s">
        <v>47</v>
      </c>
      <c r="I13" s="7">
        <f t="shared" si="0"/>
        <v>1641</v>
      </c>
      <c r="J13" s="14">
        <v>1436</v>
      </c>
      <c r="K13" s="7">
        <f t="shared" si="1"/>
        <v>205</v>
      </c>
      <c r="L13" s="9">
        <f t="shared" si="2"/>
        <v>0.12492382693479585</v>
      </c>
      <c r="M13" s="10">
        <v>189</v>
      </c>
      <c r="N13" s="10"/>
      <c r="O13" s="10"/>
      <c r="P13" s="10">
        <v>10</v>
      </c>
      <c r="Q13" s="10"/>
      <c r="R13" s="10"/>
      <c r="S13" s="10"/>
      <c r="T13" s="10"/>
      <c r="U13" s="10">
        <v>6</v>
      </c>
      <c r="V13" s="10"/>
      <c r="W13" s="10"/>
      <c r="X13" s="10"/>
      <c r="Y13" s="10"/>
      <c r="Z13" s="10"/>
      <c r="AA13" s="11">
        <v>20210114</v>
      </c>
      <c r="AB13" s="11">
        <v>14</v>
      </c>
      <c r="AC13" s="5" t="s">
        <v>75</v>
      </c>
      <c r="AD13" s="11" t="str">
        <f t="shared" si="3"/>
        <v>이형준</v>
      </c>
      <c r="AE13" s="28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14</v>
      </c>
      <c r="D14" s="6" t="s">
        <v>25</v>
      </c>
      <c r="E14" s="6" t="s">
        <v>117</v>
      </c>
      <c r="F14" s="6" t="s">
        <v>115</v>
      </c>
      <c r="G14" s="4" t="s">
        <v>116</v>
      </c>
      <c r="H14" s="4" t="s">
        <v>47</v>
      </c>
      <c r="I14" s="7">
        <f t="shared" si="0"/>
        <v>2135</v>
      </c>
      <c r="J14" s="8">
        <v>2135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20210113</v>
      </c>
      <c r="AB14" s="11">
        <v>8</v>
      </c>
      <c r="AC14" s="5" t="s">
        <v>74</v>
      </c>
      <c r="AD14" s="11" t="str">
        <f t="shared" si="3"/>
        <v>하선동</v>
      </c>
      <c r="AE14" s="28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14</v>
      </c>
      <c r="D15" s="6" t="s">
        <v>25</v>
      </c>
      <c r="E15" s="6" t="s">
        <v>117</v>
      </c>
      <c r="F15" s="6" t="s">
        <v>115</v>
      </c>
      <c r="G15" s="4" t="s">
        <v>116</v>
      </c>
      <c r="H15" s="4" t="s">
        <v>47</v>
      </c>
      <c r="I15" s="7">
        <f t="shared" si="0"/>
        <v>2965</v>
      </c>
      <c r="J15" s="8">
        <v>2965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20210113</v>
      </c>
      <c r="AB15" s="11">
        <v>8</v>
      </c>
      <c r="AC15" s="5" t="s">
        <v>75</v>
      </c>
      <c r="AD15" s="11" t="str">
        <f t="shared" si="3"/>
        <v>이형준</v>
      </c>
      <c r="AE15" s="28" t="s">
        <v>28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14</v>
      </c>
      <c r="D16" s="6" t="s">
        <v>66</v>
      </c>
      <c r="E16" s="6" t="s">
        <v>48</v>
      </c>
      <c r="F16" s="6" t="s">
        <v>87</v>
      </c>
      <c r="G16" s="4" t="s">
        <v>88</v>
      </c>
      <c r="H16" s="4" t="s">
        <v>47</v>
      </c>
      <c r="I16" s="7">
        <f t="shared" si="0"/>
        <v>374</v>
      </c>
      <c r="J16" s="8">
        <v>277</v>
      </c>
      <c r="K16" s="7">
        <f t="shared" si="1"/>
        <v>97</v>
      </c>
      <c r="L16" s="9">
        <f t="shared" si="2"/>
        <v>0.25935828877005346</v>
      </c>
      <c r="M16" s="10">
        <v>97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20210113</v>
      </c>
      <c r="AB16" s="11">
        <v>14</v>
      </c>
      <c r="AC16" s="5" t="s">
        <v>75</v>
      </c>
      <c r="AD16" s="11" t="str">
        <f t="shared" si="3"/>
        <v>이형준</v>
      </c>
      <c r="AE16" s="29" t="s">
        <v>32</v>
      </c>
      <c r="AF16" s="12" t="s">
        <v>129</v>
      </c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14</v>
      </c>
      <c r="D17" s="6" t="s">
        <v>66</v>
      </c>
      <c r="E17" s="6" t="s">
        <v>48</v>
      </c>
      <c r="F17" s="6" t="s">
        <v>87</v>
      </c>
      <c r="G17" s="4" t="s">
        <v>88</v>
      </c>
      <c r="H17" s="4" t="s">
        <v>47</v>
      </c>
      <c r="I17" s="7">
        <f t="shared" si="0"/>
        <v>461</v>
      </c>
      <c r="J17" s="8">
        <v>461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20210114</v>
      </c>
      <c r="AB17" s="11">
        <v>14</v>
      </c>
      <c r="AC17" s="5" t="s">
        <v>74</v>
      </c>
      <c r="AD17" s="11" t="str">
        <f t="shared" si="3"/>
        <v>하선동</v>
      </c>
      <c r="AE17" s="29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14</v>
      </c>
      <c r="D18" s="12" t="s">
        <v>66</v>
      </c>
      <c r="E18" s="6"/>
      <c r="F18" s="6" t="s">
        <v>104</v>
      </c>
      <c r="G18" s="4" t="s">
        <v>50</v>
      </c>
      <c r="H18" s="4" t="s">
        <v>47</v>
      </c>
      <c r="I18" s="7">
        <f t="shared" si="0"/>
        <v>1740</v>
      </c>
      <c r="J18" s="8">
        <v>1703</v>
      </c>
      <c r="K18" s="7">
        <f t="shared" si="1"/>
        <v>37</v>
      </c>
      <c r="L18" s="9">
        <f t="shared" si="2"/>
        <v>2.1264367816091954E-2</v>
      </c>
      <c r="M18" s="10"/>
      <c r="N18" s="10">
        <v>20</v>
      </c>
      <c r="O18" s="10"/>
      <c r="P18" s="10"/>
      <c r="Q18" s="10"/>
      <c r="R18" s="10">
        <v>17</v>
      </c>
      <c r="S18" s="10"/>
      <c r="T18" s="10"/>
      <c r="U18" s="10"/>
      <c r="V18" s="10"/>
      <c r="W18" s="10"/>
      <c r="X18" s="10"/>
      <c r="Y18" s="10"/>
      <c r="Z18" s="10"/>
      <c r="AA18" s="11">
        <v>20210114</v>
      </c>
      <c r="AB18" s="11">
        <v>6</v>
      </c>
      <c r="AC18" s="5" t="s">
        <v>74</v>
      </c>
      <c r="AD18" s="11" t="str">
        <f t="shared" si="3"/>
        <v>하선동</v>
      </c>
      <c r="AE18" s="29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14</v>
      </c>
      <c r="D19" s="12" t="s">
        <v>86</v>
      </c>
      <c r="E19" s="6" t="s">
        <v>48</v>
      </c>
      <c r="F19" s="6" t="s">
        <v>84</v>
      </c>
      <c r="G19" s="4" t="s">
        <v>50</v>
      </c>
      <c r="H19" s="4" t="s">
        <v>47</v>
      </c>
      <c r="I19" s="7">
        <f t="shared" si="0"/>
        <v>1133</v>
      </c>
      <c r="J19" s="8">
        <v>1128</v>
      </c>
      <c r="K19" s="7">
        <f t="shared" si="1"/>
        <v>5</v>
      </c>
      <c r="L19" s="9">
        <f t="shared" si="2"/>
        <v>4.4130626654898496E-3</v>
      </c>
      <c r="M19" s="10"/>
      <c r="N19" s="10"/>
      <c r="O19" s="10"/>
      <c r="P19" s="10">
        <v>4</v>
      </c>
      <c r="Q19" s="10"/>
      <c r="R19" s="10">
        <v>1</v>
      </c>
      <c r="S19" s="10"/>
      <c r="T19" s="10"/>
      <c r="U19" s="10"/>
      <c r="V19" s="10"/>
      <c r="W19" s="10"/>
      <c r="X19" s="10"/>
      <c r="Y19" s="10"/>
      <c r="Z19" s="10"/>
      <c r="AA19" s="11">
        <v>20210114</v>
      </c>
      <c r="AB19" s="11">
        <v>3</v>
      </c>
      <c r="AC19" s="5" t="s">
        <v>74</v>
      </c>
      <c r="AD19" s="11" t="str">
        <f t="shared" si="3"/>
        <v>하선동</v>
      </c>
      <c r="AE19" s="29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14</v>
      </c>
      <c r="D20" s="12" t="s">
        <v>46</v>
      </c>
      <c r="E20" s="6" t="s">
        <v>65</v>
      </c>
      <c r="F20" s="6" t="s">
        <v>64</v>
      </c>
      <c r="G20" s="4" t="s">
        <v>63</v>
      </c>
      <c r="H20" s="4" t="s">
        <v>47</v>
      </c>
      <c r="I20" s="7">
        <f t="shared" si="0"/>
        <v>2637</v>
      </c>
      <c r="J20" s="8">
        <v>2634</v>
      </c>
      <c r="K20" s="7">
        <f t="shared" si="1"/>
        <v>3</v>
      </c>
      <c r="L20" s="9">
        <f t="shared" si="2"/>
        <v>1.1376564277588168E-3</v>
      </c>
      <c r="M20" s="6"/>
      <c r="N20" s="6"/>
      <c r="O20" s="6"/>
      <c r="P20" s="4"/>
      <c r="Q20" s="4"/>
      <c r="R20" s="10"/>
      <c r="S20" s="10"/>
      <c r="T20" s="10"/>
      <c r="U20" s="10">
        <v>3</v>
      </c>
      <c r="V20" s="10"/>
      <c r="W20" s="10"/>
      <c r="X20" s="10"/>
      <c r="Y20" s="10"/>
      <c r="Z20" s="10"/>
      <c r="AA20" s="11">
        <v>20210112</v>
      </c>
      <c r="AB20" s="11">
        <v>11</v>
      </c>
      <c r="AC20" s="5" t="s">
        <v>75</v>
      </c>
      <c r="AD20" s="11" t="str">
        <f t="shared" si="3"/>
        <v>이형준</v>
      </c>
      <c r="AE20" s="29" t="s">
        <v>32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14</v>
      </c>
      <c r="D21" s="12" t="s">
        <v>46</v>
      </c>
      <c r="E21" s="6" t="s">
        <v>48</v>
      </c>
      <c r="F21" s="6" t="s">
        <v>62</v>
      </c>
      <c r="G21" s="4" t="s">
        <v>50</v>
      </c>
      <c r="H21" s="4" t="s">
        <v>47</v>
      </c>
      <c r="I21" s="7">
        <f t="shared" si="0"/>
        <v>750</v>
      </c>
      <c r="J21" s="8">
        <v>700</v>
      </c>
      <c r="K21" s="7">
        <f t="shared" si="1"/>
        <v>50</v>
      </c>
      <c r="L21" s="9">
        <f t="shared" si="2"/>
        <v>6.6666666666666666E-2</v>
      </c>
      <c r="M21" s="10">
        <v>48</v>
      </c>
      <c r="N21" s="10"/>
      <c r="O21" s="10"/>
      <c r="P21" s="10">
        <v>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20210112</v>
      </c>
      <c r="AB21" s="11">
        <v>7</v>
      </c>
      <c r="AC21" s="5" t="s">
        <v>74</v>
      </c>
      <c r="AD21" s="11" t="str">
        <f t="shared" si="3"/>
        <v>하선동</v>
      </c>
      <c r="AE21" s="12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14</v>
      </c>
      <c r="D22" s="12" t="s">
        <v>46</v>
      </c>
      <c r="E22" s="6" t="s">
        <v>48</v>
      </c>
      <c r="F22" s="6" t="s">
        <v>62</v>
      </c>
      <c r="G22" s="4" t="s">
        <v>50</v>
      </c>
      <c r="H22" s="4" t="s">
        <v>47</v>
      </c>
      <c r="I22" s="7">
        <f t="shared" si="0"/>
        <v>2488</v>
      </c>
      <c r="J22" s="8">
        <v>2173</v>
      </c>
      <c r="K22" s="7">
        <f t="shared" si="1"/>
        <v>315</v>
      </c>
      <c r="L22" s="9">
        <f t="shared" si="2"/>
        <v>0.12660771704180065</v>
      </c>
      <c r="M22" s="10">
        <v>303</v>
      </c>
      <c r="N22" s="10"/>
      <c r="O22" s="10"/>
      <c r="P22" s="10">
        <v>12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20210113</v>
      </c>
      <c r="AB22" s="11">
        <v>7</v>
      </c>
      <c r="AC22" s="5" t="s">
        <v>75</v>
      </c>
      <c r="AD22" s="11" t="str">
        <f t="shared" si="3"/>
        <v>이형준</v>
      </c>
      <c r="AE22" s="12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14</v>
      </c>
      <c r="D23" s="12" t="s">
        <v>46</v>
      </c>
      <c r="E23" s="6" t="s">
        <v>48</v>
      </c>
      <c r="F23" s="6" t="s">
        <v>62</v>
      </c>
      <c r="G23" s="4" t="s">
        <v>50</v>
      </c>
      <c r="H23" s="4" t="s">
        <v>47</v>
      </c>
      <c r="I23" s="7">
        <f t="shared" si="0"/>
        <v>1217</v>
      </c>
      <c r="J23" s="8">
        <v>1037</v>
      </c>
      <c r="K23" s="7">
        <f t="shared" si="1"/>
        <v>180</v>
      </c>
      <c r="L23" s="9">
        <f t="shared" si="2"/>
        <v>0.14790468364831552</v>
      </c>
      <c r="M23" s="10">
        <v>173</v>
      </c>
      <c r="N23" s="10"/>
      <c r="O23" s="10"/>
      <c r="P23" s="10">
        <v>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20210113</v>
      </c>
      <c r="AB23" s="11">
        <v>7</v>
      </c>
      <c r="AC23" s="5" t="s">
        <v>74</v>
      </c>
      <c r="AD23" s="11" t="str">
        <f t="shared" si="3"/>
        <v>하선동</v>
      </c>
      <c r="AE23" s="12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14</v>
      </c>
      <c r="D24" s="12" t="s">
        <v>25</v>
      </c>
      <c r="E24" s="6" t="s">
        <v>48</v>
      </c>
      <c r="F24" s="6" t="s">
        <v>49</v>
      </c>
      <c r="G24" s="4" t="s">
        <v>50</v>
      </c>
      <c r="H24" s="4" t="s">
        <v>47</v>
      </c>
      <c r="I24" s="7">
        <f t="shared" si="0"/>
        <v>1364</v>
      </c>
      <c r="J24" s="8">
        <v>1350</v>
      </c>
      <c r="K24" s="7">
        <f t="shared" si="1"/>
        <v>14</v>
      </c>
      <c r="L24" s="9">
        <f t="shared" si="2"/>
        <v>1.0263929618768328E-2</v>
      </c>
      <c r="M24" s="10">
        <v>1</v>
      </c>
      <c r="N24" s="10"/>
      <c r="O24" s="10"/>
      <c r="P24" s="10">
        <v>13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20210113</v>
      </c>
      <c r="AB24" s="11">
        <v>15</v>
      </c>
      <c r="AC24" s="5" t="s">
        <v>74</v>
      </c>
      <c r="AD24" s="11" t="str">
        <f t="shared" si="3"/>
        <v>하선동</v>
      </c>
      <c r="AE24" s="12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14</v>
      </c>
      <c r="D25" s="12" t="s">
        <v>25</v>
      </c>
      <c r="E25" s="6" t="s">
        <v>48</v>
      </c>
      <c r="F25" s="6" t="s">
        <v>49</v>
      </c>
      <c r="G25" s="4" t="s">
        <v>50</v>
      </c>
      <c r="H25" s="4" t="s">
        <v>47</v>
      </c>
      <c r="I25" s="7">
        <f t="shared" si="0"/>
        <v>2841</v>
      </c>
      <c r="J25" s="10">
        <v>2750</v>
      </c>
      <c r="K25" s="7">
        <f t="shared" si="1"/>
        <v>91</v>
      </c>
      <c r="L25" s="9">
        <f t="shared" si="2"/>
        <v>3.2030975008799721E-2</v>
      </c>
      <c r="M25" s="10"/>
      <c r="N25" s="10"/>
      <c r="O25" s="10"/>
      <c r="P25" s="10">
        <v>88</v>
      </c>
      <c r="Q25" s="10"/>
      <c r="R25" s="10">
        <v>3</v>
      </c>
      <c r="S25" s="10"/>
      <c r="T25" s="10"/>
      <c r="U25" s="10"/>
      <c r="V25" s="10"/>
      <c r="W25" s="10"/>
      <c r="X25" s="10"/>
      <c r="Y25" s="10"/>
      <c r="Z25" s="10"/>
      <c r="AA25" s="11">
        <v>20210113</v>
      </c>
      <c r="AB25" s="11">
        <v>15</v>
      </c>
      <c r="AC25" s="5" t="s">
        <v>75</v>
      </c>
      <c r="AD25" s="11" t="str">
        <f t="shared" si="3"/>
        <v>이형준</v>
      </c>
      <c r="AE25" s="12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14</v>
      </c>
      <c r="D26" s="12" t="s">
        <v>86</v>
      </c>
      <c r="E26" s="6" t="s">
        <v>109</v>
      </c>
      <c r="F26" s="6" t="s">
        <v>108</v>
      </c>
      <c r="G26" s="4" t="s">
        <v>110</v>
      </c>
      <c r="H26" s="4" t="s">
        <v>111</v>
      </c>
      <c r="I26" s="7">
        <f t="shared" si="0"/>
        <v>4115</v>
      </c>
      <c r="J26" s="25">
        <v>4030</v>
      </c>
      <c r="K26" s="7">
        <f t="shared" ref="K26:K27" si="6">SUM(M26:Z26)</f>
        <v>85</v>
      </c>
      <c r="L26" s="9">
        <f t="shared" si="2"/>
        <v>2.0656136087484813E-2</v>
      </c>
      <c r="M26" s="10">
        <v>5</v>
      </c>
      <c r="N26" s="10">
        <v>80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20210112</v>
      </c>
      <c r="AB26" s="11">
        <v>12</v>
      </c>
      <c r="AC26" s="5" t="s">
        <v>75</v>
      </c>
      <c r="AD26" s="11" t="str">
        <f t="shared" si="3"/>
        <v>이형준</v>
      </c>
      <c r="AE26" s="12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14</v>
      </c>
      <c r="D27" s="12" t="s">
        <v>86</v>
      </c>
      <c r="E27" s="6" t="s">
        <v>109</v>
      </c>
      <c r="F27" s="6" t="s">
        <v>108</v>
      </c>
      <c r="G27" s="4" t="s">
        <v>110</v>
      </c>
      <c r="H27" s="4" t="s">
        <v>111</v>
      </c>
      <c r="I27" s="7">
        <f t="shared" si="0"/>
        <v>19069</v>
      </c>
      <c r="J27" s="25">
        <v>18870</v>
      </c>
      <c r="K27" s="7">
        <f t="shared" si="6"/>
        <v>199</v>
      </c>
      <c r="L27" s="9">
        <f t="shared" si="2"/>
        <v>1.0435785830405371E-2</v>
      </c>
      <c r="M27" s="10">
        <v>49</v>
      </c>
      <c r="N27" s="10">
        <v>150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20210113</v>
      </c>
      <c r="AB27" s="11">
        <v>12</v>
      </c>
      <c r="AC27" s="5" t="s">
        <v>74</v>
      </c>
      <c r="AD27" s="11" t="str">
        <f t="shared" si="3"/>
        <v>하선동</v>
      </c>
      <c r="AE27" s="12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14</v>
      </c>
      <c r="D28" s="12" t="s">
        <v>86</v>
      </c>
      <c r="E28" s="6" t="s">
        <v>109</v>
      </c>
      <c r="F28" s="6" t="s">
        <v>108</v>
      </c>
      <c r="G28" s="4" t="s">
        <v>110</v>
      </c>
      <c r="H28" s="4" t="s">
        <v>111</v>
      </c>
      <c r="I28" s="7">
        <f t="shared" si="0"/>
        <v>3849</v>
      </c>
      <c r="J28" s="25">
        <v>3800</v>
      </c>
      <c r="K28" s="7">
        <f t="shared" si="1"/>
        <v>49</v>
      </c>
      <c r="L28" s="9">
        <f t="shared" si="2"/>
        <v>1.2730579371265264E-2</v>
      </c>
      <c r="M28" s="10">
        <v>15</v>
      </c>
      <c r="N28" s="10">
        <v>30</v>
      </c>
      <c r="O28" s="10"/>
      <c r="P28" s="10"/>
      <c r="Q28" s="10"/>
      <c r="R28" s="10">
        <v>4</v>
      </c>
      <c r="S28" s="10"/>
      <c r="T28" s="10"/>
      <c r="U28" s="10"/>
      <c r="V28" s="10"/>
      <c r="W28" s="10"/>
      <c r="X28" s="10"/>
      <c r="Y28" s="10"/>
      <c r="Z28" s="10"/>
      <c r="AA28" s="11">
        <v>20210113</v>
      </c>
      <c r="AB28" s="11">
        <v>12</v>
      </c>
      <c r="AC28" s="5" t="s">
        <v>75</v>
      </c>
      <c r="AD28" s="11" t="str">
        <f t="shared" si="3"/>
        <v>이형준</v>
      </c>
      <c r="AE28" s="12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14</v>
      </c>
      <c r="D29" s="12" t="s">
        <v>66</v>
      </c>
      <c r="E29" s="6"/>
      <c r="F29" s="6" t="s">
        <v>97</v>
      </c>
      <c r="G29" s="4" t="s">
        <v>96</v>
      </c>
      <c r="H29" s="4" t="s">
        <v>47</v>
      </c>
      <c r="I29" s="7">
        <f t="shared" si="0"/>
        <v>991</v>
      </c>
      <c r="J29" s="10">
        <v>990</v>
      </c>
      <c r="K29" s="7">
        <f t="shared" si="1"/>
        <v>1</v>
      </c>
      <c r="L29" s="9">
        <f t="shared" si="2"/>
        <v>1.0090817356205853E-3</v>
      </c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20210111</v>
      </c>
      <c r="AB29" s="11">
        <v>5</v>
      </c>
      <c r="AC29" s="5" t="s">
        <v>74</v>
      </c>
      <c r="AD29" s="11" t="str">
        <f t="shared" si="3"/>
        <v>하선동</v>
      </c>
      <c r="AE29" s="12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14</v>
      </c>
      <c r="D30" s="12" t="s">
        <v>66</v>
      </c>
      <c r="E30" s="6" t="s">
        <v>48</v>
      </c>
      <c r="F30" s="6" t="s">
        <v>70</v>
      </c>
      <c r="G30" s="4" t="s">
        <v>71</v>
      </c>
      <c r="H30" s="4" t="s">
        <v>47</v>
      </c>
      <c r="I30" s="7">
        <f t="shared" si="0"/>
        <v>1813</v>
      </c>
      <c r="J30" s="10">
        <v>1580</v>
      </c>
      <c r="K30" s="7">
        <f t="shared" ref="K30:K65" si="7">SUM(M30:Z30)</f>
        <v>233</v>
      </c>
      <c r="L30" s="9">
        <f t="shared" si="2"/>
        <v>0.12851627137341423</v>
      </c>
      <c r="M30" s="10"/>
      <c r="N30" s="10"/>
      <c r="O30" s="10">
        <v>230</v>
      </c>
      <c r="P30" s="10">
        <v>3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20210112</v>
      </c>
      <c r="AB30" s="11">
        <v>13</v>
      </c>
      <c r="AC30" s="5" t="s">
        <v>75</v>
      </c>
      <c r="AD30" s="11" t="str">
        <f t="shared" si="3"/>
        <v>이형준</v>
      </c>
      <c r="AE30" s="12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14</v>
      </c>
      <c r="D31" s="12" t="s">
        <v>46</v>
      </c>
      <c r="E31" s="6" t="s">
        <v>48</v>
      </c>
      <c r="F31" s="6" t="s">
        <v>62</v>
      </c>
      <c r="G31" s="4" t="s">
        <v>50</v>
      </c>
      <c r="H31" s="4" t="s">
        <v>47</v>
      </c>
      <c r="I31" s="7">
        <f t="shared" si="0"/>
        <v>117</v>
      </c>
      <c r="J31" s="8">
        <v>110</v>
      </c>
      <c r="K31" s="7">
        <f t="shared" si="7"/>
        <v>7</v>
      </c>
      <c r="L31" s="9">
        <f t="shared" si="2"/>
        <v>5.9829059829059832E-2</v>
      </c>
      <c r="M31" s="10">
        <v>2</v>
      </c>
      <c r="N31" s="10"/>
      <c r="O31" s="10"/>
      <c r="P31" s="10">
        <v>3</v>
      </c>
      <c r="Q31" s="10"/>
      <c r="R31" s="10">
        <v>2</v>
      </c>
      <c r="S31" s="10"/>
      <c r="T31" s="10"/>
      <c r="U31" s="10"/>
      <c r="V31" s="10"/>
      <c r="W31" s="10"/>
      <c r="X31" s="10"/>
      <c r="Y31" s="10"/>
      <c r="Z31" s="10"/>
      <c r="AA31" s="11">
        <v>20210113</v>
      </c>
      <c r="AB31" s="11">
        <v>7</v>
      </c>
      <c r="AC31" s="5" t="s">
        <v>75</v>
      </c>
      <c r="AD31" s="11" t="str">
        <f t="shared" si="3"/>
        <v>이형준</v>
      </c>
      <c r="AE31" s="28" t="s">
        <v>98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14</v>
      </c>
      <c r="D32" s="12" t="s">
        <v>66</v>
      </c>
      <c r="E32" s="6" t="s">
        <v>48</v>
      </c>
      <c r="F32" s="6" t="s">
        <v>70</v>
      </c>
      <c r="G32" s="4" t="s">
        <v>71</v>
      </c>
      <c r="H32" s="4" t="s">
        <v>47</v>
      </c>
      <c r="I32" s="7">
        <f t="shared" si="0"/>
        <v>3060</v>
      </c>
      <c r="J32" s="8">
        <v>2930</v>
      </c>
      <c r="K32" s="7">
        <f t="shared" si="7"/>
        <v>130</v>
      </c>
      <c r="L32" s="9">
        <f t="shared" si="2"/>
        <v>4.2483660130718956E-2</v>
      </c>
      <c r="M32" s="10"/>
      <c r="N32" s="10"/>
      <c r="O32" s="10"/>
      <c r="P32" s="10">
        <v>5</v>
      </c>
      <c r="Q32" s="10"/>
      <c r="R32" s="10"/>
      <c r="S32" s="10"/>
      <c r="T32" s="10"/>
      <c r="U32" s="10"/>
      <c r="V32" s="10">
        <v>125</v>
      </c>
      <c r="W32" s="10"/>
      <c r="X32" s="10"/>
      <c r="Y32" s="10"/>
      <c r="Z32" s="10"/>
      <c r="AA32" s="11">
        <v>20210114</v>
      </c>
      <c r="AB32" s="11">
        <v>13</v>
      </c>
      <c r="AC32" s="5" t="s">
        <v>75</v>
      </c>
      <c r="AD32" s="11" t="str">
        <f t="shared" si="3"/>
        <v>이형준</v>
      </c>
      <c r="AE32" s="28" t="s">
        <v>98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14</v>
      </c>
      <c r="D33" s="12" t="s">
        <v>66</v>
      </c>
      <c r="E33" s="6" t="s">
        <v>48</v>
      </c>
      <c r="F33" s="6" t="s">
        <v>70</v>
      </c>
      <c r="G33" s="4" t="s">
        <v>71</v>
      </c>
      <c r="H33" s="4" t="s">
        <v>47</v>
      </c>
      <c r="I33" s="7">
        <f t="shared" si="0"/>
        <v>5296</v>
      </c>
      <c r="J33" s="8">
        <v>5290</v>
      </c>
      <c r="K33" s="7">
        <f t="shared" si="7"/>
        <v>6</v>
      </c>
      <c r="L33" s="9">
        <f t="shared" si="2"/>
        <v>1.1329305135951663E-3</v>
      </c>
      <c r="M33" s="10"/>
      <c r="N33" s="10"/>
      <c r="O33" s="10"/>
      <c r="P33" s="10">
        <v>6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>
        <v>20210114</v>
      </c>
      <c r="AB33" s="11">
        <v>13</v>
      </c>
      <c r="AC33" s="5" t="s">
        <v>74</v>
      </c>
      <c r="AD33" s="11" t="str">
        <f t="shared" si="3"/>
        <v>하선동</v>
      </c>
      <c r="AE33" s="28" t="s">
        <v>98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28"/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14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14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14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8"/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14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8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14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14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14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14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14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14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14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14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14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14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14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14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14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14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14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14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14</v>
      </c>
      <c r="D55" s="6"/>
      <c r="E55" s="27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14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14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14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14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14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14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14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14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14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14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64"/>
      <c r="B66" s="65"/>
      <c r="C66" s="65"/>
      <c r="D66" s="65"/>
      <c r="E66" s="65"/>
      <c r="F66" s="65"/>
      <c r="G66" s="65"/>
      <c r="H66" s="65"/>
      <c r="I66" s="60">
        <f>SUM(I7:I65)</f>
        <v>85956</v>
      </c>
      <c r="J66" s="60">
        <v>5950</v>
      </c>
      <c r="K66" s="60">
        <f t="shared" ref="K66:U66" si="12">SUM(K7:K65)</f>
        <v>2211</v>
      </c>
      <c r="L66" s="60" t="e">
        <f t="shared" si="12"/>
        <v>#DIV/0!</v>
      </c>
      <c r="M66" s="60">
        <f t="shared" si="12"/>
        <v>981</v>
      </c>
      <c r="N66" s="60">
        <f t="shared" si="12"/>
        <v>304</v>
      </c>
      <c r="O66" s="60">
        <f t="shared" si="12"/>
        <v>231</v>
      </c>
      <c r="P66" s="60">
        <f t="shared" si="12"/>
        <v>429</v>
      </c>
      <c r="Q66" s="60">
        <f t="shared" si="12"/>
        <v>0</v>
      </c>
      <c r="R66" s="60">
        <f t="shared" si="12"/>
        <v>29</v>
      </c>
      <c r="S66" s="60">
        <f t="shared" si="12"/>
        <v>0</v>
      </c>
      <c r="T66" s="60">
        <f t="shared" si="12"/>
        <v>0</v>
      </c>
      <c r="U66" s="60">
        <f t="shared" si="12"/>
        <v>110</v>
      </c>
      <c r="V66" s="35"/>
      <c r="W66" s="35"/>
      <c r="X66" s="35"/>
      <c r="Y66" s="60">
        <f>SUM(Y7:Y65)</f>
        <v>0</v>
      </c>
      <c r="Z66" s="60">
        <f>SUM(Z7:Z65)</f>
        <v>2</v>
      </c>
      <c r="AA66" s="66"/>
      <c r="AB66" s="67"/>
      <c r="AC66" s="67"/>
      <c r="AD66" s="67"/>
      <c r="AE66" s="67"/>
      <c r="AF66" s="67"/>
    </row>
    <row r="67" spans="1:32" s="15" customFormat="1" x14ac:dyDescent="0.3">
      <c r="A67" s="64"/>
      <c r="B67" s="65"/>
      <c r="C67" s="65"/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35"/>
      <c r="W67" s="35"/>
      <c r="X67" s="35"/>
      <c r="Y67" s="60"/>
      <c r="Z67" s="60"/>
      <c r="AA67" s="67"/>
      <c r="AB67" s="67"/>
      <c r="AC67" s="67"/>
      <c r="AD67" s="67"/>
      <c r="AE67" s="67"/>
      <c r="AF67" s="67"/>
    </row>
    <row r="68" spans="1:32" ht="20.100000000000001" customHeight="1" x14ac:dyDescent="0.3">
      <c r="A68" s="4">
        <v>1</v>
      </c>
      <c r="B68" s="5">
        <v>1</v>
      </c>
      <c r="C68" s="5">
        <v>14</v>
      </c>
      <c r="D68" s="12" t="s">
        <v>25</v>
      </c>
      <c r="E68" s="6" t="s">
        <v>79</v>
      </c>
      <c r="F68" s="6" t="s">
        <v>119</v>
      </c>
      <c r="G68" s="4" t="s">
        <v>120</v>
      </c>
      <c r="H68" s="4" t="s">
        <v>59</v>
      </c>
      <c r="I68" s="7">
        <f t="shared" ref="I68:I82" si="13">J68+K68</f>
        <v>404</v>
      </c>
      <c r="J68" s="8">
        <v>400</v>
      </c>
      <c r="K68" s="7">
        <f t="shared" ref="K68:K82" si="14">SUM(M68:Z68)</f>
        <v>4</v>
      </c>
      <c r="L68" s="9">
        <f t="shared" ref="L68:L82" si="15">K68/I68</f>
        <v>9.9009900990099011E-3</v>
      </c>
      <c r="M68" s="10"/>
      <c r="N68" s="10"/>
      <c r="O68" s="10"/>
      <c r="P68" s="10"/>
      <c r="Q68" s="10"/>
      <c r="R68" s="10"/>
      <c r="S68" s="10"/>
      <c r="T68" s="10"/>
      <c r="U68" s="10">
        <v>4</v>
      </c>
      <c r="V68" s="10"/>
      <c r="W68" s="10"/>
      <c r="X68" s="10"/>
      <c r="Y68" s="10"/>
      <c r="Z68" s="10"/>
      <c r="AA68" s="11">
        <v>20210114</v>
      </c>
      <c r="AB68" s="11">
        <v>2</v>
      </c>
      <c r="AC68" s="5" t="s">
        <v>74</v>
      </c>
      <c r="AD68" s="11" t="str">
        <f>IF($AC68="A","하선동",IF($AC68="B","이형준",""))</f>
        <v>하선동</v>
      </c>
      <c r="AE68" s="12" t="s">
        <v>36</v>
      </c>
      <c r="AF68" s="12" t="s">
        <v>126</v>
      </c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14</v>
      </c>
      <c r="D69" s="12" t="s">
        <v>25</v>
      </c>
      <c r="E69" s="6" t="s">
        <v>122</v>
      </c>
      <c r="F69" s="6" t="s">
        <v>121</v>
      </c>
      <c r="G69" s="4" t="s">
        <v>61</v>
      </c>
      <c r="H69" s="4" t="s">
        <v>123</v>
      </c>
      <c r="I69" s="7">
        <f t="shared" si="13"/>
        <v>250</v>
      </c>
      <c r="J69" s="8">
        <v>240</v>
      </c>
      <c r="K69" s="7">
        <f t="shared" si="14"/>
        <v>10</v>
      </c>
      <c r="L69" s="9">
        <f t="shared" si="15"/>
        <v>0.04</v>
      </c>
      <c r="M69" s="10"/>
      <c r="N69" s="10"/>
      <c r="O69" s="10"/>
      <c r="P69" s="10">
        <v>1</v>
      </c>
      <c r="Q69" s="10"/>
      <c r="R69" s="10">
        <v>2</v>
      </c>
      <c r="S69" s="10"/>
      <c r="T69" s="10"/>
      <c r="U69" s="10">
        <v>7</v>
      </c>
      <c r="V69" s="10"/>
      <c r="W69" s="10"/>
      <c r="X69" s="10"/>
      <c r="Y69" s="10"/>
      <c r="Z69" s="10"/>
      <c r="AA69" s="11">
        <v>20210114</v>
      </c>
      <c r="AB69" s="11">
        <v>1</v>
      </c>
      <c r="AC69" s="5" t="s">
        <v>74</v>
      </c>
      <c r="AD69" s="11" t="str">
        <f t="shared" ref="AD69:AD82" si="17">IF($AC69="A","하선동",IF($AC69="B","이형준",""))</f>
        <v>하선동</v>
      </c>
      <c r="AE69" s="12" t="s">
        <v>36</v>
      </c>
      <c r="AF69" s="12" t="s">
        <v>127</v>
      </c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14</v>
      </c>
      <c r="D70" s="12" t="s">
        <v>25</v>
      </c>
      <c r="E70" s="6" t="s">
        <v>48</v>
      </c>
      <c r="F70" s="6" t="s">
        <v>124</v>
      </c>
      <c r="G70" s="4" t="s">
        <v>125</v>
      </c>
      <c r="H70" s="4" t="s">
        <v>47</v>
      </c>
      <c r="I70" s="7">
        <f t="shared" si="13"/>
        <v>60</v>
      </c>
      <c r="J70" s="8">
        <v>60</v>
      </c>
      <c r="K70" s="7">
        <f t="shared" si="14"/>
        <v>0</v>
      </c>
      <c r="L70" s="9">
        <f t="shared" si="1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20210114</v>
      </c>
      <c r="AB70" s="5">
        <v>8</v>
      </c>
      <c r="AC70" s="5" t="s">
        <v>74</v>
      </c>
      <c r="AD70" s="11" t="str">
        <f t="shared" si="17"/>
        <v>하선동</v>
      </c>
      <c r="AE70" s="12" t="s">
        <v>36</v>
      </c>
      <c r="AF70" s="12" t="s">
        <v>127</v>
      </c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14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14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14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14</v>
      </c>
      <c r="D74" s="6" t="s">
        <v>27</v>
      </c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14</v>
      </c>
      <c r="D75" s="6" t="s">
        <v>46</v>
      </c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14</v>
      </c>
      <c r="D76" s="6" t="s">
        <v>27</v>
      </c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14</v>
      </c>
      <c r="D77" s="6" t="s">
        <v>46</v>
      </c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14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14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14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14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14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AF7:AF53 I20:L20 L27:Q27 I28:Q29 L26:Z26 I31:Z32 S27:Z29 L34:AD49 I7:AD19 R20:AD20 I21:AD25 J30:Z30 L33:Z33 AB26:AD33">
    <cfRule type="expression" dxfId="1541" priority="1083">
      <formula>$L7&gt;0.15</formula>
    </cfRule>
    <cfRule type="expression" dxfId="1540" priority="1084">
      <formula>AND($L7&gt;0.08,$L7&lt;0.15)</formula>
    </cfRule>
  </conditionalFormatting>
  <conditionalFormatting sqref="A68:A82 E69:F71 D82:AF82 E72:AD77 D78:AD81 I68:AD71 AF68:AF81">
    <cfRule type="expression" dxfId="1539" priority="1081">
      <formula>$L68&gt;0.15</formula>
    </cfRule>
    <cfRule type="expression" dxfId="1538" priority="1082">
      <formula>AND($L68&gt;0.08,$L68&lt;0.15)</formula>
    </cfRule>
  </conditionalFormatting>
  <conditionalFormatting sqref="G69:H71">
    <cfRule type="expression" dxfId="1537" priority="1079">
      <formula>$L69&gt;0.15</formula>
    </cfRule>
    <cfRule type="expression" dxfId="1536" priority="1080">
      <formula>AND($L69&gt;0.08,$L69&lt;0.15)</formula>
    </cfRule>
  </conditionalFormatting>
  <conditionalFormatting sqref="B7:C64">
    <cfRule type="expression" dxfId="1535" priority="1077">
      <formula>$L7&gt;0.15</formula>
    </cfRule>
    <cfRule type="expression" dxfId="1534" priority="1078">
      <formula>AND($L7&gt;0.08,$L7&lt;0.15)</formula>
    </cfRule>
  </conditionalFormatting>
  <conditionalFormatting sqref="B68:C68">
    <cfRule type="expression" dxfId="1533" priority="1075">
      <formula>$L68&gt;0.15</formula>
    </cfRule>
    <cfRule type="expression" dxfId="1532" priority="1076">
      <formula>AND($L68&gt;0.08,$L68&lt;0.15)</formula>
    </cfRule>
  </conditionalFormatting>
  <conditionalFormatting sqref="B69:C81">
    <cfRule type="expression" dxfId="1531" priority="1073">
      <formula>$L69&gt;0.15</formula>
    </cfRule>
    <cfRule type="expression" dxfId="1530" priority="1074">
      <formula>AND($L69&gt;0.08,$L69&lt;0.15)</formula>
    </cfRule>
  </conditionalFormatting>
  <conditionalFormatting sqref="B82:C82">
    <cfRule type="expression" dxfId="1529" priority="1071">
      <formula>$L82&gt;0.15</formula>
    </cfRule>
    <cfRule type="expression" dxfId="1528" priority="1072">
      <formula>AND($L82&gt;0.08,$L82&lt;0.15)</formula>
    </cfRule>
  </conditionalFormatting>
  <conditionalFormatting sqref="D71">
    <cfRule type="expression" dxfId="1527" priority="1067">
      <formula>$L71&gt;0.15</formula>
    </cfRule>
    <cfRule type="expression" dxfId="1526" priority="1068">
      <formula>AND($L71&gt;0.08,$L71&lt;0.15)</formula>
    </cfRule>
  </conditionalFormatting>
  <conditionalFormatting sqref="D72">
    <cfRule type="expression" dxfId="1525" priority="1065">
      <formula>$L72&gt;0.15</formula>
    </cfRule>
    <cfRule type="expression" dxfId="1524" priority="1066">
      <formula>AND($L72&gt;0.08,$L72&lt;0.15)</formula>
    </cfRule>
  </conditionalFormatting>
  <conditionalFormatting sqref="D73">
    <cfRule type="expression" dxfId="1523" priority="1063">
      <formula>$L73&gt;0.15</formula>
    </cfRule>
    <cfRule type="expression" dxfId="1522" priority="1064">
      <formula>AND($L73&gt;0.08,$L73&lt;0.15)</formula>
    </cfRule>
  </conditionalFormatting>
  <conditionalFormatting sqref="D74">
    <cfRule type="expression" dxfId="1521" priority="1061">
      <formula>$L74&gt;0.15</formula>
    </cfRule>
    <cfRule type="expression" dxfId="1520" priority="1062">
      <formula>AND($L74&gt;0.08,$L74&lt;0.15)</formula>
    </cfRule>
  </conditionalFormatting>
  <conditionalFormatting sqref="D75">
    <cfRule type="expression" dxfId="1519" priority="1059">
      <formula>$L75&gt;0.15</formula>
    </cfRule>
    <cfRule type="expression" dxfId="1518" priority="1060">
      <formula>AND($L75&gt;0.08,$L75&lt;0.15)</formula>
    </cfRule>
  </conditionalFormatting>
  <conditionalFormatting sqref="D76">
    <cfRule type="expression" dxfId="1517" priority="1057">
      <formula>$L76&gt;0.15</formula>
    </cfRule>
    <cfRule type="expression" dxfId="1516" priority="1058">
      <formula>AND($L76&gt;0.08,$L76&lt;0.15)</formula>
    </cfRule>
  </conditionalFormatting>
  <conditionalFormatting sqref="D77">
    <cfRule type="expression" dxfId="1515" priority="1055">
      <formula>$L77&gt;0.15</formula>
    </cfRule>
    <cfRule type="expression" dxfId="1514" priority="1056">
      <formula>AND($L77&gt;0.08,$L77&lt;0.15)</formula>
    </cfRule>
  </conditionalFormatting>
  <conditionalFormatting sqref="AE39:AE53">
    <cfRule type="expression" dxfId="1513" priority="1047">
      <formula>$L39&gt;0.15</formula>
    </cfRule>
    <cfRule type="expression" dxfId="1512" priority="1048">
      <formula>AND($L39&gt;0.08,$L39&lt;0.15)</formula>
    </cfRule>
  </conditionalFormatting>
  <conditionalFormatting sqref="AE12:AE38">
    <cfRule type="expression" dxfId="1511" priority="1053">
      <formula>$L12&gt;0.15</formula>
    </cfRule>
    <cfRule type="expression" dxfId="1510" priority="1054">
      <formula>AND($L12&gt;0.08,$L12&lt;0.15)</formula>
    </cfRule>
  </conditionalFormatting>
  <conditionalFormatting sqref="AE71:AE81">
    <cfRule type="expression" dxfId="1509" priority="1051">
      <formula>$L71&gt;0.15</formula>
    </cfRule>
    <cfRule type="expression" dxfId="1508" priority="1052">
      <formula>AND($L71&gt;0.08,$L71&lt;0.15)</formula>
    </cfRule>
  </conditionalFormatting>
  <conditionalFormatting sqref="AE39:AE53">
    <cfRule type="expression" dxfId="1507" priority="1049">
      <formula>$L39&gt;0.15</formula>
    </cfRule>
    <cfRule type="expression" dxfId="1506" priority="1050">
      <formula>AND($L39&gt;0.08,$L39&lt;0.15)</formula>
    </cfRule>
  </conditionalFormatting>
  <conditionalFormatting sqref="D47">
    <cfRule type="expression" dxfId="1505" priority="1045">
      <formula>$L47&gt;0.15</formula>
    </cfRule>
    <cfRule type="expression" dxfId="1504" priority="1046">
      <formula>AND($L47&gt;0.08,$L47&lt;0.15)</formula>
    </cfRule>
  </conditionalFormatting>
  <conditionalFormatting sqref="K33:K38">
    <cfRule type="expression" dxfId="1503" priority="1043">
      <formula>$L33&gt;0.15</formula>
    </cfRule>
    <cfRule type="expression" dxfId="1502" priority="1044">
      <formula>AND($L33&gt;0.08,$L33&lt;0.15)</formula>
    </cfRule>
  </conditionalFormatting>
  <conditionalFormatting sqref="K39:K44">
    <cfRule type="expression" dxfId="1501" priority="1041">
      <formula>$L39&gt;0.15</formula>
    </cfRule>
    <cfRule type="expression" dxfId="1500" priority="1042">
      <formula>AND($L39&gt;0.08,$L39&lt;0.15)</formula>
    </cfRule>
  </conditionalFormatting>
  <conditionalFormatting sqref="K45:K47">
    <cfRule type="expression" dxfId="1499" priority="1039">
      <formula>$L45&gt;0.15</formula>
    </cfRule>
    <cfRule type="expression" dxfId="1498" priority="1040">
      <formula>AND($L45&gt;0.08,$L45&lt;0.15)</formula>
    </cfRule>
  </conditionalFormatting>
  <conditionalFormatting sqref="K48:K53">
    <cfRule type="expression" dxfId="1497" priority="1037">
      <formula>$L48&gt;0.15</formula>
    </cfRule>
    <cfRule type="expression" dxfId="1496" priority="1038">
      <formula>AND($L48&gt;0.08,$L48&lt;0.15)</formula>
    </cfRule>
  </conditionalFormatting>
  <conditionalFormatting sqref="I33:I38">
    <cfRule type="expression" dxfId="1495" priority="1035">
      <formula>$L33&gt;0.15</formula>
    </cfRule>
    <cfRule type="expression" dxfId="1494" priority="1036">
      <formula>AND($L33&gt;0.08,$L33&lt;0.15)</formula>
    </cfRule>
  </conditionalFormatting>
  <conditionalFormatting sqref="I39:I43">
    <cfRule type="expression" dxfId="1493" priority="1033">
      <formula>$L39&gt;0.15</formula>
    </cfRule>
    <cfRule type="expression" dxfId="1492" priority="1034">
      <formula>AND($L39&gt;0.08,$L39&lt;0.15)</formula>
    </cfRule>
  </conditionalFormatting>
  <conditionalFormatting sqref="I44:I46">
    <cfRule type="expression" dxfId="1491" priority="1031">
      <formula>$L44&gt;0.15</formula>
    </cfRule>
    <cfRule type="expression" dxfId="1490" priority="1032">
      <formula>AND($L44&gt;0.08,$L44&lt;0.15)</formula>
    </cfRule>
  </conditionalFormatting>
  <conditionalFormatting sqref="I47:I52">
    <cfRule type="expression" dxfId="1489" priority="1029">
      <formula>$L47&gt;0.15</formula>
    </cfRule>
    <cfRule type="expression" dxfId="1488" priority="1030">
      <formula>AND($L47&gt;0.08,$L47&lt;0.15)</formula>
    </cfRule>
  </conditionalFormatting>
  <conditionalFormatting sqref="L51:L53">
    <cfRule type="expression" dxfId="1487" priority="1027">
      <formula>$L51&gt;0.15</formula>
    </cfRule>
    <cfRule type="expression" dxfId="1486" priority="1028">
      <formula>AND($L51&gt;0.08,$L51&lt;0.15)</formula>
    </cfRule>
  </conditionalFormatting>
  <conditionalFormatting sqref="AC50:AD51">
    <cfRule type="expression" dxfId="1485" priority="1025">
      <formula>$L50&gt;0.15</formula>
    </cfRule>
    <cfRule type="expression" dxfId="1484" priority="1026">
      <formula>AND($L50&gt;0.08,$L50&lt;0.15)</formula>
    </cfRule>
  </conditionalFormatting>
  <conditionalFormatting sqref="G37:H37">
    <cfRule type="expression" dxfId="1483" priority="1015">
      <formula>$L37&gt;0.15</formula>
    </cfRule>
    <cfRule type="expression" dxfId="1482" priority="1016">
      <formula>AND($L37&gt;0.08,$L37&lt;0.15)</formula>
    </cfRule>
  </conditionalFormatting>
  <conditionalFormatting sqref="G37:H37">
    <cfRule type="expression" dxfId="1481" priority="1017">
      <formula>$L37&gt;0.15</formula>
    </cfRule>
    <cfRule type="expression" dxfId="1480" priority="1018">
      <formula>AND($L37&gt;0.08,$L37&lt;0.15)</formula>
    </cfRule>
  </conditionalFormatting>
  <conditionalFormatting sqref="E37:F37">
    <cfRule type="expression" dxfId="1479" priority="1019">
      <formula>$L37&gt;0.15</formula>
    </cfRule>
    <cfRule type="expression" dxfId="1478" priority="1020">
      <formula>AND($L37&gt;0.08,$L37&lt;0.15)</formula>
    </cfRule>
  </conditionalFormatting>
  <conditionalFormatting sqref="E37:F37">
    <cfRule type="expression" dxfId="1477" priority="1023">
      <formula>$L37&gt;0.15</formula>
    </cfRule>
    <cfRule type="expression" dxfId="1476" priority="1024">
      <formula>AND($L37&gt;0.08,$L37&lt;0.15)</formula>
    </cfRule>
  </conditionalFormatting>
  <conditionalFormatting sqref="E37:F37">
    <cfRule type="expression" dxfId="1475" priority="1021">
      <formula>$L37&gt;0.15</formula>
    </cfRule>
    <cfRule type="expression" dxfId="1474" priority="1022">
      <formula>AND($L37&gt;0.08,$L37&lt;0.15)</formula>
    </cfRule>
  </conditionalFormatting>
  <conditionalFormatting sqref="D39">
    <cfRule type="expression" dxfId="1473" priority="1013">
      <formula>$L39&gt;0.15</formula>
    </cfRule>
    <cfRule type="expression" dxfId="1472" priority="1014">
      <formula>AND($L39&gt;0.08,$L39&lt;0.15)</formula>
    </cfRule>
  </conditionalFormatting>
  <conditionalFormatting sqref="D39">
    <cfRule type="expression" dxfId="1471" priority="1011">
      <formula>$L39&gt;0.15</formula>
    </cfRule>
    <cfRule type="expression" dxfId="1470" priority="1012">
      <formula>AND($L39&gt;0.08,$L39&lt;0.15)</formula>
    </cfRule>
  </conditionalFormatting>
  <conditionalFormatting sqref="D39">
    <cfRule type="expression" dxfId="1469" priority="1009">
      <formula>$L39&gt;0.15</formula>
    </cfRule>
    <cfRule type="expression" dxfId="1468" priority="1010">
      <formula>AND($L39&gt;0.08,$L39&lt;0.15)</formula>
    </cfRule>
  </conditionalFormatting>
  <conditionalFormatting sqref="E39:H39">
    <cfRule type="expression" dxfId="1467" priority="1007">
      <formula>$L39&gt;0.15</formula>
    </cfRule>
    <cfRule type="expression" dxfId="1466" priority="1008">
      <formula>AND($L39&gt;0.08,$L39&lt;0.15)</formula>
    </cfRule>
  </conditionalFormatting>
  <conditionalFormatting sqref="D40">
    <cfRule type="expression" dxfId="1465" priority="1005">
      <formula>$L40&gt;0.15</formula>
    </cfRule>
    <cfRule type="expression" dxfId="1464" priority="1006">
      <formula>AND($L40&gt;0.08,$L40&lt;0.15)</formula>
    </cfRule>
  </conditionalFormatting>
  <conditionalFormatting sqref="D40">
    <cfRule type="expression" dxfId="1463" priority="1003">
      <formula>$L40&gt;0.15</formula>
    </cfRule>
    <cfRule type="expression" dxfId="1462" priority="1004">
      <formula>AND($L40&gt;0.08,$L40&lt;0.15)</formula>
    </cfRule>
  </conditionalFormatting>
  <conditionalFormatting sqref="D40">
    <cfRule type="expression" dxfId="1461" priority="1001">
      <formula>$L40&gt;0.15</formula>
    </cfRule>
    <cfRule type="expression" dxfId="1460" priority="1002">
      <formula>AND($L40&gt;0.08,$L40&lt;0.15)</formula>
    </cfRule>
  </conditionalFormatting>
  <conditionalFormatting sqref="E40:H40">
    <cfRule type="expression" dxfId="1459" priority="999">
      <formula>$L40&gt;0.15</formula>
    </cfRule>
    <cfRule type="expression" dxfId="1458" priority="1000">
      <formula>AND($L40&gt;0.08,$L40&lt;0.15)</formula>
    </cfRule>
  </conditionalFormatting>
  <conditionalFormatting sqref="G41:H41">
    <cfRule type="expression" dxfId="1457" priority="985">
      <formula>$L41&gt;0.15</formula>
    </cfRule>
    <cfRule type="expression" dxfId="1456" priority="986">
      <formula>AND($L41&gt;0.08,$L41&lt;0.15)</formula>
    </cfRule>
  </conditionalFormatting>
  <conditionalFormatting sqref="G41:H41">
    <cfRule type="expression" dxfId="1455" priority="983">
      <formula>$L41&gt;0.15</formula>
    </cfRule>
    <cfRule type="expression" dxfId="1454" priority="984">
      <formula>AND($L41&gt;0.08,$L41&lt;0.15)</formula>
    </cfRule>
  </conditionalFormatting>
  <conditionalFormatting sqref="E42:F42">
    <cfRule type="expression" dxfId="1453" priority="971">
      <formula>$L42&gt;0.15</formula>
    </cfRule>
    <cfRule type="expression" dxfId="1452" priority="972">
      <formula>AND($L42&gt;0.08,$L42&lt;0.15)</formula>
    </cfRule>
  </conditionalFormatting>
  <conditionalFormatting sqref="D41">
    <cfRule type="expression" dxfId="1451" priority="997">
      <formula>$L41&gt;0.15</formula>
    </cfRule>
    <cfRule type="expression" dxfId="1450" priority="998">
      <formula>AND($L41&gt;0.08,$L41&lt;0.15)</formula>
    </cfRule>
  </conditionalFormatting>
  <conditionalFormatting sqref="D41">
    <cfRule type="expression" dxfId="1449" priority="995">
      <formula>$L41&gt;0.15</formula>
    </cfRule>
    <cfRule type="expression" dxfId="1448" priority="996">
      <formula>AND($L41&gt;0.08,$L41&lt;0.15)</formula>
    </cfRule>
  </conditionalFormatting>
  <conditionalFormatting sqref="D41">
    <cfRule type="expression" dxfId="1447" priority="993">
      <formula>$L41&gt;0.15</formula>
    </cfRule>
    <cfRule type="expression" dxfId="1446" priority="994">
      <formula>AND($L41&gt;0.08,$L41&lt;0.15)</formula>
    </cfRule>
  </conditionalFormatting>
  <conditionalFormatting sqref="E41:F41">
    <cfRule type="expression" dxfId="1445" priority="991">
      <formula>$L41&gt;0.15</formula>
    </cfRule>
    <cfRule type="expression" dxfId="1444" priority="992">
      <formula>AND($L41&gt;0.08,$L41&lt;0.15)</formula>
    </cfRule>
  </conditionalFormatting>
  <conditionalFormatting sqref="E41:F41">
    <cfRule type="expression" dxfId="1443" priority="989">
      <formula>$L41&gt;0.15</formula>
    </cfRule>
    <cfRule type="expression" dxfId="1442" priority="990">
      <formula>AND($L41&gt;0.08,$L41&lt;0.15)</formula>
    </cfRule>
  </conditionalFormatting>
  <conditionalFormatting sqref="E41:F41">
    <cfRule type="expression" dxfId="1441" priority="987">
      <formula>$L41&gt;0.15</formula>
    </cfRule>
    <cfRule type="expression" dxfId="1440" priority="988">
      <formula>AND($L41&gt;0.08,$L41&lt;0.15)</formula>
    </cfRule>
  </conditionalFormatting>
  <conditionalFormatting sqref="D42">
    <cfRule type="expression" dxfId="1439" priority="981">
      <formula>$L42&gt;0.15</formula>
    </cfRule>
    <cfRule type="expression" dxfId="1438" priority="982">
      <formula>AND($L42&gt;0.08,$L42&lt;0.15)</formula>
    </cfRule>
  </conditionalFormatting>
  <conditionalFormatting sqref="D42">
    <cfRule type="expression" dxfId="1437" priority="979">
      <formula>$L42&gt;0.15</formula>
    </cfRule>
    <cfRule type="expression" dxfId="1436" priority="980">
      <formula>AND($L42&gt;0.08,$L42&lt;0.15)</formula>
    </cfRule>
  </conditionalFormatting>
  <conditionalFormatting sqref="D42">
    <cfRule type="expression" dxfId="1435" priority="977">
      <formula>$L42&gt;0.15</formula>
    </cfRule>
    <cfRule type="expression" dxfId="1434" priority="978">
      <formula>AND($L42&gt;0.08,$L42&lt;0.15)</formula>
    </cfRule>
  </conditionalFormatting>
  <conditionalFormatting sqref="E42:F42">
    <cfRule type="expression" dxfId="1433" priority="975">
      <formula>$L42&gt;0.15</formula>
    </cfRule>
    <cfRule type="expression" dxfId="1432" priority="976">
      <formula>AND($L42&gt;0.08,$L42&lt;0.15)</formula>
    </cfRule>
  </conditionalFormatting>
  <conditionalFormatting sqref="E42:F42">
    <cfRule type="expression" dxfId="1431" priority="973">
      <formula>$L42&gt;0.15</formula>
    </cfRule>
    <cfRule type="expression" dxfId="1430" priority="974">
      <formula>AND($L42&gt;0.08,$L42&lt;0.15)</formula>
    </cfRule>
  </conditionalFormatting>
  <conditionalFormatting sqref="G42:H42">
    <cfRule type="expression" dxfId="1429" priority="969">
      <formula>$L42&gt;0.15</formula>
    </cfRule>
    <cfRule type="expression" dxfId="1428" priority="970">
      <formula>AND($L42&gt;0.08,$L42&lt;0.15)</formula>
    </cfRule>
  </conditionalFormatting>
  <conditionalFormatting sqref="G42:H42">
    <cfRule type="expression" dxfId="1427" priority="967">
      <formula>$L42&gt;0.15</formula>
    </cfRule>
    <cfRule type="expression" dxfId="1426" priority="968">
      <formula>AND($L42&gt;0.08,$L42&lt;0.15)</formula>
    </cfRule>
  </conditionalFormatting>
  <conditionalFormatting sqref="G43:H43">
    <cfRule type="expression" dxfId="1425" priority="957">
      <formula>$L43&gt;0.15</formula>
    </cfRule>
    <cfRule type="expression" dxfId="1424" priority="958">
      <formula>AND($L43&gt;0.08,$L43&lt;0.15)</formula>
    </cfRule>
  </conditionalFormatting>
  <conditionalFormatting sqref="D43">
    <cfRule type="expression" dxfId="1423" priority="955">
      <formula>$L43&gt;0.15</formula>
    </cfRule>
    <cfRule type="expression" dxfId="1422" priority="956">
      <formula>AND($L43&gt;0.08,$L43&lt;0.15)</formula>
    </cfRule>
  </conditionalFormatting>
  <conditionalFormatting sqref="G43:H43">
    <cfRule type="expression" dxfId="1421" priority="959">
      <formula>$L43&gt;0.15</formula>
    </cfRule>
    <cfRule type="expression" dxfId="1420" priority="960">
      <formula>AND($L43&gt;0.08,$L43&lt;0.15)</formula>
    </cfRule>
  </conditionalFormatting>
  <conditionalFormatting sqref="E43:F43">
    <cfRule type="expression" dxfId="1419" priority="961">
      <formula>$L43&gt;0.15</formula>
    </cfRule>
    <cfRule type="expression" dxfId="1418" priority="962">
      <formula>AND($L43&gt;0.08,$L43&lt;0.15)</formula>
    </cfRule>
  </conditionalFormatting>
  <conditionalFormatting sqref="E43:F43">
    <cfRule type="expression" dxfId="1417" priority="965">
      <formula>$L43&gt;0.15</formula>
    </cfRule>
    <cfRule type="expression" dxfId="1416" priority="966">
      <formula>AND($L43&gt;0.08,$L43&lt;0.15)</formula>
    </cfRule>
  </conditionalFormatting>
  <conditionalFormatting sqref="E43:F43">
    <cfRule type="expression" dxfId="1415" priority="963">
      <formula>$L43&gt;0.15</formula>
    </cfRule>
    <cfRule type="expression" dxfId="1414" priority="964">
      <formula>AND($L43&gt;0.08,$L43&lt;0.15)</formula>
    </cfRule>
  </conditionalFormatting>
  <conditionalFormatting sqref="D44">
    <cfRule type="expression" dxfId="1413" priority="953">
      <formula>$L44&gt;0.15</formula>
    </cfRule>
    <cfRule type="expression" dxfId="1412" priority="954">
      <formula>AND($L44&gt;0.08,$L44&lt;0.15)</formula>
    </cfRule>
  </conditionalFormatting>
  <conditionalFormatting sqref="E44:H44">
    <cfRule type="expression" dxfId="1411" priority="951">
      <formula>$L44&gt;0.15</formula>
    </cfRule>
    <cfRule type="expression" dxfId="1410" priority="952">
      <formula>AND($L44&gt;0.08,$L44&lt;0.15)</formula>
    </cfRule>
  </conditionalFormatting>
  <conditionalFormatting sqref="D45">
    <cfRule type="expression" dxfId="1409" priority="949">
      <formula>$L45&gt;0.15</formula>
    </cfRule>
    <cfRule type="expression" dxfId="1408" priority="950">
      <formula>AND($L45&gt;0.08,$L45&lt;0.15)</formula>
    </cfRule>
  </conditionalFormatting>
  <conditionalFormatting sqref="E45:H45">
    <cfRule type="expression" dxfId="1407" priority="947">
      <formula>$L45&gt;0.15</formula>
    </cfRule>
    <cfRule type="expression" dxfId="1406" priority="948">
      <formula>AND($L45&gt;0.08,$L45&lt;0.15)</formula>
    </cfRule>
  </conditionalFormatting>
  <conditionalFormatting sqref="D46">
    <cfRule type="expression" dxfId="1405" priority="945">
      <formula>$L46&gt;0.15</formula>
    </cfRule>
    <cfRule type="expression" dxfId="1404" priority="946">
      <formula>AND($L46&gt;0.08,$L46&lt;0.15)</formula>
    </cfRule>
  </conditionalFormatting>
  <conditionalFormatting sqref="D46">
    <cfRule type="expression" dxfId="1403" priority="943">
      <formula>$L46&gt;0.15</formula>
    </cfRule>
    <cfRule type="expression" dxfId="1402" priority="944">
      <formula>AND($L46&gt;0.08,$L46&lt;0.15)</formula>
    </cfRule>
  </conditionalFormatting>
  <conditionalFormatting sqref="D46">
    <cfRule type="expression" dxfId="1401" priority="941">
      <formula>$L46&gt;0.15</formula>
    </cfRule>
    <cfRule type="expression" dxfId="1400" priority="942">
      <formula>AND($L46&gt;0.08,$L46&lt;0.15)</formula>
    </cfRule>
  </conditionalFormatting>
  <conditionalFormatting sqref="E46:F46">
    <cfRule type="expression" dxfId="1399" priority="933">
      <formula>$L46&gt;0.15</formula>
    </cfRule>
    <cfRule type="expression" dxfId="1398" priority="934">
      <formula>AND($L46&gt;0.08,$L46&lt;0.15)</formula>
    </cfRule>
  </conditionalFormatting>
  <conditionalFormatting sqref="E46:F46">
    <cfRule type="expression" dxfId="1397" priority="931">
      <formula>$L46&gt;0.15</formula>
    </cfRule>
    <cfRule type="expression" dxfId="1396" priority="932">
      <formula>AND($L46&gt;0.08,$L46&lt;0.15)</formula>
    </cfRule>
  </conditionalFormatting>
  <conditionalFormatting sqref="G46:H46">
    <cfRule type="expression" dxfId="1395" priority="929">
      <formula>$L46&gt;0.15</formula>
    </cfRule>
    <cfRule type="expression" dxfId="1394" priority="930">
      <formula>AND($L46&gt;0.08,$L46&lt;0.15)</formula>
    </cfRule>
  </conditionalFormatting>
  <conditionalFormatting sqref="G46:H46">
    <cfRule type="expression" dxfId="1393" priority="935">
      <formula>$L46&gt;0.15</formula>
    </cfRule>
    <cfRule type="expression" dxfId="1392" priority="936">
      <formula>AND($L46&gt;0.08,$L46&lt;0.15)</formula>
    </cfRule>
  </conditionalFormatting>
  <conditionalFormatting sqref="E46:F46">
    <cfRule type="expression" dxfId="1391" priority="939">
      <formula>$L46&gt;0.15</formula>
    </cfRule>
    <cfRule type="expression" dxfId="1390" priority="940">
      <formula>AND($L46&gt;0.08,$L46&lt;0.15)</formula>
    </cfRule>
  </conditionalFormatting>
  <conditionalFormatting sqref="E46:F46">
    <cfRule type="expression" dxfId="1389" priority="937">
      <formula>$L46&gt;0.15</formula>
    </cfRule>
    <cfRule type="expression" dxfId="1388" priority="938">
      <formula>AND($L46&gt;0.08,$L46&lt;0.15)</formula>
    </cfRule>
  </conditionalFormatting>
  <conditionalFormatting sqref="E46:F46">
    <cfRule type="expression" dxfId="1387" priority="921">
      <formula>$L46&gt;0.15</formula>
    </cfRule>
    <cfRule type="expression" dxfId="1386" priority="922">
      <formula>AND($L46&gt;0.08,$L46&lt;0.15)</formula>
    </cfRule>
  </conditionalFormatting>
  <conditionalFormatting sqref="E46:F46">
    <cfRule type="expression" dxfId="1385" priority="919">
      <formula>$L46&gt;0.15</formula>
    </cfRule>
    <cfRule type="expression" dxfId="1384" priority="920">
      <formula>AND($L46&gt;0.08,$L46&lt;0.15)</formula>
    </cfRule>
  </conditionalFormatting>
  <conditionalFormatting sqref="H46">
    <cfRule type="expression" dxfId="1383" priority="917">
      <formula>$L46&gt;0.15</formula>
    </cfRule>
    <cfRule type="expression" dxfId="1382" priority="918">
      <formula>AND($L46&gt;0.08,$L46&lt;0.15)</formula>
    </cfRule>
  </conditionalFormatting>
  <conditionalFormatting sqref="H46">
    <cfRule type="expression" dxfId="1381" priority="923">
      <formula>$L46&gt;0.15</formula>
    </cfRule>
    <cfRule type="expression" dxfId="1380" priority="924">
      <formula>AND($L46&gt;0.08,$L46&lt;0.15)</formula>
    </cfRule>
  </conditionalFormatting>
  <conditionalFormatting sqref="E46:F46">
    <cfRule type="expression" dxfId="1379" priority="927">
      <formula>$L46&gt;0.15</formula>
    </cfRule>
    <cfRule type="expression" dxfId="1378" priority="928">
      <formula>AND($L46&gt;0.08,$L46&lt;0.15)</formula>
    </cfRule>
  </conditionalFormatting>
  <conditionalFormatting sqref="E46:F46">
    <cfRule type="expression" dxfId="1377" priority="925">
      <formula>$L46&gt;0.15</formula>
    </cfRule>
    <cfRule type="expression" dxfId="1376" priority="926">
      <formula>AND($L46&gt;0.08,$L46&lt;0.15)</formula>
    </cfRule>
  </conditionalFormatting>
  <conditionalFormatting sqref="G46">
    <cfRule type="expression" dxfId="1375" priority="913">
      <formula>$L46&gt;0.15</formula>
    </cfRule>
    <cfRule type="expression" dxfId="1374" priority="914">
      <formula>AND($L46&gt;0.08,$L46&lt;0.15)</formula>
    </cfRule>
  </conditionalFormatting>
  <conditionalFormatting sqref="G46">
    <cfRule type="expression" dxfId="1373" priority="915">
      <formula>$L46&gt;0.15</formula>
    </cfRule>
    <cfRule type="expression" dxfId="1372" priority="916">
      <formula>AND($L46&gt;0.08,$L46&lt;0.15)</formula>
    </cfRule>
  </conditionalFormatting>
  <conditionalFormatting sqref="G47:H47">
    <cfRule type="expression" dxfId="1371" priority="909">
      <formula>$L47&gt;0.15</formula>
    </cfRule>
    <cfRule type="expression" dxfId="1370" priority="910">
      <formula>AND($L47&gt;0.08,$L47&lt;0.15)</formula>
    </cfRule>
  </conditionalFormatting>
  <conditionalFormatting sqref="G47:H47">
    <cfRule type="expression" dxfId="1369" priority="911">
      <formula>$L47&gt;0.15</formula>
    </cfRule>
    <cfRule type="expression" dxfId="1368" priority="912">
      <formula>AND($L47&gt;0.08,$L47&lt;0.15)</formula>
    </cfRule>
  </conditionalFormatting>
  <conditionalFormatting sqref="E47">
    <cfRule type="expression" dxfId="1367" priority="903">
      <formula>$L47&gt;0.15</formula>
    </cfRule>
    <cfRule type="expression" dxfId="1366" priority="904">
      <formula>AND($L47&gt;0.08,$L47&lt;0.15)</formula>
    </cfRule>
  </conditionalFormatting>
  <conditionalFormatting sqref="E47">
    <cfRule type="expression" dxfId="1365" priority="901">
      <formula>$L47&gt;0.15</formula>
    </cfRule>
    <cfRule type="expression" dxfId="1364" priority="902">
      <formula>AND($L47&gt;0.08,$L47&lt;0.15)</formula>
    </cfRule>
  </conditionalFormatting>
  <conditionalFormatting sqref="E47">
    <cfRule type="expression" dxfId="1363" priority="907">
      <formula>$L47&gt;0.15</formula>
    </cfRule>
    <cfRule type="expression" dxfId="1362" priority="908">
      <formula>AND($L47&gt;0.08,$L47&lt;0.15)</formula>
    </cfRule>
  </conditionalFormatting>
  <conditionalFormatting sqref="E47">
    <cfRule type="expression" dxfId="1361" priority="905">
      <formula>$L47&gt;0.15</formula>
    </cfRule>
    <cfRule type="expression" dxfId="1360" priority="906">
      <formula>AND($L47&gt;0.08,$L47&lt;0.15)</formula>
    </cfRule>
  </conditionalFormatting>
  <conditionalFormatting sqref="E47">
    <cfRule type="expression" dxfId="1359" priority="895">
      <formula>$L47&gt;0.15</formula>
    </cfRule>
    <cfRule type="expression" dxfId="1358" priority="896">
      <formula>AND($L47&gt;0.08,$L47&lt;0.15)</formula>
    </cfRule>
  </conditionalFormatting>
  <conditionalFormatting sqref="E47">
    <cfRule type="expression" dxfId="1357" priority="893">
      <formula>$L47&gt;0.15</formula>
    </cfRule>
    <cfRule type="expression" dxfId="1356" priority="894">
      <formula>AND($L47&gt;0.08,$L47&lt;0.15)</formula>
    </cfRule>
  </conditionalFormatting>
  <conditionalFormatting sqref="E47">
    <cfRule type="expression" dxfId="1355" priority="899">
      <formula>$L47&gt;0.15</formula>
    </cfRule>
    <cfRule type="expression" dxfId="1354" priority="900">
      <formula>AND($L47&gt;0.08,$L47&lt;0.15)</formula>
    </cfRule>
  </conditionalFormatting>
  <conditionalFormatting sqref="E47">
    <cfRule type="expression" dxfId="1353" priority="897">
      <formula>$L47&gt;0.15</formula>
    </cfRule>
    <cfRule type="expression" dxfId="1352" priority="898">
      <formula>AND($L47&gt;0.08,$L47&lt;0.15)</formula>
    </cfRule>
  </conditionalFormatting>
  <conditionalFormatting sqref="D69">
    <cfRule type="expression" dxfId="1351" priority="891">
      <formula>$L69&gt;0.15</formula>
    </cfRule>
    <cfRule type="expression" dxfId="1350" priority="892">
      <formula>AND($L69&gt;0.08,$L69&lt;0.15)</formula>
    </cfRule>
  </conditionalFormatting>
  <conditionalFormatting sqref="AE68:AE70">
    <cfRule type="expression" dxfId="1349" priority="887">
      <formula>$L68&gt;0.15</formula>
    </cfRule>
    <cfRule type="expression" dxfId="1348" priority="888">
      <formula>AND($L68&gt;0.08,$L68&lt;0.15)</formula>
    </cfRule>
  </conditionalFormatting>
  <conditionalFormatting sqref="AE68:AE70">
    <cfRule type="expression" dxfId="1347" priority="889">
      <formula>$L68&gt;0.15</formula>
    </cfRule>
    <cfRule type="expression" dxfId="1346" priority="890">
      <formula>AND($L68&gt;0.08,$L68&lt;0.15)</formula>
    </cfRule>
  </conditionalFormatting>
  <conditionalFormatting sqref="E48:F48">
    <cfRule type="expression" dxfId="1345" priority="883">
      <formula>$L48&gt;0.15</formula>
    </cfRule>
    <cfRule type="expression" dxfId="1344" priority="884">
      <formula>AND($L48&gt;0.08,$L48&lt;0.15)</formula>
    </cfRule>
  </conditionalFormatting>
  <conditionalFormatting sqref="E48:F48">
    <cfRule type="expression" dxfId="1343" priority="879">
      <formula>$L48&gt;0.15</formula>
    </cfRule>
    <cfRule type="expression" dxfId="1342" priority="880">
      <formula>AND($L48&gt;0.08,$L48&lt;0.15)</formula>
    </cfRule>
  </conditionalFormatting>
  <conditionalFormatting sqref="E48:F48">
    <cfRule type="expression" dxfId="1341" priority="877">
      <formula>$L48&gt;0.15</formula>
    </cfRule>
    <cfRule type="expression" dxfId="1340" priority="878">
      <formula>AND($L48&gt;0.08,$L48&lt;0.15)</formula>
    </cfRule>
  </conditionalFormatting>
  <conditionalFormatting sqref="G48:H48">
    <cfRule type="expression" dxfId="1339" priority="875">
      <formula>$L48&gt;0.15</formula>
    </cfRule>
    <cfRule type="expression" dxfId="1338" priority="876">
      <formula>AND($L48&gt;0.08,$L48&lt;0.15)</formula>
    </cfRule>
  </conditionalFormatting>
  <conditionalFormatting sqref="G48:H48">
    <cfRule type="expression" dxfId="1337" priority="881">
      <formula>$L48&gt;0.15</formula>
    </cfRule>
    <cfRule type="expression" dxfId="1336" priority="882">
      <formula>AND($L48&gt;0.08,$L48&lt;0.15)</formula>
    </cfRule>
  </conditionalFormatting>
  <conditionalFormatting sqref="E48:F48">
    <cfRule type="expression" dxfId="1335" priority="885">
      <formula>$L48&gt;0.15</formula>
    </cfRule>
    <cfRule type="expression" dxfId="1334" priority="886">
      <formula>AND($L48&gt;0.08,$L48&lt;0.15)</formula>
    </cfRule>
  </conditionalFormatting>
  <conditionalFormatting sqref="D48">
    <cfRule type="expression" dxfId="1333" priority="873">
      <formula>$L48&gt;0.15</formula>
    </cfRule>
    <cfRule type="expression" dxfId="1332" priority="874">
      <formula>AND($L48&gt;0.08,$L48&lt;0.15)</formula>
    </cfRule>
  </conditionalFormatting>
  <conditionalFormatting sqref="D48">
    <cfRule type="expression" dxfId="1331" priority="871">
      <formula>$L48&gt;0.15</formula>
    </cfRule>
    <cfRule type="expression" dxfId="1330" priority="872">
      <formula>AND($L48&gt;0.08,$L48&lt;0.15)</formula>
    </cfRule>
  </conditionalFormatting>
  <conditionalFormatting sqref="E49:F49">
    <cfRule type="expression" dxfId="1329" priority="867">
      <formula>$L49&gt;0.15</formula>
    </cfRule>
    <cfRule type="expression" dxfId="1328" priority="868">
      <formula>AND($L49&gt;0.08,$L49&lt;0.15)</formula>
    </cfRule>
  </conditionalFormatting>
  <conditionalFormatting sqref="E49:F49">
    <cfRule type="expression" dxfId="1327" priority="863">
      <formula>$L49&gt;0.15</formula>
    </cfRule>
    <cfRule type="expression" dxfId="1326" priority="864">
      <formula>AND($L49&gt;0.08,$L49&lt;0.15)</formula>
    </cfRule>
  </conditionalFormatting>
  <conditionalFormatting sqref="E49:F49">
    <cfRule type="expression" dxfId="1325" priority="861">
      <formula>$L49&gt;0.15</formula>
    </cfRule>
    <cfRule type="expression" dxfId="1324" priority="862">
      <formula>AND($L49&gt;0.08,$L49&lt;0.15)</formula>
    </cfRule>
  </conditionalFormatting>
  <conditionalFormatting sqref="G49:H49">
    <cfRule type="expression" dxfId="1323" priority="859">
      <formula>$L49&gt;0.15</formula>
    </cfRule>
    <cfRule type="expression" dxfId="1322" priority="860">
      <formula>AND($L49&gt;0.08,$L49&lt;0.15)</formula>
    </cfRule>
  </conditionalFormatting>
  <conditionalFormatting sqref="G49:H49">
    <cfRule type="expression" dxfId="1321" priority="865">
      <formula>$L49&gt;0.15</formula>
    </cfRule>
    <cfRule type="expression" dxfId="1320" priority="866">
      <formula>AND($L49&gt;0.08,$L49&lt;0.15)</formula>
    </cfRule>
  </conditionalFormatting>
  <conditionalFormatting sqref="E49:F49">
    <cfRule type="expression" dxfId="1319" priority="869">
      <formula>$L49&gt;0.15</formula>
    </cfRule>
    <cfRule type="expression" dxfId="1318" priority="870">
      <formula>AND($L49&gt;0.08,$L49&lt;0.15)</formula>
    </cfRule>
  </conditionalFormatting>
  <conditionalFormatting sqref="D49">
    <cfRule type="expression" dxfId="1317" priority="857">
      <formula>$L49&gt;0.15</formula>
    </cfRule>
    <cfRule type="expression" dxfId="1316" priority="858">
      <formula>AND($L49&gt;0.08,$L49&lt;0.15)</formula>
    </cfRule>
  </conditionalFormatting>
  <conditionalFormatting sqref="D49">
    <cfRule type="expression" dxfId="1315" priority="855">
      <formula>$L49&gt;0.15</formula>
    </cfRule>
    <cfRule type="expression" dxfId="1314" priority="856">
      <formula>AND($L49&gt;0.08,$L49&lt;0.15)</formula>
    </cfRule>
  </conditionalFormatting>
  <conditionalFormatting sqref="D51">
    <cfRule type="expression" dxfId="1313" priority="853">
      <formula>$L51&gt;0.15</formula>
    </cfRule>
    <cfRule type="expression" dxfId="1312" priority="854">
      <formula>AND($L51&gt;0.08,$L51&lt;0.15)</formula>
    </cfRule>
  </conditionalFormatting>
  <conditionalFormatting sqref="D51">
    <cfRule type="expression" dxfId="1311" priority="851">
      <formula>$L51&gt;0.15</formula>
    </cfRule>
    <cfRule type="expression" dxfId="1310" priority="852">
      <formula>AND($L51&gt;0.08,$L51&lt;0.15)</formula>
    </cfRule>
  </conditionalFormatting>
  <conditionalFormatting sqref="D51">
    <cfRule type="expression" dxfId="1309" priority="849">
      <formula>$L51&gt;0.15</formula>
    </cfRule>
    <cfRule type="expression" dxfId="1308" priority="850">
      <formula>AND($L51&gt;0.08,$L51&lt;0.15)</formula>
    </cfRule>
  </conditionalFormatting>
  <conditionalFormatting sqref="E51:F51">
    <cfRule type="expression" dxfId="1307" priority="841">
      <formula>$L51&gt;0.15</formula>
    </cfRule>
    <cfRule type="expression" dxfId="1306" priority="842">
      <formula>AND($L51&gt;0.08,$L51&lt;0.15)</formula>
    </cfRule>
  </conditionalFormatting>
  <conditionalFormatting sqref="E51:F51">
    <cfRule type="expression" dxfId="1305" priority="839">
      <formula>$L51&gt;0.15</formula>
    </cfRule>
    <cfRule type="expression" dxfId="1304" priority="840">
      <formula>AND($L51&gt;0.08,$L51&lt;0.15)</formula>
    </cfRule>
  </conditionalFormatting>
  <conditionalFormatting sqref="G51:H51">
    <cfRule type="expression" dxfId="1303" priority="837">
      <formula>$L51&gt;0.15</formula>
    </cfRule>
    <cfRule type="expression" dxfId="1302" priority="838">
      <formula>AND($L51&gt;0.08,$L51&lt;0.15)</formula>
    </cfRule>
  </conditionalFormatting>
  <conditionalFormatting sqref="G51:H51">
    <cfRule type="expression" dxfId="1301" priority="843">
      <formula>$L51&gt;0.15</formula>
    </cfRule>
    <cfRule type="expression" dxfId="1300" priority="844">
      <formula>AND($L51&gt;0.08,$L51&lt;0.15)</formula>
    </cfRule>
  </conditionalFormatting>
  <conditionalFormatting sqref="E51:F51">
    <cfRule type="expression" dxfId="1299" priority="847">
      <formula>$L51&gt;0.15</formula>
    </cfRule>
    <cfRule type="expression" dxfId="1298" priority="848">
      <formula>AND($L51&gt;0.08,$L51&lt;0.15)</formula>
    </cfRule>
  </conditionalFormatting>
  <conditionalFormatting sqref="E51:F51">
    <cfRule type="expression" dxfId="1297" priority="845">
      <formula>$L51&gt;0.15</formula>
    </cfRule>
    <cfRule type="expression" dxfId="1296" priority="846">
      <formula>AND($L51&gt;0.08,$L51&lt;0.15)</formula>
    </cfRule>
  </conditionalFormatting>
  <conditionalFormatting sqref="D52">
    <cfRule type="expression" dxfId="1295" priority="835">
      <formula>$L52&gt;0.15</formula>
    </cfRule>
    <cfRule type="expression" dxfId="1294" priority="836">
      <formula>AND($L52&gt;0.08,$L52&lt;0.15)</formula>
    </cfRule>
  </conditionalFormatting>
  <conditionalFormatting sqref="D52">
    <cfRule type="expression" dxfId="1293" priority="833">
      <formula>$L52&gt;0.15</formula>
    </cfRule>
    <cfRule type="expression" dxfId="1292" priority="834">
      <formula>AND($L52&gt;0.08,$L52&lt;0.15)</formula>
    </cfRule>
  </conditionalFormatting>
  <conditionalFormatting sqref="D52">
    <cfRule type="expression" dxfId="1291" priority="831">
      <formula>$L52&gt;0.15</formula>
    </cfRule>
    <cfRule type="expression" dxfId="1290" priority="832">
      <formula>AND($L52&gt;0.08,$L52&lt;0.15)</formula>
    </cfRule>
  </conditionalFormatting>
  <conditionalFormatting sqref="E52:F52">
    <cfRule type="expression" dxfId="1289" priority="823">
      <formula>$L52&gt;0.15</formula>
    </cfRule>
    <cfRule type="expression" dxfId="1288" priority="824">
      <formula>AND($L52&gt;0.08,$L52&lt;0.15)</formula>
    </cfRule>
  </conditionalFormatting>
  <conditionalFormatting sqref="E52:F52">
    <cfRule type="expression" dxfId="1287" priority="821">
      <formula>$L52&gt;0.15</formula>
    </cfRule>
    <cfRule type="expression" dxfId="1286" priority="822">
      <formula>AND($L52&gt;0.08,$L52&lt;0.15)</formula>
    </cfRule>
  </conditionalFormatting>
  <conditionalFormatting sqref="G52:H52">
    <cfRule type="expression" dxfId="1285" priority="819">
      <formula>$L52&gt;0.15</formula>
    </cfRule>
    <cfRule type="expression" dxfId="1284" priority="820">
      <formula>AND($L52&gt;0.08,$L52&lt;0.15)</formula>
    </cfRule>
  </conditionalFormatting>
  <conditionalFormatting sqref="G52:H52">
    <cfRule type="expression" dxfId="1283" priority="825">
      <formula>$L52&gt;0.15</formula>
    </cfRule>
    <cfRule type="expression" dxfId="1282" priority="826">
      <formula>AND($L52&gt;0.08,$L52&lt;0.15)</formula>
    </cfRule>
  </conditionalFormatting>
  <conditionalFormatting sqref="E52:F52">
    <cfRule type="expression" dxfId="1281" priority="829">
      <formula>$L52&gt;0.15</formula>
    </cfRule>
    <cfRule type="expression" dxfId="1280" priority="830">
      <formula>AND($L52&gt;0.08,$L52&lt;0.15)</formula>
    </cfRule>
  </conditionalFormatting>
  <conditionalFormatting sqref="E52:F52">
    <cfRule type="expression" dxfId="1279" priority="827">
      <formula>$L52&gt;0.15</formula>
    </cfRule>
    <cfRule type="expression" dxfId="1278" priority="828">
      <formula>AND($L52&gt;0.08,$L52&lt;0.15)</formula>
    </cfRule>
  </conditionalFormatting>
  <conditionalFormatting sqref="D53">
    <cfRule type="expression" dxfId="1277" priority="817">
      <formula>$L53&gt;0.15</formula>
    </cfRule>
    <cfRule type="expression" dxfId="1276" priority="818">
      <formula>AND($L53&gt;0.08,$L53&lt;0.15)</formula>
    </cfRule>
  </conditionalFormatting>
  <conditionalFormatting sqref="D53">
    <cfRule type="expression" dxfId="1275" priority="815">
      <formula>$L53&gt;0.15</formula>
    </cfRule>
    <cfRule type="expression" dxfId="1274" priority="816">
      <formula>AND($L53&gt;0.08,$L53&lt;0.15)</formula>
    </cfRule>
  </conditionalFormatting>
  <conditionalFormatting sqref="D53">
    <cfRule type="expression" dxfId="1273" priority="813">
      <formula>$L53&gt;0.15</formula>
    </cfRule>
    <cfRule type="expression" dxfId="1272" priority="814">
      <formula>AND($L53&gt;0.08,$L53&lt;0.15)</formula>
    </cfRule>
  </conditionalFormatting>
  <conditionalFormatting sqref="E53:F53">
    <cfRule type="expression" dxfId="1271" priority="805">
      <formula>$L53&gt;0.15</formula>
    </cfRule>
    <cfRule type="expression" dxfId="1270" priority="806">
      <formula>AND($L53&gt;0.08,$L53&lt;0.15)</formula>
    </cfRule>
  </conditionalFormatting>
  <conditionalFormatting sqref="E53:F53">
    <cfRule type="expression" dxfId="1269" priority="803">
      <formula>$L53&gt;0.15</formula>
    </cfRule>
    <cfRule type="expression" dxfId="1268" priority="804">
      <formula>AND($L53&gt;0.08,$L53&lt;0.15)</formula>
    </cfRule>
  </conditionalFormatting>
  <conditionalFormatting sqref="G53:H53">
    <cfRule type="expression" dxfId="1267" priority="801">
      <formula>$L53&gt;0.15</formula>
    </cfRule>
    <cfRule type="expression" dxfId="1266" priority="802">
      <formula>AND($L53&gt;0.08,$L53&lt;0.15)</formula>
    </cfRule>
  </conditionalFormatting>
  <conditionalFormatting sqref="G53:H53">
    <cfRule type="expression" dxfId="1265" priority="807">
      <formula>$L53&gt;0.15</formula>
    </cfRule>
    <cfRule type="expression" dxfId="1264" priority="808">
      <formula>AND($L53&gt;0.08,$L53&lt;0.15)</formula>
    </cfRule>
  </conditionalFormatting>
  <conditionalFormatting sqref="E53:F53">
    <cfRule type="expression" dxfId="1263" priority="811">
      <formula>$L53&gt;0.15</formula>
    </cfRule>
    <cfRule type="expression" dxfId="1262" priority="812">
      <formula>AND($L53&gt;0.08,$L53&lt;0.15)</formula>
    </cfRule>
  </conditionalFormatting>
  <conditionalFormatting sqref="E53:F53">
    <cfRule type="expression" dxfId="1261" priority="809">
      <formula>$L53&gt;0.15</formula>
    </cfRule>
    <cfRule type="expression" dxfId="1260" priority="810">
      <formula>AND($L53&gt;0.08,$L53&lt;0.15)</formula>
    </cfRule>
  </conditionalFormatting>
  <conditionalFormatting sqref="E50:H50">
    <cfRule type="expression" dxfId="1259" priority="799">
      <formula>$L50&gt;0.15</formula>
    </cfRule>
    <cfRule type="expression" dxfId="1258" priority="800">
      <formula>AND($L50&gt;0.08,$L50&lt;0.15)</formula>
    </cfRule>
  </conditionalFormatting>
  <conditionalFormatting sqref="D50">
    <cfRule type="expression" dxfId="1257" priority="797">
      <formula>$L50&gt;0.15</formula>
    </cfRule>
    <cfRule type="expression" dxfId="1256" priority="798">
      <formula>AND($L50&gt;0.08,$L50&lt;0.15)</formula>
    </cfRule>
  </conditionalFormatting>
  <conditionalFormatting sqref="R27:R29">
    <cfRule type="expression" dxfId="1255" priority="795">
      <formula>$L27&gt;0.15</formula>
    </cfRule>
    <cfRule type="expression" dxfId="1254" priority="796">
      <formula>AND($L27&gt;0.08,$L27&lt;0.15)</formula>
    </cfRule>
  </conditionalFormatting>
  <conditionalFormatting sqref="I26:K26">
    <cfRule type="expression" dxfId="1253" priority="785">
      <formula>$L26&gt;0.15</formula>
    </cfRule>
    <cfRule type="expression" dxfId="1252" priority="786">
      <formula>AND($L26&gt;0.08,$L26&lt;0.15)</formula>
    </cfRule>
  </conditionalFormatting>
  <conditionalFormatting sqref="I27:K27">
    <cfRule type="expression" dxfId="1251" priority="783">
      <formula>$L27&gt;0.15</formula>
    </cfRule>
    <cfRule type="expression" dxfId="1250" priority="784">
      <formula>AND($L27&gt;0.08,$L27&lt;0.15)</formula>
    </cfRule>
  </conditionalFormatting>
  <conditionalFormatting sqref="P20:Q20">
    <cfRule type="expression" dxfId="1249" priority="769">
      <formula>$L20&gt;0.15</formula>
    </cfRule>
    <cfRule type="expression" dxfId="1248" priority="770">
      <formula>AND($L20&gt;0.08,$L20&lt;0.15)</formula>
    </cfRule>
  </conditionalFormatting>
  <conditionalFormatting sqref="P20:Q20">
    <cfRule type="expression" dxfId="1247" priority="767">
      <formula>$L20&gt;0.15</formula>
    </cfRule>
    <cfRule type="expression" dxfId="1246" priority="768">
      <formula>AND($L20&gt;0.08,$L20&lt;0.15)</formula>
    </cfRule>
  </conditionalFormatting>
  <conditionalFormatting sqref="M20">
    <cfRule type="expression" dxfId="1245" priority="781">
      <formula>$L20&gt;0.15</formula>
    </cfRule>
    <cfRule type="expression" dxfId="1244" priority="782">
      <formula>AND($L20&gt;0.08,$L20&lt;0.15)</formula>
    </cfRule>
  </conditionalFormatting>
  <conditionalFormatting sqref="M20">
    <cfRule type="expression" dxfId="1243" priority="779">
      <formula>$L20&gt;0.15</formula>
    </cfRule>
    <cfRule type="expression" dxfId="1242" priority="780">
      <formula>AND($L20&gt;0.08,$L20&lt;0.15)</formula>
    </cfRule>
  </conditionalFormatting>
  <conditionalFormatting sqref="M20">
    <cfRule type="expression" dxfId="1241" priority="777">
      <formula>$L20&gt;0.15</formula>
    </cfRule>
    <cfRule type="expression" dxfId="1240" priority="778">
      <formula>AND($L20&gt;0.08,$L20&lt;0.15)</formula>
    </cfRule>
  </conditionalFormatting>
  <conditionalFormatting sqref="N20:O20">
    <cfRule type="expression" dxfId="1239" priority="775">
      <formula>$L20&gt;0.15</formula>
    </cfRule>
    <cfRule type="expression" dxfId="1238" priority="776">
      <formula>AND($L20&gt;0.08,$L20&lt;0.15)</formula>
    </cfRule>
  </conditionalFormatting>
  <conditionalFormatting sqref="N20:O20">
    <cfRule type="expression" dxfId="1237" priority="773">
      <formula>$L20&gt;0.15</formula>
    </cfRule>
    <cfRule type="expression" dxfId="1236" priority="774">
      <formula>AND($L20&gt;0.08,$L20&lt;0.15)</formula>
    </cfRule>
  </conditionalFormatting>
  <conditionalFormatting sqref="N20:O20">
    <cfRule type="expression" dxfId="1235" priority="771">
      <formula>$L20&gt;0.15</formula>
    </cfRule>
    <cfRule type="expression" dxfId="1234" priority="772">
      <formula>AND($L20&gt;0.08,$L20&lt;0.15)</formula>
    </cfRule>
  </conditionalFormatting>
  <conditionalFormatting sqref="AA30">
    <cfRule type="expression" dxfId="1233" priority="757">
      <formula>$L30&gt;0.15</formula>
    </cfRule>
    <cfRule type="expression" dxfId="1232" priority="758">
      <formula>AND($L30&gt;0.08,$L30&lt;0.15)</formula>
    </cfRule>
  </conditionalFormatting>
  <conditionalFormatting sqref="AA34">
    <cfRule type="expression" dxfId="1231" priority="753">
      <formula>$L34&gt;0.15</formula>
    </cfRule>
    <cfRule type="expression" dxfId="1230" priority="754">
      <formula>AND($L34&gt;0.08,$L34&lt;0.15)</formula>
    </cfRule>
  </conditionalFormatting>
  <conditionalFormatting sqref="AA35">
    <cfRule type="expression" dxfId="1229" priority="751">
      <formula>$L35&gt;0.15</formula>
    </cfRule>
    <cfRule type="expression" dxfId="1228" priority="752">
      <formula>AND($L35&gt;0.08,$L35&lt;0.15)</formula>
    </cfRule>
  </conditionalFormatting>
  <conditionalFormatting sqref="AA37">
    <cfRule type="expression" dxfId="1227" priority="749">
      <formula>$L37&gt;0.15</formula>
    </cfRule>
    <cfRule type="expression" dxfId="1226" priority="750">
      <formula>AND($L37&gt;0.08,$L37&lt;0.15)</formula>
    </cfRule>
  </conditionalFormatting>
  <conditionalFormatting sqref="D37">
    <cfRule type="expression" dxfId="1225" priority="747">
      <formula>$L37&gt;0.15</formula>
    </cfRule>
    <cfRule type="expression" dxfId="1224" priority="748">
      <formula>AND($L37&gt;0.08,$L37&lt;0.15)</formula>
    </cfRule>
  </conditionalFormatting>
  <conditionalFormatting sqref="G38:H38">
    <cfRule type="expression" dxfId="1223" priority="737">
      <formula>$L38&gt;0.15</formula>
    </cfRule>
    <cfRule type="expression" dxfId="1222" priority="738">
      <formula>AND($L38&gt;0.08,$L38&lt;0.15)</formula>
    </cfRule>
  </conditionalFormatting>
  <conditionalFormatting sqref="G38:H38">
    <cfRule type="expression" dxfId="1221" priority="739">
      <formula>$L38&gt;0.15</formula>
    </cfRule>
    <cfRule type="expression" dxfId="1220" priority="740">
      <formula>AND($L38&gt;0.08,$L38&lt;0.15)</formula>
    </cfRule>
  </conditionalFormatting>
  <conditionalFormatting sqref="E38:F38">
    <cfRule type="expression" dxfId="1219" priority="741">
      <formula>$L38&gt;0.15</formula>
    </cfRule>
    <cfRule type="expression" dxfId="1218" priority="742">
      <formula>AND($L38&gt;0.08,$L38&lt;0.15)</formula>
    </cfRule>
  </conditionalFormatting>
  <conditionalFormatting sqref="E38:F38">
    <cfRule type="expression" dxfId="1217" priority="745">
      <formula>$L38&gt;0.15</formula>
    </cfRule>
    <cfRule type="expression" dxfId="1216" priority="746">
      <formula>AND($L38&gt;0.08,$L38&lt;0.15)</formula>
    </cfRule>
  </conditionalFormatting>
  <conditionalFormatting sqref="E38:F38">
    <cfRule type="expression" dxfId="1215" priority="743">
      <formula>$L38&gt;0.15</formula>
    </cfRule>
    <cfRule type="expression" dxfId="1214" priority="744">
      <formula>AND($L38&gt;0.08,$L38&lt;0.15)</formula>
    </cfRule>
  </conditionalFormatting>
  <conditionalFormatting sqref="D38">
    <cfRule type="expression" dxfId="1213" priority="735">
      <formula>$L38&gt;0.15</formula>
    </cfRule>
    <cfRule type="expression" dxfId="1212" priority="736">
      <formula>AND($L38&gt;0.08,$L38&lt;0.15)</formula>
    </cfRule>
  </conditionalFormatting>
  <conditionalFormatting sqref="E68:F68">
    <cfRule type="expression" dxfId="1211" priority="689">
      <formula>$L68&gt;0.15</formula>
    </cfRule>
    <cfRule type="expression" dxfId="1210" priority="690">
      <formula>AND($L68&gt;0.08,$L68&lt;0.15)</formula>
    </cfRule>
  </conditionalFormatting>
  <conditionalFormatting sqref="H68">
    <cfRule type="expression" dxfId="1209" priority="687">
      <formula>$L68&gt;0.15</formula>
    </cfRule>
    <cfRule type="expression" dxfId="1208" priority="688">
      <formula>AND($L68&gt;0.08,$L68&lt;0.15)</formula>
    </cfRule>
  </conditionalFormatting>
  <conditionalFormatting sqref="G68">
    <cfRule type="expression" dxfId="1207" priority="685">
      <formula>$L68&gt;0.15</formula>
    </cfRule>
    <cfRule type="expression" dxfId="1206" priority="686">
      <formula>AND($L68&gt;0.08,$L68&lt;0.15)</formula>
    </cfRule>
  </conditionalFormatting>
  <conditionalFormatting sqref="G68">
    <cfRule type="expression" dxfId="1205" priority="683">
      <formula>$L68&gt;0.15</formula>
    </cfRule>
    <cfRule type="expression" dxfId="1204" priority="684">
      <formula>AND($L68&gt;0.08,$L68&lt;0.15)</formula>
    </cfRule>
  </conditionalFormatting>
  <conditionalFormatting sqref="D68">
    <cfRule type="expression" dxfId="1203" priority="681">
      <formula>$L68&gt;0.15</formula>
    </cfRule>
    <cfRule type="expression" dxfId="1202" priority="682">
      <formula>AND($L68&gt;0.08,$L68&lt;0.15)</formula>
    </cfRule>
  </conditionalFormatting>
  <conditionalFormatting sqref="AE7:AE11">
    <cfRule type="expression" dxfId="1201" priority="677">
      <formula>$L7&gt;0.15</formula>
    </cfRule>
    <cfRule type="expression" dxfId="1200" priority="678">
      <formula>AND($L7&gt;0.08,$L7&lt;0.15)</formula>
    </cfRule>
  </conditionalFormatting>
  <conditionalFormatting sqref="AE7:AE11">
    <cfRule type="expression" dxfId="1199" priority="679">
      <formula>$L7&gt;0.15</formula>
    </cfRule>
    <cfRule type="expression" dxfId="1198" priority="680">
      <formula>AND($L7&gt;0.08,$L7&lt;0.15)</formula>
    </cfRule>
  </conditionalFormatting>
  <conditionalFormatting sqref="G14:H14">
    <cfRule type="expression" dxfId="1197" priority="639">
      <formula>$L14&gt;0.15</formula>
    </cfRule>
    <cfRule type="expression" dxfId="1196" priority="640">
      <formula>AND($L14&gt;0.08,$L14&lt;0.15)</formula>
    </cfRule>
  </conditionalFormatting>
  <conditionalFormatting sqref="G14:H14">
    <cfRule type="expression" dxfId="1195" priority="637">
      <formula>$L14&gt;0.15</formula>
    </cfRule>
    <cfRule type="expression" dxfId="1194" priority="638">
      <formula>AND($L14&gt;0.08,$L14&lt;0.15)</formula>
    </cfRule>
  </conditionalFormatting>
  <conditionalFormatting sqref="D14">
    <cfRule type="expression" dxfId="1193" priority="651">
      <formula>$L14&gt;0.15</formula>
    </cfRule>
    <cfRule type="expression" dxfId="1192" priority="652">
      <formula>AND($L14&gt;0.08,$L14&lt;0.15)</formula>
    </cfRule>
  </conditionalFormatting>
  <conditionalFormatting sqref="D14">
    <cfRule type="expression" dxfId="1191" priority="649">
      <formula>$L14&gt;0.15</formula>
    </cfRule>
    <cfRule type="expression" dxfId="1190" priority="650">
      <formula>AND($L14&gt;0.08,$L14&lt;0.15)</formula>
    </cfRule>
  </conditionalFormatting>
  <conditionalFormatting sqref="D14">
    <cfRule type="expression" dxfId="1189" priority="647">
      <formula>$L14&gt;0.15</formula>
    </cfRule>
    <cfRule type="expression" dxfId="1188" priority="648">
      <formula>AND($L14&gt;0.08,$L14&lt;0.15)</formula>
    </cfRule>
  </conditionalFormatting>
  <conditionalFormatting sqref="E14:F14">
    <cfRule type="expression" dxfId="1187" priority="645">
      <formula>$L14&gt;0.15</formula>
    </cfRule>
    <cfRule type="expression" dxfId="1186" priority="646">
      <formula>AND($L14&gt;0.08,$L14&lt;0.15)</formula>
    </cfRule>
  </conditionalFormatting>
  <conditionalFormatting sqref="E14:F14">
    <cfRule type="expression" dxfId="1185" priority="643">
      <formula>$L14&gt;0.15</formula>
    </cfRule>
    <cfRule type="expression" dxfId="1184" priority="644">
      <formula>AND($L14&gt;0.08,$L14&lt;0.15)</formula>
    </cfRule>
  </conditionalFormatting>
  <conditionalFormatting sqref="E14:F14">
    <cfRule type="expression" dxfId="1183" priority="641">
      <formula>$L14&gt;0.15</formula>
    </cfRule>
    <cfRule type="expression" dxfId="1182" priority="642">
      <formula>AND($L14&gt;0.08,$L14&lt;0.15)</formula>
    </cfRule>
  </conditionalFormatting>
  <conditionalFormatting sqref="H15">
    <cfRule type="expression" dxfId="1181" priority="623">
      <formula>$L15&gt;0.15</formula>
    </cfRule>
    <cfRule type="expression" dxfId="1180" priority="624">
      <formula>AND($L15&gt;0.08,$L15&lt;0.15)</formula>
    </cfRule>
  </conditionalFormatting>
  <conditionalFormatting sqref="H15">
    <cfRule type="expression" dxfId="1179" priority="629">
      <formula>$L15&gt;0.15</formula>
    </cfRule>
    <cfRule type="expression" dxfId="1178" priority="630">
      <formula>AND($L15&gt;0.08,$L15&lt;0.15)</formula>
    </cfRule>
  </conditionalFormatting>
  <conditionalFormatting sqref="AA29">
    <cfRule type="expression" dxfId="1177" priority="497">
      <formula>$L29&gt;0.15</formula>
    </cfRule>
    <cfRule type="expression" dxfId="1176" priority="498">
      <formula>AND($L29&gt;0.08,$L29&lt;0.15)</formula>
    </cfRule>
  </conditionalFormatting>
  <conditionalFormatting sqref="AA31">
    <cfRule type="expression" dxfId="1175" priority="471">
      <formula>$L31&gt;0.15</formula>
    </cfRule>
    <cfRule type="expression" dxfId="1174" priority="472">
      <formula>AND($L31&gt;0.08,$L31&lt;0.15)</formula>
    </cfRule>
  </conditionalFormatting>
  <conditionalFormatting sqref="D34">
    <cfRule type="expression" dxfId="1173" priority="417">
      <formula>$L34&gt;0.15</formula>
    </cfRule>
    <cfRule type="expression" dxfId="1172" priority="418">
      <formula>AND($L34&gt;0.08,$L34&lt;0.15)</formula>
    </cfRule>
  </conditionalFormatting>
  <conditionalFormatting sqref="E34:F34">
    <cfRule type="expression" dxfId="1171" priority="415">
      <formula>$L34&gt;0.15</formula>
    </cfRule>
    <cfRule type="expression" dxfId="1170" priority="416">
      <formula>AND($L34&gt;0.08,$L34&lt;0.15)</formula>
    </cfRule>
  </conditionalFormatting>
  <conditionalFormatting sqref="E34:F34">
    <cfRule type="expression" dxfId="1169" priority="413">
      <formula>$L34&gt;0.15</formula>
    </cfRule>
    <cfRule type="expression" dxfId="1168" priority="414">
      <formula>AND($L34&gt;0.08,$L34&lt;0.15)</formula>
    </cfRule>
  </conditionalFormatting>
  <conditionalFormatting sqref="E34:F34">
    <cfRule type="expression" dxfId="1167" priority="411">
      <formula>$L34&gt;0.15</formula>
    </cfRule>
    <cfRule type="expression" dxfId="1166" priority="412">
      <formula>AND($L34&gt;0.08,$L34&lt;0.15)</formula>
    </cfRule>
  </conditionalFormatting>
  <conditionalFormatting sqref="G34:H34">
    <cfRule type="expression" dxfId="1165" priority="409">
      <formula>$L34&gt;0.15</formula>
    </cfRule>
    <cfRule type="expression" dxfId="1164" priority="410">
      <formula>AND($L34&gt;0.08,$L34&lt;0.15)</formula>
    </cfRule>
  </conditionalFormatting>
  <conditionalFormatting sqref="G34:H34">
    <cfRule type="expression" dxfId="1163" priority="407">
      <formula>$L34&gt;0.15</formula>
    </cfRule>
    <cfRule type="expression" dxfId="1162" priority="408">
      <formula>AND($L34&gt;0.08,$L34&lt;0.15)</formula>
    </cfRule>
  </conditionalFormatting>
  <conditionalFormatting sqref="D35">
    <cfRule type="expression" dxfId="1161" priority="405">
      <formula>$L35&gt;0.15</formula>
    </cfRule>
    <cfRule type="expression" dxfId="1160" priority="406">
      <formula>AND($L35&gt;0.08,$L35&lt;0.15)</formula>
    </cfRule>
  </conditionalFormatting>
  <conditionalFormatting sqref="E35:F35">
    <cfRule type="expression" dxfId="1159" priority="403">
      <formula>$L35&gt;0.15</formula>
    </cfRule>
    <cfRule type="expression" dxfId="1158" priority="404">
      <formula>AND($L35&gt;0.08,$L35&lt;0.15)</formula>
    </cfRule>
  </conditionalFormatting>
  <conditionalFormatting sqref="E35:F35">
    <cfRule type="expression" dxfId="1157" priority="401">
      <formula>$L35&gt;0.15</formula>
    </cfRule>
    <cfRule type="expression" dxfId="1156" priority="402">
      <formula>AND($L35&gt;0.08,$L35&lt;0.15)</formula>
    </cfRule>
  </conditionalFormatting>
  <conditionalFormatting sqref="E35:F35">
    <cfRule type="expression" dxfId="1155" priority="399">
      <formula>$L35&gt;0.15</formula>
    </cfRule>
    <cfRule type="expression" dxfId="1154" priority="400">
      <formula>AND($L35&gt;0.08,$L35&lt;0.15)</formula>
    </cfRule>
  </conditionalFormatting>
  <conditionalFormatting sqref="G35:H35">
    <cfRule type="expression" dxfId="1153" priority="397">
      <formula>$L35&gt;0.15</formula>
    </cfRule>
    <cfRule type="expression" dxfId="1152" priority="398">
      <formula>AND($L35&gt;0.08,$L35&lt;0.15)</formula>
    </cfRule>
  </conditionalFormatting>
  <conditionalFormatting sqref="G35:H35">
    <cfRule type="expression" dxfId="1151" priority="395">
      <formula>$L35&gt;0.15</formula>
    </cfRule>
    <cfRule type="expression" dxfId="1150" priority="396">
      <formula>AND($L35&gt;0.08,$L35&lt;0.15)</formula>
    </cfRule>
  </conditionalFormatting>
  <conditionalFormatting sqref="E36:F36">
    <cfRule type="expression" dxfId="1149" priority="389">
      <formula>$L36&gt;0.15</formula>
    </cfRule>
    <cfRule type="expression" dxfId="1148" priority="390">
      <formula>AND($L36&gt;0.08,$L36&lt;0.15)</formula>
    </cfRule>
  </conditionalFormatting>
  <conditionalFormatting sqref="E36:F36">
    <cfRule type="expression" dxfId="1147" priority="391">
      <formula>$L36&gt;0.15</formula>
    </cfRule>
    <cfRule type="expression" dxfId="1146" priority="392">
      <formula>AND($L36&gt;0.08,$L36&lt;0.15)</formula>
    </cfRule>
  </conditionalFormatting>
  <conditionalFormatting sqref="D36">
    <cfRule type="expression" dxfId="1145" priority="393">
      <formula>$L36&gt;0.15</formula>
    </cfRule>
    <cfRule type="expression" dxfId="1144" priority="394">
      <formula>AND($L36&gt;0.08,$L36&lt;0.15)</formula>
    </cfRule>
  </conditionalFormatting>
  <conditionalFormatting sqref="E36:F36">
    <cfRule type="expression" dxfId="1143" priority="385">
      <formula>$L36&gt;0.15</formula>
    </cfRule>
    <cfRule type="expression" dxfId="1142" priority="386">
      <formula>AND($L36&gt;0.08,$L36&lt;0.15)</formula>
    </cfRule>
  </conditionalFormatting>
  <conditionalFormatting sqref="E36:F36">
    <cfRule type="expression" dxfId="1141" priority="383">
      <formula>$L36&gt;0.15</formula>
    </cfRule>
    <cfRule type="expression" dxfId="1140" priority="384">
      <formula>AND($L36&gt;0.08,$L36&lt;0.15)</formula>
    </cfRule>
  </conditionalFormatting>
  <conditionalFormatting sqref="G36:H36">
    <cfRule type="expression" dxfId="1139" priority="381">
      <formula>$L36&gt;0.15</formula>
    </cfRule>
    <cfRule type="expression" dxfId="1138" priority="382">
      <formula>AND($L36&gt;0.08,$L36&lt;0.15)</formula>
    </cfRule>
  </conditionalFormatting>
  <conditionalFormatting sqref="G36:H36">
    <cfRule type="expression" dxfId="1137" priority="387">
      <formula>$L36&gt;0.15</formula>
    </cfRule>
    <cfRule type="expression" dxfId="1136" priority="388">
      <formula>AND($L36&gt;0.08,$L36&lt;0.15)</formula>
    </cfRule>
  </conditionalFormatting>
  <conditionalFormatting sqref="E7:F7">
    <cfRule type="expression" dxfId="1135" priority="379">
      <formula>$L7&gt;0.15</formula>
    </cfRule>
    <cfRule type="expression" dxfId="1134" priority="380">
      <formula>AND($L7&gt;0.08,$L7&lt;0.15)</formula>
    </cfRule>
  </conditionalFormatting>
  <conditionalFormatting sqref="D7">
    <cfRule type="expression" dxfId="1133" priority="377">
      <formula>$L7&gt;0.15</formula>
    </cfRule>
    <cfRule type="expression" dxfId="1132" priority="378">
      <formula>AND($L7&gt;0.08,$L7&lt;0.15)</formula>
    </cfRule>
  </conditionalFormatting>
  <conditionalFormatting sqref="G7:H7">
    <cfRule type="expression" dxfId="1131" priority="375">
      <formula>$L7&gt;0.15</formula>
    </cfRule>
    <cfRule type="expression" dxfId="1130" priority="376">
      <formula>AND($L7&gt;0.08,$L7&lt;0.15)</formula>
    </cfRule>
  </conditionalFormatting>
  <conditionalFormatting sqref="G7:H7">
    <cfRule type="expression" dxfId="1129" priority="373">
      <formula>$L7&gt;0.15</formula>
    </cfRule>
    <cfRule type="expression" dxfId="1128" priority="374">
      <formula>AND($L7&gt;0.08,$L7&lt;0.15)</formula>
    </cfRule>
  </conditionalFormatting>
  <conditionalFormatting sqref="E8:F8">
    <cfRule type="expression" dxfId="1127" priority="371">
      <formula>$L8&gt;0.15</formula>
    </cfRule>
    <cfRule type="expression" dxfId="1126" priority="372">
      <formula>AND($L8&gt;0.08,$L8&lt;0.15)</formula>
    </cfRule>
  </conditionalFormatting>
  <conditionalFormatting sqref="D8">
    <cfRule type="expression" dxfId="1125" priority="369">
      <formula>$L8&gt;0.15</formula>
    </cfRule>
    <cfRule type="expression" dxfId="1124" priority="370">
      <formula>AND($L8&gt;0.08,$L8&lt;0.15)</formula>
    </cfRule>
  </conditionalFormatting>
  <conditionalFormatting sqref="G8:H8">
    <cfRule type="expression" dxfId="1123" priority="367">
      <formula>$L8&gt;0.15</formula>
    </cfRule>
    <cfRule type="expression" dxfId="1122" priority="368">
      <formula>AND($L8&gt;0.08,$L8&lt;0.15)</formula>
    </cfRule>
  </conditionalFormatting>
  <conditionalFormatting sqref="G8:H8">
    <cfRule type="expression" dxfId="1121" priority="365">
      <formula>$L8&gt;0.15</formula>
    </cfRule>
    <cfRule type="expression" dxfId="1120" priority="366">
      <formula>AND($L8&gt;0.08,$L8&lt;0.15)</formula>
    </cfRule>
  </conditionalFormatting>
  <conditionalFormatting sqref="G9:H9">
    <cfRule type="expression" dxfId="1119" priority="355">
      <formula>$L9&gt;0.15</formula>
    </cfRule>
    <cfRule type="expression" dxfId="1118" priority="356">
      <formula>AND($L9&gt;0.08,$L9&lt;0.15)</formula>
    </cfRule>
  </conditionalFormatting>
  <conditionalFormatting sqref="E9:F9">
    <cfRule type="expression" dxfId="1117" priority="363">
      <formula>$L9&gt;0.15</formula>
    </cfRule>
    <cfRule type="expression" dxfId="1116" priority="364">
      <formula>AND($L9&gt;0.08,$L9&lt;0.15)</formula>
    </cfRule>
  </conditionalFormatting>
  <conditionalFormatting sqref="E9:F9">
    <cfRule type="expression" dxfId="1115" priority="361">
      <formula>$L9&gt;0.15</formula>
    </cfRule>
    <cfRule type="expression" dxfId="1114" priority="362">
      <formula>AND($L9&gt;0.08,$L9&lt;0.15)</formula>
    </cfRule>
  </conditionalFormatting>
  <conditionalFormatting sqref="E9:F9">
    <cfRule type="expression" dxfId="1113" priority="359">
      <formula>$L9&gt;0.15</formula>
    </cfRule>
    <cfRule type="expression" dxfId="1112" priority="360">
      <formula>AND($L9&gt;0.08,$L9&lt;0.15)</formula>
    </cfRule>
  </conditionalFormatting>
  <conditionalFormatting sqref="G9:H9">
    <cfRule type="expression" dxfId="1111" priority="357">
      <formula>$L9&gt;0.15</formula>
    </cfRule>
    <cfRule type="expression" dxfId="1110" priority="358">
      <formula>AND($L9&gt;0.08,$L9&lt;0.15)</formula>
    </cfRule>
  </conditionalFormatting>
  <conditionalFormatting sqref="D9">
    <cfRule type="expression" dxfId="1109" priority="353">
      <formula>$L9&gt;0.15</formula>
    </cfRule>
    <cfRule type="expression" dxfId="1108" priority="354">
      <formula>AND($L9&gt;0.08,$L9&lt;0.15)</formula>
    </cfRule>
  </conditionalFormatting>
  <conditionalFormatting sqref="E10:F10">
    <cfRule type="expression" dxfId="1107" priority="351">
      <formula>$L10&gt;0.15</formula>
    </cfRule>
    <cfRule type="expression" dxfId="1106" priority="352">
      <formula>AND($L10&gt;0.08,$L10&lt;0.15)</formula>
    </cfRule>
  </conditionalFormatting>
  <conditionalFormatting sqref="D10">
    <cfRule type="expression" dxfId="1105" priority="349">
      <formula>$L10&gt;0.15</formula>
    </cfRule>
    <cfRule type="expression" dxfId="1104" priority="350">
      <formula>AND($L10&gt;0.08,$L10&lt;0.15)</formula>
    </cfRule>
  </conditionalFormatting>
  <conditionalFormatting sqref="G10:H10">
    <cfRule type="expression" dxfId="1103" priority="347">
      <formula>$L10&gt;0.15</formula>
    </cfRule>
    <cfRule type="expression" dxfId="1102" priority="348">
      <formula>AND($L10&gt;0.08,$L10&lt;0.15)</formula>
    </cfRule>
  </conditionalFormatting>
  <conditionalFormatting sqref="G10:H10">
    <cfRule type="expression" dxfId="1101" priority="345">
      <formula>$L10&gt;0.15</formula>
    </cfRule>
    <cfRule type="expression" dxfId="1100" priority="346">
      <formula>AND($L10&gt;0.08,$L10&lt;0.15)</formula>
    </cfRule>
  </conditionalFormatting>
  <conditionalFormatting sqref="E11:F11">
    <cfRule type="expression" dxfId="1099" priority="343">
      <formula>$L11&gt;0.15</formula>
    </cfRule>
    <cfRule type="expression" dxfId="1098" priority="344">
      <formula>AND($L11&gt;0.08,$L11&lt;0.15)</formula>
    </cfRule>
  </conditionalFormatting>
  <conditionalFormatting sqref="D11">
    <cfRule type="expression" dxfId="1097" priority="341">
      <formula>$L11&gt;0.15</formula>
    </cfRule>
    <cfRule type="expression" dxfId="1096" priority="342">
      <formula>AND($L11&gt;0.08,$L11&lt;0.15)</formula>
    </cfRule>
  </conditionalFormatting>
  <conditionalFormatting sqref="G11:H11">
    <cfRule type="expression" dxfId="1095" priority="339">
      <formula>$L11&gt;0.15</formula>
    </cfRule>
    <cfRule type="expression" dxfId="1094" priority="340">
      <formula>AND($L11&gt;0.08,$L11&lt;0.15)</formula>
    </cfRule>
  </conditionalFormatting>
  <conditionalFormatting sqref="G11:H11">
    <cfRule type="expression" dxfId="1093" priority="337">
      <formula>$L11&gt;0.15</formula>
    </cfRule>
    <cfRule type="expression" dxfId="1092" priority="338">
      <formula>AND($L11&gt;0.08,$L11&lt;0.15)</formula>
    </cfRule>
  </conditionalFormatting>
  <conditionalFormatting sqref="G12:H12">
    <cfRule type="expression" dxfId="1091" priority="323">
      <formula>$L12&gt;0.15</formula>
    </cfRule>
    <cfRule type="expression" dxfId="1090" priority="324">
      <formula>AND($L12&gt;0.08,$L12&lt;0.15)</formula>
    </cfRule>
  </conditionalFormatting>
  <conditionalFormatting sqref="G12:H12">
    <cfRule type="expression" dxfId="1089" priority="321">
      <formula>$L12&gt;0.15</formula>
    </cfRule>
    <cfRule type="expression" dxfId="1088" priority="322">
      <formula>AND($L12&gt;0.08,$L12&lt;0.15)</formula>
    </cfRule>
  </conditionalFormatting>
  <conditionalFormatting sqref="D12">
    <cfRule type="expression" dxfId="1087" priority="335">
      <formula>$L12&gt;0.15</formula>
    </cfRule>
    <cfRule type="expression" dxfId="1086" priority="336">
      <formula>AND($L12&gt;0.08,$L12&lt;0.15)</formula>
    </cfRule>
  </conditionalFormatting>
  <conditionalFormatting sqref="D12">
    <cfRule type="expression" dxfId="1085" priority="333">
      <formula>$L12&gt;0.15</formula>
    </cfRule>
    <cfRule type="expression" dxfId="1084" priority="334">
      <formula>AND($L12&gt;0.08,$L12&lt;0.15)</formula>
    </cfRule>
  </conditionalFormatting>
  <conditionalFormatting sqref="D12">
    <cfRule type="expression" dxfId="1083" priority="331">
      <formula>$L12&gt;0.15</formula>
    </cfRule>
    <cfRule type="expression" dxfId="1082" priority="332">
      <formula>AND($L12&gt;0.08,$L12&lt;0.15)</formula>
    </cfRule>
  </conditionalFormatting>
  <conditionalFormatting sqref="E12:F12">
    <cfRule type="expression" dxfId="1081" priority="329">
      <formula>$L12&gt;0.15</formula>
    </cfRule>
    <cfRule type="expression" dxfId="1080" priority="330">
      <formula>AND($L12&gt;0.08,$L12&lt;0.15)</formula>
    </cfRule>
  </conditionalFormatting>
  <conditionalFormatting sqref="E12:F12">
    <cfRule type="expression" dxfId="1079" priority="327">
      <formula>$L12&gt;0.15</formula>
    </cfRule>
    <cfRule type="expression" dxfId="1078" priority="328">
      <formula>AND($L12&gt;0.08,$L12&lt;0.15)</formula>
    </cfRule>
  </conditionalFormatting>
  <conditionalFormatting sqref="E12:F12">
    <cfRule type="expression" dxfId="1077" priority="325">
      <formula>$L12&gt;0.15</formula>
    </cfRule>
    <cfRule type="expression" dxfId="1076" priority="326">
      <formula>AND($L12&gt;0.08,$L12&lt;0.15)</formula>
    </cfRule>
  </conditionalFormatting>
  <conditionalFormatting sqref="G13:H13">
    <cfRule type="expression" dxfId="1075" priority="307">
      <formula>$L13&gt;0.15</formula>
    </cfRule>
    <cfRule type="expression" dxfId="1074" priority="308">
      <formula>AND($L13&gt;0.08,$L13&lt;0.15)</formula>
    </cfRule>
  </conditionalFormatting>
  <conditionalFormatting sqref="G13:H13">
    <cfRule type="expression" dxfId="1073" priority="305">
      <formula>$L13&gt;0.15</formula>
    </cfRule>
    <cfRule type="expression" dxfId="1072" priority="306">
      <formula>AND($L13&gt;0.08,$L13&lt;0.15)</formula>
    </cfRule>
  </conditionalFormatting>
  <conditionalFormatting sqref="D13">
    <cfRule type="expression" dxfId="1071" priority="319">
      <formula>$L13&gt;0.15</formula>
    </cfRule>
    <cfRule type="expression" dxfId="1070" priority="320">
      <formula>AND($L13&gt;0.08,$L13&lt;0.15)</formula>
    </cfRule>
  </conditionalFormatting>
  <conditionalFormatting sqref="D13">
    <cfRule type="expression" dxfId="1069" priority="317">
      <formula>$L13&gt;0.15</formula>
    </cfRule>
    <cfRule type="expression" dxfId="1068" priority="318">
      <formula>AND($L13&gt;0.08,$L13&lt;0.15)</formula>
    </cfRule>
  </conditionalFormatting>
  <conditionalFormatting sqref="D13">
    <cfRule type="expression" dxfId="1067" priority="315">
      <formula>$L13&gt;0.15</formula>
    </cfRule>
    <cfRule type="expression" dxfId="1066" priority="316">
      <formula>AND($L13&gt;0.08,$L13&lt;0.15)</formula>
    </cfRule>
  </conditionalFormatting>
  <conditionalFormatting sqref="E13:F13">
    <cfRule type="expression" dxfId="1065" priority="313">
      <formula>$L13&gt;0.15</formula>
    </cfRule>
    <cfRule type="expression" dxfId="1064" priority="314">
      <formula>AND($L13&gt;0.08,$L13&lt;0.15)</formula>
    </cfRule>
  </conditionalFormatting>
  <conditionalFormatting sqref="E13:F13">
    <cfRule type="expression" dxfId="1063" priority="311">
      <formula>$L13&gt;0.15</formula>
    </cfRule>
    <cfRule type="expression" dxfId="1062" priority="312">
      <formula>AND($L13&gt;0.08,$L13&lt;0.15)</formula>
    </cfRule>
  </conditionalFormatting>
  <conditionalFormatting sqref="E13:F13">
    <cfRule type="expression" dxfId="1061" priority="309">
      <formula>$L13&gt;0.15</formula>
    </cfRule>
    <cfRule type="expression" dxfId="1060" priority="310">
      <formula>AND($L13&gt;0.08,$L13&lt;0.15)</formula>
    </cfRule>
  </conditionalFormatting>
  <conditionalFormatting sqref="G15">
    <cfRule type="expression" dxfId="1059" priority="291">
      <formula>$L15&gt;0.15</formula>
    </cfRule>
    <cfRule type="expression" dxfId="1058" priority="292">
      <formula>AND($L15&gt;0.08,$L15&lt;0.15)</formula>
    </cfRule>
  </conditionalFormatting>
  <conditionalFormatting sqref="G15">
    <cfRule type="expression" dxfId="1057" priority="289">
      <formula>$L15&gt;0.15</formula>
    </cfRule>
    <cfRule type="expression" dxfId="1056" priority="290">
      <formula>AND($L15&gt;0.08,$L15&lt;0.15)</formula>
    </cfRule>
  </conditionalFormatting>
  <conditionalFormatting sqref="D15">
    <cfRule type="expression" dxfId="1055" priority="303">
      <formula>$L15&gt;0.15</formula>
    </cfRule>
    <cfRule type="expression" dxfId="1054" priority="304">
      <formula>AND($L15&gt;0.08,$L15&lt;0.15)</formula>
    </cfRule>
  </conditionalFormatting>
  <conditionalFormatting sqref="D15">
    <cfRule type="expression" dxfId="1053" priority="301">
      <formula>$L15&gt;0.15</formula>
    </cfRule>
    <cfRule type="expression" dxfId="1052" priority="302">
      <formula>AND($L15&gt;0.08,$L15&lt;0.15)</formula>
    </cfRule>
  </conditionalFormatting>
  <conditionalFormatting sqref="D15">
    <cfRule type="expression" dxfId="1051" priority="299">
      <formula>$L15&gt;0.15</formula>
    </cfRule>
    <cfRule type="expression" dxfId="1050" priority="300">
      <formula>AND($L15&gt;0.08,$L15&lt;0.15)</formula>
    </cfRule>
  </conditionalFormatting>
  <conditionalFormatting sqref="E15:F15">
    <cfRule type="expression" dxfId="1049" priority="297">
      <formula>$L15&gt;0.15</formula>
    </cfRule>
    <cfRule type="expression" dxfId="1048" priority="298">
      <formula>AND($L15&gt;0.08,$L15&lt;0.15)</formula>
    </cfRule>
  </conditionalFormatting>
  <conditionalFormatting sqref="E15:F15">
    <cfRule type="expression" dxfId="1047" priority="295">
      <formula>$L15&gt;0.15</formula>
    </cfRule>
    <cfRule type="expression" dxfId="1046" priority="296">
      <formula>AND($L15&gt;0.08,$L15&lt;0.15)</formula>
    </cfRule>
  </conditionalFormatting>
  <conditionalFormatting sqref="E15:F15">
    <cfRule type="expression" dxfId="1045" priority="293">
      <formula>$L15&gt;0.15</formula>
    </cfRule>
    <cfRule type="expression" dxfId="1044" priority="294">
      <formula>AND($L15&gt;0.08,$L15&lt;0.15)</formula>
    </cfRule>
  </conditionalFormatting>
  <conditionalFormatting sqref="G16:H16">
    <cfRule type="expression" dxfId="1043" priority="275">
      <formula>$L16&gt;0.15</formula>
    </cfRule>
    <cfRule type="expression" dxfId="1042" priority="276">
      <formula>AND($L16&gt;0.08,$L16&lt;0.15)</formula>
    </cfRule>
  </conditionalFormatting>
  <conditionalFormatting sqref="G16:H16">
    <cfRule type="expression" dxfId="1041" priority="273">
      <formula>$L16&gt;0.15</formula>
    </cfRule>
    <cfRule type="expression" dxfId="1040" priority="274">
      <formula>AND($L16&gt;0.08,$L16&lt;0.15)</formula>
    </cfRule>
  </conditionalFormatting>
  <conditionalFormatting sqref="D16">
    <cfRule type="expression" dxfId="1039" priority="287">
      <formula>$L16&gt;0.15</formula>
    </cfRule>
    <cfRule type="expression" dxfId="1038" priority="288">
      <formula>AND($L16&gt;0.08,$L16&lt;0.15)</formula>
    </cfRule>
  </conditionalFormatting>
  <conditionalFormatting sqref="D16">
    <cfRule type="expression" dxfId="1037" priority="285">
      <formula>$L16&gt;0.15</formula>
    </cfRule>
    <cfRule type="expression" dxfId="1036" priority="286">
      <formula>AND($L16&gt;0.08,$L16&lt;0.15)</formula>
    </cfRule>
  </conditionalFormatting>
  <conditionalFormatting sqref="D16">
    <cfRule type="expression" dxfId="1035" priority="283">
      <formula>$L16&gt;0.15</formula>
    </cfRule>
    <cfRule type="expression" dxfId="1034" priority="284">
      <formula>AND($L16&gt;0.08,$L16&lt;0.15)</formula>
    </cfRule>
  </conditionalFormatting>
  <conditionalFormatting sqref="E16:F16">
    <cfRule type="expression" dxfId="1033" priority="281">
      <formula>$L16&gt;0.15</formula>
    </cfRule>
    <cfRule type="expression" dxfId="1032" priority="282">
      <formula>AND($L16&gt;0.08,$L16&lt;0.15)</formula>
    </cfRule>
  </conditionalFormatting>
  <conditionalFormatting sqref="E16:F16">
    <cfRule type="expression" dxfId="1031" priority="279">
      <formula>$L16&gt;0.15</formula>
    </cfRule>
    <cfRule type="expression" dxfId="1030" priority="280">
      <formula>AND($L16&gt;0.08,$L16&lt;0.15)</formula>
    </cfRule>
  </conditionalFormatting>
  <conditionalFormatting sqref="E16:F16">
    <cfRule type="expression" dxfId="1029" priority="277">
      <formula>$L16&gt;0.15</formula>
    </cfRule>
    <cfRule type="expression" dxfId="1028" priority="278">
      <formula>AND($L16&gt;0.08,$L16&lt;0.15)</formula>
    </cfRule>
  </conditionalFormatting>
  <conditionalFormatting sqref="G17:H17">
    <cfRule type="expression" dxfId="1027" priority="259">
      <formula>$L17&gt;0.15</formula>
    </cfRule>
    <cfRule type="expression" dxfId="1026" priority="260">
      <formula>AND($L17&gt;0.08,$L17&lt;0.15)</formula>
    </cfRule>
  </conditionalFormatting>
  <conditionalFormatting sqref="G17:H17">
    <cfRule type="expression" dxfId="1025" priority="257">
      <formula>$L17&gt;0.15</formula>
    </cfRule>
    <cfRule type="expression" dxfId="1024" priority="258">
      <formula>AND($L17&gt;0.08,$L17&lt;0.15)</formula>
    </cfRule>
  </conditionalFormatting>
  <conditionalFormatting sqref="D17">
    <cfRule type="expression" dxfId="1023" priority="271">
      <formula>$L17&gt;0.15</formula>
    </cfRule>
    <cfRule type="expression" dxfId="1022" priority="272">
      <formula>AND($L17&gt;0.08,$L17&lt;0.15)</formula>
    </cfRule>
  </conditionalFormatting>
  <conditionalFormatting sqref="D17">
    <cfRule type="expression" dxfId="1021" priority="269">
      <formula>$L17&gt;0.15</formula>
    </cfRule>
    <cfRule type="expression" dxfId="1020" priority="270">
      <formula>AND($L17&gt;0.08,$L17&lt;0.15)</formula>
    </cfRule>
  </conditionalFormatting>
  <conditionalFormatting sqref="D17">
    <cfRule type="expression" dxfId="1019" priority="267">
      <formula>$L17&gt;0.15</formula>
    </cfRule>
    <cfRule type="expression" dxfId="1018" priority="268">
      <formula>AND($L17&gt;0.08,$L17&lt;0.15)</formula>
    </cfRule>
  </conditionalFormatting>
  <conditionalFormatting sqref="E17:F17">
    <cfRule type="expression" dxfId="1017" priority="265">
      <formula>$L17&gt;0.15</formula>
    </cfRule>
    <cfRule type="expression" dxfId="1016" priority="266">
      <formula>AND($L17&gt;0.08,$L17&lt;0.15)</formula>
    </cfRule>
  </conditionalFormatting>
  <conditionalFormatting sqref="E17:F17">
    <cfRule type="expression" dxfId="1015" priority="263">
      <formula>$L17&gt;0.15</formula>
    </cfRule>
    <cfRule type="expression" dxfId="1014" priority="264">
      <formula>AND($L17&gt;0.08,$L17&lt;0.15)</formula>
    </cfRule>
  </conditionalFormatting>
  <conditionalFormatting sqref="E17:F17">
    <cfRule type="expression" dxfId="1013" priority="261">
      <formula>$L17&gt;0.15</formula>
    </cfRule>
    <cfRule type="expression" dxfId="1012" priority="262">
      <formula>AND($L17&gt;0.08,$L17&lt;0.15)</formula>
    </cfRule>
  </conditionalFormatting>
  <conditionalFormatting sqref="G18:H18">
    <cfRule type="expression" dxfId="1011" priority="247">
      <formula>$L18&gt;0.15</formula>
    </cfRule>
    <cfRule type="expression" dxfId="1010" priority="248">
      <formula>AND($L18&gt;0.08,$L18&lt;0.15)</formula>
    </cfRule>
  </conditionalFormatting>
  <conditionalFormatting sqref="E18:F18">
    <cfRule type="expression" dxfId="1009" priority="255">
      <formula>$L18&gt;0.15</formula>
    </cfRule>
    <cfRule type="expression" dxfId="1008" priority="256">
      <formula>AND($L18&gt;0.08,$L18&lt;0.15)</formula>
    </cfRule>
  </conditionalFormatting>
  <conditionalFormatting sqref="E18:F18">
    <cfRule type="expression" dxfId="1007" priority="253">
      <formula>$L18&gt;0.15</formula>
    </cfRule>
    <cfRule type="expression" dxfId="1006" priority="254">
      <formula>AND($L18&gt;0.08,$L18&lt;0.15)</formula>
    </cfRule>
  </conditionalFormatting>
  <conditionalFormatting sqref="E18:F18">
    <cfRule type="expression" dxfId="1005" priority="251">
      <formula>$L18&gt;0.15</formula>
    </cfRule>
    <cfRule type="expression" dxfId="1004" priority="252">
      <formula>AND($L18&gt;0.08,$L18&lt;0.15)</formula>
    </cfRule>
  </conditionalFormatting>
  <conditionalFormatting sqref="G18:H18">
    <cfRule type="expression" dxfId="1003" priority="249">
      <formula>$L18&gt;0.15</formula>
    </cfRule>
    <cfRule type="expression" dxfId="1002" priority="250">
      <formula>AND($L18&gt;0.08,$L18&lt;0.15)</formula>
    </cfRule>
  </conditionalFormatting>
  <conditionalFormatting sqref="D18">
    <cfRule type="expression" dxfId="1001" priority="245">
      <formula>$L18&gt;0.15</formula>
    </cfRule>
    <cfRule type="expression" dxfId="1000" priority="246">
      <formula>AND($L18&gt;0.08,$L18&lt;0.15)</formula>
    </cfRule>
  </conditionalFormatting>
  <conditionalFormatting sqref="E19:F19">
    <cfRule type="expression" dxfId="999" priority="243">
      <formula>$L19&gt;0.15</formula>
    </cfRule>
    <cfRule type="expression" dxfId="998" priority="244">
      <formula>AND($L19&gt;0.08,$L19&lt;0.15)</formula>
    </cfRule>
  </conditionalFormatting>
  <conditionalFormatting sqref="D19">
    <cfRule type="expression" dxfId="997" priority="241">
      <formula>$L19&gt;0.15</formula>
    </cfRule>
    <cfRule type="expression" dxfId="996" priority="242">
      <formula>AND($L19&gt;0.08,$L19&lt;0.15)</formula>
    </cfRule>
  </conditionalFormatting>
  <conditionalFormatting sqref="G19:H19">
    <cfRule type="expression" dxfId="995" priority="239">
      <formula>$L19&gt;0.15</formula>
    </cfRule>
    <cfRule type="expression" dxfId="994" priority="240">
      <formula>AND($L19&gt;0.08,$L19&lt;0.15)</formula>
    </cfRule>
  </conditionalFormatting>
  <conditionalFormatting sqref="G19:H19">
    <cfRule type="expression" dxfId="993" priority="237">
      <formula>$L19&gt;0.15</formula>
    </cfRule>
    <cfRule type="expression" dxfId="992" priority="238">
      <formula>AND($L19&gt;0.08,$L19&lt;0.15)</formula>
    </cfRule>
  </conditionalFormatting>
  <conditionalFormatting sqref="E20:F20">
    <cfRule type="expression" dxfId="991" priority="235">
      <formula>$L20&gt;0.15</formula>
    </cfRule>
    <cfRule type="expression" dxfId="990" priority="236">
      <formula>AND($L20&gt;0.08,$L20&lt;0.15)</formula>
    </cfRule>
  </conditionalFormatting>
  <conditionalFormatting sqref="D20">
    <cfRule type="expression" dxfId="989" priority="233">
      <formula>$L20&gt;0.15</formula>
    </cfRule>
    <cfRule type="expression" dxfId="988" priority="234">
      <formula>AND($L20&gt;0.08,$L20&lt;0.15)</formula>
    </cfRule>
  </conditionalFormatting>
  <conditionalFormatting sqref="G20:H20">
    <cfRule type="expression" dxfId="987" priority="231">
      <formula>$L20&gt;0.15</formula>
    </cfRule>
    <cfRule type="expression" dxfId="986" priority="232">
      <formula>AND($L20&gt;0.08,$L20&lt;0.15)</formula>
    </cfRule>
  </conditionalFormatting>
  <conditionalFormatting sqref="G20:H20">
    <cfRule type="expression" dxfId="985" priority="229">
      <formula>$L20&gt;0.15</formula>
    </cfRule>
    <cfRule type="expression" dxfId="984" priority="230">
      <formula>AND($L20&gt;0.08,$L20&lt;0.15)</formula>
    </cfRule>
  </conditionalFormatting>
  <conditionalFormatting sqref="E21:F21">
    <cfRule type="expression" dxfId="983" priority="223">
      <formula>$L21&gt;0.15</formula>
    </cfRule>
    <cfRule type="expression" dxfId="982" priority="224">
      <formula>AND($L21&gt;0.08,$L21&lt;0.15)</formula>
    </cfRule>
  </conditionalFormatting>
  <conditionalFormatting sqref="E21:F21">
    <cfRule type="expression" dxfId="981" priority="225">
      <formula>$L21&gt;0.15</formula>
    </cfRule>
    <cfRule type="expression" dxfId="980" priority="226">
      <formula>AND($L21&gt;0.08,$L21&lt;0.15)</formula>
    </cfRule>
  </conditionalFormatting>
  <conditionalFormatting sqref="D21">
    <cfRule type="expression" dxfId="979" priority="227">
      <formula>$L21&gt;0.15</formula>
    </cfRule>
    <cfRule type="expression" dxfId="978" priority="228">
      <formula>AND($L21&gt;0.08,$L21&lt;0.15)</formula>
    </cfRule>
  </conditionalFormatting>
  <conditionalFormatting sqref="E21:F21">
    <cfRule type="expression" dxfId="977" priority="219">
      <formula>$L21&gt;0.15</formula>
    </cfRule>
    <cfRule type="expression" dxfId="976" priority="220">
      <formula>AND($L21&gt;0.08,$L21&lt;0.15)</formula>
    </cfRule>
  </conditionalFormatting>
  <conditionalFormatting sqref="E21:F21">
    <cfRule type="expression" dxfId="975" priority="217">
      <formula>$L21&gt;0.15</formula>
    </cfRule>
    <cfRule type="expression" dxfId="974" priority="218">
      <formula>AND($L21&gt;0.08,$L21&lt;0.15)</formula>
    </cfRule>
  </conditionalFormatting>
  <conditionalFormatting sqref="G21:H21">
    <cfRule type="expression" dxfId="973" priority="215">
      <formula>$L21&gt;0.15</formula>
    </cfRule>
    <cfRule type="expression" dxfId="972" priority="216">
      <formula>AND($L21&gt;0.08,$L21&lt;0.15)</formula>
    </cfRule>
  </conditionalFormatting>
  <conditionalFormatting sqref="G21:H21">
    <cfRule type="expression" dxfId="971" priority="221">
      <formula>$L21&gt;0.15</formula>
    </cfRule>
    <cfRule type="expression" dxfId="970" priority="222">
      <formula>AND($L21&gt;0.08,$L21&lt;0.15)</formula>
    </cfRule>
  </conditionalFormatting>
  <conditionalFormatting sqref="E22:F22">
    <cfRule type="expression" dxfId="969" priority="209">
      <formula>$L22&gt;0.15</formula>
    </cfRule>
    <cfRule type="expression" dxfId="968" priority="210">
      <formula>AND($L22&gt;0.08,$L22&lt;0.15)</formula>
    </cfRule>
  </conditionalFormatting>
  <conditionalFormatting sqref="E22:F22">
    <cfRule type="expression" dxfId="967" priority="211">
      <formula>$L22&gt;0.15</formula>
    </cfRule>
    <cfRule type="expression" dxfId="966" priority="212">
      <formula>AND($L22&gt;0.08,$L22&lt;0.15)</formula>
    </cfRule>
  </conditionalFormatting>
  <conditionalFormatting sqref="D22">
    <cfRule type="expression" dxfId="965" priority="213">
      <formula>$L22&gt;0.15</formula>
    </cfRule>
    <cfRule type="expression" dxfId="964" priority="214">
      <formula>AND($L22&gt;0.08,$L22&lt;0.15)</formula>
    </cfRule>
  </conditionalFormatting>
  <conditionalFormatting sqref="E22:F22">
    <cfRule type="expression" dxfId="963" priority="205">
      <formula>$L22&gt;0.15</formula>
    </cfRule>
    <cfRule type="expression" dxfId="962" priority="206">
      <formula>AND($L22&gt;0.08,$L22&lt;0.15)</formula>
    </cfRule>
  </conditionalFormatting>
  <conditionalFormatting sqref="E22:F22">
    <cfRule type="expression" dxfId="961" priority="203">
      <formula>$L22&gt;0.15</formula>
    </cfRule>
    <cfRule type="expression" dxfId="960" priority="204">
      <formula>AND($L22&gt;0.08,$L22&lt;0.15)</formula>
    </cfRule>
  </conditionalFormatting>
  <conditionalFormatting sqref="G22:H22">
    <cfRule type="expression" dxfId="959" priority="201">
      <formula>$L22&gt;0.15</formula>
    </cfRule>
    <cfRule type="expression" dxfId="958" priority="202">
      <formula>AND($L22&gt;0.08,$L22&lt;0.15)</formula>
    </cfRule>
  </conditionalFormatting>
  <conditionalFormatting sqref="G22:H22">
    <cfRule type="expression" dxfId="957" priority="207">
      <formula>$L22&gt;0.15</formula>
    </cfRule>
    <cfRule type="expression" dxfId="956" priority="208">
      <formula>AND($L22&gt;0.08,$L22&lt;0.15)</formula>
    </cfRule>
  </conditionalFormatting>
  <conditionalFormatting sqref="E23:F23">
    <cfRule type="expression" dxfId="955" priority="195">
      <formula>$L23&gt;0.15</formula>
    </cfRule>
    <cfRule type="expression" dxfId="954" priority="196">
      <formula>AND($L23&gt;0.08,$L23&lt;0.15)</formula>
    </cfRule>
  </conditionalFormatting>
  <conditionalFormatting sqref="E23:F23">
    <cfRule type="expression" dxfId="953" priority="197">
      <formula>$L23&gt;0.15</formula>
    </cfRule>
    <cfRule type="expression" dxfId="952" priority="198">
      <formula>AND($L23&gt;0.08,$L23&lt;0.15)</formula>
    </cfRule>
  </conditionalFormatting>
  <conditionalFormatting sqref="D23">
    <cfRule type="expression" dxfId="951" priority="199">
      <formula>$L23&gt;0.15</formula>
    </cfRule>
    <cfRule type="expression" dxfId="950" priority="200">
      <formula>AND($L23&gt;0.08,$L23&lt;0.15)</formula>
    </cfRule>
  </conditionalFormatting>
  <conditionalFormatting sqref="E23:F23">
    <cfRule type="expression" dxfId="949" priority="191">
      <formula>$L23&gt;0.15</formula>
    </cfRule>
    <cfRule type="expression" dxfId="948" priority="192">
      <formula>AND($L23&gt;0.08,$L23&lt;0.15)</formula>
    </cfRule>
  </conditionalFormatting>
  <conditionalFormatting sqref="E23:F23">
    <cfRule type="expression" dxfId="947" priority="189">
      <formula>$L23&gt;0.15</formula>
    </cfRule>
    <cfRule type="expression" dxfId="946" priority="190">
      <formula>AND($L23&gt;0.08,$L23&lt;0.15)</formula>
    </cfRule>
  </conditionalFormatting>
  <conditionalFormatting sqref="G23:H23">
    <cfRule type="expression" dxfId="945" priority="187">
      <formula>$L23&gt;0.15</formula>
    </cfRule>
    <cfRule type="expression" dxfId="944" priority="188">
      <formula>AND($L23&gt;0.08,$L23&lt;0.15)</formula>
    </cfRule>
  </conditionalFormatting>
  <conditionalFormatting sqref="G23:H23">
    <cfRule type="expression" dxfId="943" priority="193">
      <formula>$L23&gt;0.15</formula>
    </cfRule>
    <cfRule type="expression" dxfId="942" priority="194">
      <formula>AND($L23&gt;0.08,$L23&lt;0.15)</formula>
    </cfRule>
  </conditionalFormatting>
  <conditionalFormatting sqref="E24:F24">
    <cfRule type="expression" dxfId="941" priority="181">
      <formula>$L24&gt;0.15</formula>
    </cfRule>
    <cfRule type="expression" dxfId="940" priority="182">
      <formula>AND($L24&gt;0.08,$L24&lt;0.15)</formula>
    </cfRule>
  </conditionalFormatting>
  <conditionalFormatting sqref="E24:F24">
    <cfRule type="expression" dxfId="939" priority="183">
      <formula>$L24&gt;0.15</formula>
    </cfRule>
    <cfRule type="expression" dxfId="938" priority="184">
      <formula>AND($L24&gt;0.08,$L24&lt;0.15)</formula>
    </cfRule>
  </conditionalFormatting>
  <conditionalFormatting sqref="D24">
    <cfRule type="expression" dxfId="937" priority="185">
      <formula>$L24&gt;0.15</formula>
    </cfRule>
    <cfRule type="expression" dxfId="936" priority="186">
      <formula>AND($L24&gt;0.08,$L24&lt;0.15)</formula>
    </cfRule>
  </conditionalFormatting>
  <conditionalFormatting sqref="E24:F24">
    <cfRule type="expression" dxfId="935" priority="177">
      <formula>$L24&gt;0.15</formula>
    </cfRule>
    <cfRule type="expression" dxfId="934" priority="178">
      <formula>AND($L24&gt;0.08,$L24&lt;0.15)</formula>
    </cfRule>
  </conditionalFormatting>
  <conditionalFormatting sqref="E24:F24">
    <cfRule type="expression" dxfId="933" priority="175">
      <formula>$L24&gt;0.15</formula>
    </cfRule>
    <cfRule type="expression" dxfId="932" priority="176">
      <formula>AND($L24&gt;0.08,$L24&lt;0.15)</formula>
    </cfRule>
  </conditionalFormatting>
  <conditionalFormatting sqref="G24:H24">
    <cfRule type="expression" dxfId="931" priority="173">
      <formula>$L24&gt;0.15</formula>
    </cfRule>
    <cfRule type="expression" dxfId="930" priority="174">
      <formula>AND($L24&gt;0.08,$L24&lt;0.15)</formula>
    </cfRule>
  </conditionalFormatting>
  <conditionalFormatting sqref="G24:H24">
    <cfRule type="expression" dxfId="929" priority="179">
      <formula>$L24&gt;0.15</formula>
    </cfRule>
    <cfRule type="expression" dxfId="928" priority="180">
      <formula>AND($L24&gt;0.08,$L24&lt;0.15)</formula>
    </cfRule>
  </conditionalFormatting>
  <conditionalFormatting sqref="E25:F25">
    <cfRule type="expression" dxfId="927" priority="169">
      <formula>$L25&gt;0.15</formula>
    </cfRule>
    <cfRule type="expression" dxfId="926" priority="170">
      <formula>AND($L25&gt;0.08,$L25&lt;0.15)</formula>
    </cfRule>
  </conditionalFormatting>
  <conditionalFormatting sqref="E25:F25">
    <cfRule type="expression" dxfId="925" priority="165">
      <formula>$L25&gt;0.15</formula>
    </cfRule>
    <cfRule type="expression" dxfId="924" priority="166">
      <formula>AND($L25&gt;0.08,$L25&lt;0.15)</formula>
    </cfRule>
  </conditionalFormatting>
  <conditionalFormatting sqref="E25:F25">
    <cfRule type="expression" dxfId="923" priority="163">
      <formula>$L25&gt;0.15</formula>
    </cfRule>
    <cfRule type="expression" dxfId="922" priority="164">
      <formula>AND($L25&gt;0.08,$L25&lt;0.15)</formula>
    </cfRule>
  </conditionalFormatting>
  <conditionalFormatting sqref="G25:H25">
    <cfRule type="expression" dxfId="921" priority="161">
      <formula>$L25&gt;0.15</formula>
    </cfRule>
    <cfRule type="expression" dxfId="920" priority="162">
      <formula>AND($L25&gt;0.08,$L25&lt;0.15)</formula>
    </cfRule>
  </conditionalFormatting>
  <conditionalFormatting sqref="G25:H25">
    <cfRule type="expression" dxfId="919" priority="167">
      <formula>$L25&gt;0.15</formula>
    </cfRule>
    <cfRule type="expression" dxfId="918" priority="168">
      <formula>AND($L25&gt;0.08,$L25&lt;0.15)</formula>
    </cfRule>
  </conditionalFormatting>
  <conditionalFormatting sqref="E25:F25">
    <cfRule type="expression" dxfId="917" priority="171">
      <formula>$L25&gt;0.15</formula>
    </cfRule>
    <cfRule type="expression" dxfId="916" priority="172">
      <formula>AND($L25&gt;0.08,$L25&lt;0.15)</formula>
    </cfRule>
  </conditionalFormatting>
  <conditionalFormatting sqref="D25">
    <cfRule type="expression" dxfId="915" priority="159">
      <formula>$L25&gt;0.15</formula>
    </cfRule>
    <cfRule type="expression" dxfId="914" priority="160">
      <formula>AND($L25&gt;0.08,$L25&lt;0.15)</formula>
    </cfRule>
  </conditionalFormatting>
  <conditionalFormatting sqref="D25">
    <cfRule type="expression" dxfId="913" priority="157">
      <formula>$L25&gt;0.15</formula>
    </cfRule>
    <cfRule type="expression" dxfId="912" priority="158">
      <formula>AND($L25&gt;0.08,$L25&lt;0.15)</formula>
    </cfRule>
  </conditionalFormatting>
  <conditionalFormatting sqref="E24:F24">
    <cfRule type="expression" dxfId="911" priority="137">
      <formula>$L24&gt;0.15</formula>
    </cfRule>
    <cfRule type="expression" dxfId="910" priority="138">
      <formula>AND($L24&gt;0.08,$L24&lt;0.15)</formula>
    </cfRule>
  </conditionalFormatting>
  <conditionalFormatting sqref="E24:F24">
    <cfRule type="expression" dxfId="909" priority="133">
      <formula>$L24&gt;0.15</formula>
    </cfRule>
    <cfRule type="expression" dxfId="908" priority="134">
      <formula>AND($L24&gt;0.08,$L24&lt;0.15)</formula>
    </cfRule>
  </conditionalFormatting>
  <conditionalFormatting sqref="E24:F24">
    <cfRule type="expression" dxfId="907" priority="131">
      <formula>$L24&gt;0.15</formula>
    </cfRule>
    <cfRule type="expression" dxfId="906" priority="132">
      <formula>AND($L24&gt;0.08,$L24&lt;0.15)</formula>
    </cfRule>
  </conditionalFormatting>
  <conditionalFormatting sqref="G24:H24">
    <cfRule type="expression" dxfId="905" priority="129">
      <formula>$L24&gt;0.15</formula>
    </cfRule>
    <cfRule type="expression" dxfId="904" priority="130">
      <formula>AND($L24&gt;0.08,$L24&lt;0.15)</formula>
    </cfRule>
  </conditionalFormatting>
  <conditionalFormatting sqref="G24:H24">
    <cfRule type="expression" dxfId="903" priority="135">
      <formula>$L24&gt;0.15</formula>
    </cfRule>
    <cfRule type="expression" dxfId="902" priority="136">
      <formula>AND($L24&gt;0.08,$L24&lt;0.15)</formula>
    </cfRule>
  </conditionalFormatting>
  <conditionalFormatting sqref="E24:F24">
    <cfRule type="expression" dxfId="901" priority="139">
      <formula>$L24&gt;0.15</formula>
    </cfRule>
    <cfRule type="expression" dxfId="900" priority="140">
      <formula>AND($L24&gt;0.08,$L24&lt;0.15)</formula>
    </cfRule>
  </conditionalFormatting>
  <conditionalFormatting sqref="D24">
    <cfRule type="expression" dxfId="899" priority="127">
      <formula>$L24&gt;0.15</formula>
    </cfRule>
    <cfRule type="expression" dxfId="898" priority="128">
      <formula>AND($L24&gt;0.08,$L24&lt;0.15)</formula>
    </cfRule>
  </conditionalFormatting>
  <conditionalFormatting sqref="D24">
    <cfRule type="expression" dxfId="897" priority="125">
      <formula>$L24&gt;0.15</formula>
    </cfRule>
    <cfRule type="expression" dxfId="896" priority="126">
      <formula>AND($L24&gt;0.08,$L24&lt;0.15)</formula>
    </cfRule>
  </conditionalFormatting>
  <conditionalFormatting sqref="E25:F25">
    <cfRule type="expression" dxfId="895" priority="121">
      <formula>$L25&gt;0.15</formula>
    </cfRule>
    <cfRule type="expression" dxfId="894" priority="122">
      <formula>AND($L25&gt;0.08,$L25&lt;0.15)</formula>
    </cfRule>
  </conditionalFormatting>
  <conditionalFormatting sqref="E25:F25">
    <cfRule type="expression" dxfId="893" priority="117">
      <formula>$L25&gt;0.15</formula>
    </cfRule>
    <cfRule type="expression" dxfId="892" priority="118">
      <formula>AND($L25&gt;0.08,$L25&lt;0.15)</formula>
    </cfRule>
  </conditionalFormatting>
  <conditionalFormatting sqref="E25:F25">
    <cfRule type="expression" dxfId="891" priority="115">
      <formula>$L25&gt;0.15</formula>
    </cfRule>
    <cfRule type="expression" dxfId="890" priority="116">
      <formula>AND($L25&gt;0.08,$L25&lt;0.15)</formula>
    </cfRule>
  </conditionalFormatting>
  <conditionalFormatting sqref="G25:H25">
    <cfRule type="expression" dxfId="889" priority="113">
      <formula>$L25&gt;0.15</formula>
    </cfRule>
    <cfRule type="expression" dxfId="888" priority="114">
      <formula>AND($L25&gt;0.08,$L25&lt;0.15)</formula>
    </cfRule>
  </conditionalFormatting>
  <conditionalFormatting sqref="G25:H25">
    <cfRule type="expression" dxfId="887" priority="119">
      <formula>$L25&gt;0.15</formula>
    </cfRule>
    <cfRule type="expression" dxfId="886" priority="120">
      <formula>AND($L25&gt;0.08,$L25&lt;0.15)</formula>
    </cfRule>
  </conditionalFormatting>
  <conditionalFormatting sqref="E25:F25">
    <cfRule type="expression" dxfId="885" priority="123">
      <formula>$L25&gt;0.15</formula>
    </cfRule>
    <cfRule type="expression" dxfId="884" priority="124">
      <formula>AND($L25&gt;0.08,$L25&lt;0.15)</formula>
    </cfRule>
  </conditionalFormatting>
  <conditionalFormatting sqref="D25">
    <cfRule type="expression" dxfId="883" priority="111">
      <formula>$L25&gt;0.15</formula>
    </cfRule>
    <cfRule type="expression" dxfId="882" priority="112">
      <formula>AND($L25&gt;0.08,$L25&lt;0.15)</formula>
    </cfRule>
  </conditionalFormatting>
  <conditionalFormatting sqref="D25">
    <cfRule type="expression" dxfId="881" priority="109">
      <formula>$L25&gt;0.15</formula>
    </cfRule>
    <cfRule type="expression" dxfId="880" priority="110">
      <formula>AND($L25&gt;0.08,$L25&lt;0.15)</formula>
    </cfRule>
  </conditionalFormatting>
  <conditionalFormatting sqref="E26:F26">
    <cfRule type="expression" dxfId="879" priority="107">
      <formula>$L26&gt;0.15</formula>
    </cfRule>
    <cfRule type="expression" dxfId="878" priority="108">
      <formula>AND($L26&gt;0.08,$L26&lt;0.15)</formula>
    </cfRule>
  </conditionalFormatting>
  <conditionalFormatting sqref="D26">
    <cfRule type="expression" dxfId="877" priority="105">
      <formula>$L26&gt;0.15</formula>
    </cfRule>
    <cfRule type="expression" dxfId="876" priority="106">
      <formula>AND($L26&gt;0.08,$L26&lt;0.15)</formula>
    </cfRule>
  </conditionalFormatting>
  <conditionalFormatting sqref="G26:H26">
    <cfRule type="expression" dxfId="875" priority="103">
      <formula>$L26&gt;0.15</formula>
    </cfRule>
    <cfRule type="expression" dxfId="874" priority="104">
      <formula>AND($L26&gt;0.08,$L26&lt;0.15)</formula>
    </cfRule>
  </conditionalFormatting>
  <conditionalFormatting sqref="G26:H26">
    <cfRule type="expression" dxfId="873" priority="101">
      <formula>$L26&gt;0.15</formula>
    </cfRule>
    <cfRule type="expression" dxfId="872" priority="102">
      <formula>AND($L26&gt;0.08,$L26&lt;0.15)</formula>
    </cfRule>
  </conditionalFormatting>
  <conditionalFormatting sqref="E27:F27">
    <cfRule type="expression" dxfId="871" priority="99">
      <formula>$L27&gt;0.15</formula>
    </cfRule>
    <cfRule type="expression" dxfId="870" priority="100">
      <formula>AND($L27&gt;0.08,$L27&lt;0.15)</formula>
    </cfRule>
  </conditionalFormatting>
  <conditionalFormatting sqref="D27">
    <cfRule type="expression" dxfId="869" priority="97">
      <formula>$L27&gt;0.15</formula>
    </cfRule>
    <cfRule type="expression" dxfId="868" priority="98">
      <formula>AND($L27&gt;0.08,$L27&lt;0.15)</formula>
    </cfRule>
  </conditionalFormatting>
  <conditionalFormatting sqref="G27:H27">
    <cfRule type="expression" dxfId="867" priority="95">
      <formula>$L27&gt;0.15</formula>
    </cfRule>
    <cfRule type="expression" dxfId="866" priority="96">
      <formula>AND($L27&gt;0.08,$L27&lt;0.15)</formula>
    </cfRule>
  </conditionalFormatting>
  <conditionalFormatting sqref="G27:H27">
    <cfRule type="expression" dxfId="865" priority="93">
      <formula>$L27&gt;0.15</formula>
    </cfRule>
    <cfRule type="expression" dxfId="864" priority="94">
      <formula>AND($L27&gt;0.08,$L27&lt;0.15)</formula>
    </cfRule>
  </conditionalFormatting>
  <conditionalFormatting sqref="E28:F28">
    <cfRule type="expression" dxfId="863" priority="91">
      <formula>$L28&gt;0.15</formula>
    </cfRule>
    <cfRule type="expression" dxfId="862" priority="92">
      <formula>AND($L28&gt;0.08,$L28&lt;0.15)</formula>
    </cfRule>
  </conditionalFormatting>
  <conditionalFormatting sqref="D28">
    <cfRule type="expression" dxfId="861" priority="89">
      <formula>$L28&gt;0.15</formula>
    </cfRule>
    <cfRule type="expression" dxfId="860" priority="90">
      <formula>AND($L28&gt;0.08,$L28&lt;0.15)</formula>
    </cfRule>
  </conditionalFormatting>
  <conditionalFormatting sqref="G28:H28">
    <cfRule type="expression" dxfId="859" priority="87">
      <formula>$L28&gt;0.15</formula>
    </cfRule>
    <cfRule type="expression" dxfId="858" priority="88">
      <formula>AND($L28&gt;0.08,$L28&lt;0.15)</formula>
    </cfRule>
  </conditionalFormatting>
  <conditionalFormatting sqref="G28:H28">
    <cfRule type="expression" dxfId="857" priority="85">
      <formula>$L28&gt;0.15</formula>
    </cfRule>
    <cfRule type="expression" dxfId="856" priority="86">
      <formula>AND($L28&gt;0.08,$L28&lt;0.15)</formula>
    </cfRule>
  </conditionalFormatting>
  <conditionalFormatting sqref="AA26:AA28">
    <cfRule type="expression" dxfId="855" priority="83">
      <formula>$L26&gt;0.15</formula>
    </cfRule>
    <cfRule type="expression" dxfId="854" priority="84">
      <formula>AND($L26&gt;0.08,$L26&lt;0.15)</formula>
    </cfRule>
  </conditionalFormatting>
  <conditionalFormatting sqref="H29">
    <cfRule type="expression" dxfId="853" priority="77">
      <formula>$L29&gt;0.15</formula>
    </cfRule>
    <cfRule type="expression" dxfId="852" priority="78">
      <formula>AND($L29&gt;0.08,$L29&lt;0.15)</formula>
    </cfRule>
  </conditionalFormatting>
  <conditionalFormatting sqref="D29">
    <cfRule type="expression" dxfId="851" priority="81">
      <formula>$L29&gt;0.15</formula>
    </cfRule>
    <cfRule type="expression" dxfId="850" priority="82">
      <formula>AND($L29&gt;0.08,$L29&lt;0.15)</formula>
    </cfRule>
  </conditionalFormatting>
  <conditionalFormatting sqref="E29:F29">
    <cfRule type="expression" dxfId="849" priority="79">
      <formula>$L29&gt;0.15</formula>
    </cfRule>
    <cfRule type="expression" dxfId="848" priority="80">
      <formula>AND($L29&gt;0.08,$L29&lt;0.15)</formula>
    </cfRule>
  </conditionalFormatting>
  <conditionalFormatting sqref="G29">
    <cfRule type="expression" dxfId="847" priority="75">
      <formula>$L29&gt;0.15</formula>
    </cfRule>
    <cfRule type="expression" dxfId="846" priority="76">
      <formula>AND($L29&gt;0.08,$L29&lt;0.15)</formula>
    </cfRule>
  </conditionalFormatting>
  <conditionalFormatting sqref="G29">
    <cfRule type="expression" dxfId="845" priority="73">
      <formula>$L29&gt;0.15</formula>
    </cfRule>
    <cfRule type="expression" dxfId="844" priority="74">
      <formula>AND($L29&gt;0.08,$L29&lt;0.15)</formula>
    </cfRule>
  </conditionalFormatting>
  <conditionalFormatting sqref="E30:F30">
    <cfRule type="expression" dxfId="843" priority="49">
      <formula>$L30&gt;0.15</formula>
    </cfRule>
    <cfRule type="expression" dxfId="842" priority="50">
      <formula>AND($L30&gt;0.08,$L30&lt;0.15)</formula>
    </cfRule>
  </conditionalFormatting>
  <conditionalFormatting sqref="H30">
    <cfRule type="expression" dxfId="841" priority="47">
      <formula>$L30&gt;0.15</formula>
    </cfRule>
    <cfRule type="expression" dxfId="840" priority="48">
      <formula>AND($L30&gt;0.08,$L30&lt;0.15)</formula>
    </cfRule>
  </conditionalFormatting>
  <conditionalFormatting sqref="G30">
    <cfRule type="expression" dxfId="839" priority="45">
      <formula>$L30&gt;0.15</formula>
    </cfRule>
    <cfRule type="expression" dxfId="838" priority="46">
      <formula>AND($L30&gt;0.08,$L30&lt;0.15)</formula>
    </cfRule>
  </conditionalFormatting>
  <conditionalFormatting sqref="G30">
    <cfRule type="expression" dxfId="837" priority="43">
      <formula>$L30&gt;0.15</formula>
    </cfRule>
    <cfRule type="expression" dxfId="836" priority="44">
      <formula>AND($L30&gt;0.08,$L30&lt;0.15)</formula>
    </cfRule>
  </conditionalFormatting>
  <conditionalFormatting sqref="D30">
    <cfRule type="expression" dxfId="835" priority="41">
      <formula>$L30&gt;0.15</formula>
    </cfRule>
    <cfRule type="expression" dxfId="834" priority="42">
      <formula>AND($L30&gt;0.08,$L30&lt;0.15)</formula>
    </cfRule>
  </conditionalFormatting>
  <conditionalFormatting sqref="I30">
    <cfRule type="expression" dxfId="833" priority="39">
      <formula>$L30&gt;0.15</formula>
    </cfRule>
    <cfRule type="expression" dxfId="832" priority="40">
      <formula>AND($L30&gt;0.08,$L30&lt;0.15)</formula>
    </cfRule>
  </conditionalFormatting>
  <conditionalFormatting sqref="D70">
    <cfRule type="expression" dxfId="831" priority="37">
      <formula>$L70&gt;0.15</formula>
    </cfRule>
    <cfRule type="expression" dxfId="830" priority="38">
      <formula>AND($L70&gt;0.08,$L70&lt;0.15)</formula>
    </cfRule>
  </conditionalFormatting>
  <conditionalFormatting sqref="AA32:AA33">
    <cfRule type="expression" dxfId="829" priority="35">
      <formula>$L32&gt;0.15</formula>
    </cfRule>
    <cfRule type="expression" dxfId="828" priority="36">
      <formula>AND($L32&gt;0.08,$L32&lt;0.15)</formula>
    </cfRule>
  </conditionalFormatting>
  <conditionalFormatting sqref="E31:F31">
    <cfRule type="expression" dxfId="827" priority="29">
      <formula>$L31&gt;0.15</formula>
    </cfRule>
    <cfRule type="expression" dxfId="826" priority="30">
      <formula>AND($L31&gt;0.08,$L31&lt;0.15)</formula>
    </cfRule>
  </conditionalFormatting>
  <conditionalFormatting sqref="E31:F31">
    <cfRule type="expression" dxfId="825" priority="31">
      <formula>$L31&gt;0.15</formula>
    </cfRule>
    <cfRule type="expression" dxfId="824" priority="32">
      <formula>AND($L31&gt;0.08,$L31&lt;0.15)</formula>
    </cfRule>
  </conditionalFormatting>
  <conditionalFormatting sqref="D31">
    <cfRule type="expression" dxfId="823" priority="33">
      <formula>$L31&gt;0.15</formula>
    </cfRule>
    <cfRule type="expression" dxfId="822" priority="34">
      <formula>AND($L31&gt;0.08,$L31&lt;0.15)</formula>
    </cfRule>
  </conditionalFormatting>
  <conditionalFormatting sqref="E31:F31">
    <cfRule type="expression" dxfId="821" priority="25">
      <formula>$L31&gt;0.15</formula>
    </cfRule>
    <cfRule type="expression" dxfId="820" priority="26">
      <formula>AND($L31&gt;0.08,$L31&lt;0.15)</formula>
    </cfRule>
  </conditionalFormatting>
  <conditionalFormatting sqref="E31:F31">
    <cfRule type="expression" dxfId="819" priority="23">
      <formula>$L31&gt;0.15</formula>
    </cfRule>
    <cfRule type="expression" dxfId="818" priority="24">
      <formula>AND($L31&gt;0.08,$L31&lt;0.15)</formula>
    </cfRule>
  </conditionalFormatting>
  <conditionalFormatting sqref="G31:H31">
    <cfRule type="expression" dxfId="817" priority="21">
      <formula>$L31&gt;0.15</formula>
    </cfRule>
    <cfRule type="expression" dxfId="816" priority="22">
      <formula>AND($L31&gt;0.08,$L31&lt;0.15)</formula>
    </cfRule>
  </conditionalFormatting>
  <conditionalFormatting sqref="G31:H31">
    <cfRule type="expression" dxfId="815" priority="27">
      <formula>$L31&gt;0.15</formula>
    </cfRule>
    <cfRule type="expression" dxfId="814" priority="28">
      <formula>AND($L31&gt;0.08,$L31&lt;0.15)</formula>
    </cfRule>
  </conditionalFormatting>
  <conditionalFormatting sqref="E32:F32">
    <cfRule type="expression" dxfId="813" priority="19">
      <formula>$L32&gt;0.15</formula>
    </cfRule>
    <cfRule type="expression" dxfId="812" priority="20">
      <formula>AND($L32&gt;0.08,$L32&lt;0.15)</formula>
    </cfRule>
  </conditionalFormatting>
  <conditionalFormatting sqref="H32">
    <cfRule type="expression" dxfId="811" priority="17">
      <formula>$L32&gt;0.15</formula>
    </cfRule>
    <cfRule type="expression" dxfId="810" priority="18">
      <formula>AND($L32&gt;0.08,$L32&lt;0.15)</formula>
    </cfRule>
  </conditionalFormatting>
  <conditionalFormatting sqref="G32">
    <cfRule type="expression" dxfId="809" priority="15">
      <formula>$L32&gt;0.15</formula>
    </cfRule>
    <cfRule type="expression" dxfId="808" priority="16">
      <formula>AND($L32&gt;0.08,$L32&lt;0.15)</formula>
    </cfRule>
  </conditionalFormatting>
  <conditionalFormatting sqref="G32">
    <cfRule type="expression" dxfId="807" priority="13">
      <formula>$L32&gt;0.15</formula>
    </cfRule>
    <cfRule type="expression" dxfId="806" priority="14">
      <formula>AND($L32&gt;0.08,$L32&lt;0.15)</formula>
    </cfRule>
  </conditionalFormatting>
  <conditionalFormatting sqref="D32">
    <cfRule type="expression" dxfId="805" priority="11">
      <formula>$L32&gt;0.15</formula>
    </cfRule>
    <cfRule type="expression" dxfId="804" priority="12">
      <formula>AND($L32&gt;0.08,$L32&lt;0.15)</formula>
    </cfRule>
  </conditionalFormatting>
  <conditionalFormatting sqref="E33:F33">
    <cfRule type="expression" dxfId="803" priority="9">
      <formula>$L33&gt;0.15</formula>
    </cfRule>
    <cfRule type="expression" dxfId="802" priority="10">
      <formula>AND($L33&gt;0.08,$L33&lt;0.15)</formula>
    </cfRule>
  </conditionalFormatting>
  <conditionalFormatting sqref="H33">
    <cfRule type="expression" dxfId="801" priority="7">
      <formula>$L33&gt;0.15</formula>
    </cfRule>
    <cfRule type="expression" dxfId="800" priority="8">
      <formula>AND($L33&gt;0.08,$L33&lt;0.15)</formula>
    </cfRule>
  </conditionalFormatting>
  <conditionalFormatting sqref="G33">
    <cfRule type="expression" dxfId="799" priority="5">
      <formula>$L33&gt;0.15</formula>
    </cfRule>
    <cfRule type="expression" dxfId="798" priority="6">
      <formula>AND($L33&gt;0.08,$L33&lt;0.15)</formula>
    </cfRule>
  </conditionalFormatting>
  <conditionalFormatting sqref="G33">
    <cfRule type="expression" dxfId="797" priority="3">
      <formula>$L33&gt;0.15</formula>
    </cfRule>
    <cfRule type="expression" dxfId="796" priority="4">
      <formula>AND($L33&gt;0.08,$L33&lt;0.15)</formula>
    </cfRule>
  </conditionalFormatting>
  <conditionalFormatting sqref="D33">
    <cfRule type="expression" dxfId="795" priority="1">
      <formula>$L33&gt;0.15</formula>
    </cfRule>
    <cfRule type="expression" dxfId="794" priority="2">
      <formula>AND($L33&gt;0.08,$L33&lt;0.15)</formula>
    </cfRule>
  </conditionalFormatting>
  <dataValidations count="3">
    <dataValidation type="list" allowBlank="1" showInputMessage="1" showErrorMessage="1" sqref="AC68:AC82 AC7:AC65">
      <formula1>"A, B"</formula1>
    </dataValidation>
    <dataValidation type="whole" allowBlank="1" showInputMessage="1" showErrorMessage="1" errorTitle="입력값이 올바르지 않습니다." error="숫자만 쓰세요!" sqref="J29:J30 R7:Z65 M68:Z82 J25 M7:Q19 M21:Q65">
      <formula1>0</formula1>
      <formula2>20000</formula2>
    </dataValidation>
    <dataValidation allowBlank="1" showInputMessage="1" showErrorMessage="1" prompt="수식 계산_x000a_수치 입력 금지" sqref="K68:K82 K7:K65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D71:D77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T34" sqref="T3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38" t="s">
        <v>130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5"/>
    </row>
    <row r="2" spans="1:32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7"/>
    </row>
    <row r="3" spans="1:32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9"/>
    </row>
    <row r="4" spans="1:32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2"/>
    </row>
    <row r="5" spans="1:32" s="2" customFormat="1" ht="17.25" thickTop="1" x14ac:dyDescent="0.3">
      <c r="A5" s="53" t="s">
        <v>1</v>
      </c>
      <c r="B5" s="55" t="s">
        <v>44</v>
      </c>
      <c r="C5" s="55" t="str">
        <f>RIGHT($A$1,1)</f>
        <v>일</v>
      </c>
      <c r="D5" s="53" t="s">
        <v>2</v>
      </c>
      <c r="E5" s="53" t="s">
        <v>3</v>
      </c>
      <c r="F5" s="53" t="s">
        <v>4</v>
      </c>
      <c r="G5" s="53" t="s">
        <v>5</v>
      </c>
      <c r="H5" s="61" t="s">
        <v>6</v>
      </c>
      <c r="I5" s="53" t="s">
        <v>7</v>
      </c>
      <c r="J5" s="53" t="s">
        <v>8</v>
      </c>
      <c r="K5" s="53" t="s">
        <v>9</v>
      </c>
      <c r="L5" s="62" t="s">
        <v>10</v>
      </c>
      <c r="M5" s="57" t="s">
        <v>11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 t="s">
        <v>12</v>
      </c>
      <c r="AB5" s="57"/>
      <c r="AC5" s="57"/>
      <c r="AD5" s="57" t="s">
        <v>13</v>
      </c>
      <c r="AE5" s="57" t="s">
        <v>14</v>
      </c>
      <c r="AF5" s="59" t="s">
        <v>15</v>
      </c>
    </row>
    <row r="6" spans="1:32" s="2" customFormat="1" ht="37.5" customHeight="1" thickBot="1" x14ac:dyDescent="0.35">
      <c r="A6" s="54"/>
      <c r="B6" s="56"/>
      <c r="C6" s="56"/>
      <c r="D6" s="54"/>
      <c r="E6" s="54"/>
      <c r="F6" s="54"/>
      <c r="G6" s="54"/>
      <c r="H6" s="54"/>
      <c r="I6" s="54"/>
      <c r="J6" s="54"/>
      <c r="K6" s="54"/>
      <c r="L6" s="63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51</v>
      </c>
      <c r="R6" s="21" t="s">
        <v>52</v>
      </c>
      <c r="S6" s="21" t="s">
        <v>53</v>
      </c>
      <c r="T6" s="24" t="s">
        <v>54</v>
      </c>
      <c r="U6" s="21" t="s">
        <v>118</v>
      </c>
      <c r="V6" s="21" t="s">
        <v>56</v>
      </c>
      <c r="W6" s="3" t="s">
        <v>45</v>
      </c>
      <c r="X6" s="3" t="s">
        <v>41</v>
      </c>
      <c r="Y6" s="21" t="s">
        <v>57</v>
      </c>
      <c r="Z6" s="21" t="s">
        <v>58</v>
      </c>
      <c r="AA6" s="37" t="s">
        <v>20</v>
      </c>
      <c r="AB6" s="37" t="s">
        <v>21</v>
      </c>
      <c r="AC6" s="37" t="s">
        <v>22</v>
      </c>
      <c r="AD6" s="58"/>
      <c r="AE6" s="58"/>
      <c r="AF6" s="58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15</v>
      </c>
      <c r="D7" s="12" t="s">
        <v>86</v>
      </c>
      <c r="E7" s="6" t="s">
        <v>114</v>
      </c>
      <c r="F7" s="6" t="s">
        <v>113</v>
      </c>
      <c r="G7" s="4" t="s">
        <v>50</v>
      </c>
      <c r="H7" s="4" t="s">
        <v>47</v>
      </c>
      <c r="I7" s="7">
        <f t="shared" ref="I7:I65" si="0">J7+K7</f>
        <v>1310</v>
      </c>
      <c r="J7" s="8">
        <v>1300</v>
      </c>
      <c r="K7" s="7">
        <f t="shared" ref="K7:K29" si="1">SUM(M7:Z7)</f>
        <v>10</v>
      </c>
      <c r="L7" s="9">
        <f t="shared" ref="L7:L65" si="2">K7/I7</f>
        <v>7.6335877862595417E-3</v>
      </c>
      <c r="M7" s="10">
        <v>10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20210115</v>
      </c>
      <c r="AB7" s="11">
        <v>3</v>
      </c>
      <c r="AC7" s="5" t="s">
        <v>74</v>
      </c>
      <c r="AD7" s="11" t="str">
        <f>IF($AC7="A","하선동",IF($AC7="B","이형준",""))</f>
        <v>하선동</v>
      </c>
      <c r="AE7" s="28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15</v>
      </c>
      <c r="D8" s="12" t="s">
        <v>86</v>
      </c>
      <c r="E8" s="6" t="s">
        <v>114</v>
      </c>
      <c r="F8" s="6" t="s">
        <v>113</v>
      </c>
      <c r="G8" s="4" t="s">
        <v>50</v>
      </c>
      <c r="H8" s="4" t="s">
        <v>47</v>
      </c>
      <c r="I8" s="7">
        <f t="shared" si="0"/>
        <v>2803</v>
      </c>
      <c r="J8" s="8">
        <v>2790</v>
      </c>
      <c r="K8" s="7">
        <f t="shared" si="1"/>
        <v>13</v>
      </c>
      <c r="L8" s="9">
        <f t="shared" si="2"/>
        <v>4.6378879771673204E-3</v>
      </c>
      <c r="M8" s="10"/>
      <c r="N8" s="10"/>
      <c r="O8" s="10"/>
      <c r="P8" s="10">
        <v>9</v>
      </c>
      <c r="Q8" s="10"/>
      <c r="R8" s="10">
        <v>3</v>
      </c>
      <c r="S8" s="10"/>
      <c r="T8" s="10"/>
      <c r="U8" s="10">
        <v>1</v>
      </c>
      <c r="V8" s="10"/>
      <c r="W8" s="10"/>
      <c r="X8" s="10"/>
      <c r="Y8" s="10"/>
      <c r="Z8" s="10"/>
      <c r="AA8" s="11">
        <v>20210115</v>
      </c>
      <c r="AB8" s="11">
        <v>3</v>
      </c>
      <c r="AC8" s="5" t="s">
        <v>75</v>
      </c>
      <c r="AD8" s="11" t="str">
        <f t="shared" ref="AD8:AD65" si="3">IF($AC8="A","하선동",IF($AC8="B","이형준",""))</f>
        <v>이형준</v>
      </c>
      <c r="AE8" s="28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15</v>
      </c>
      <c r="D9" s="6" t="s">
        <v>46</v>
      </c>
      <c r="E9" s="6" t="s">
        <v>89</v>
      </c>
      <c r="F9" s="6" t="s">
        <v>101</v>
      </c>
      <c r="G9" s="4" t="s">
        <v>102</v>
      </c>
      <c r="H9" s="4" t="s">
        <v>47</v>
      </c>
      <c r="I9" s="7">
        <f t="shared" si="0"/>
        <v>419</v>
      </c>
      <c r="J9" s="8">
        <v>410</v>
      </c>
      <c r="K9" s="7">
        <f t="shared" si="1"/>
        <v>9</v>
      </c>
      <c r="L9" s="9">
        <f t="shared" si="2"/>
        <v>2.1479713603818614E-2</v>
      </c>
      <c r="M9" s="10"/>
      <c r="N9" s="10"/>
      <c r="O9" s="10"/>
      <c r="P9" s="10"/>
      <c r="Q9" s="10"/>
      <c r="R9" s="10">
        <v>9</v>
      </c>
      <c r="S9" s="10"/>
      <c r="T9" s="10"/>
      <c r="U9" s="10"/>
      <c r="V9" s="10"/>
      <c r="W9" s="10"/>
      <c r="X9" s="10"/>
      <c r="Y9" s="10"/>
      <c r="Z9" s="10"/>
      <c r="AA9" s="11">
        <v>20210115</v>
      </c>
      <c r="AB9" s="5">
        <v>4</v>
      </c>
      <c r="AC9" s="5" t="s">
        <v>75</v>
      </c>
      <c r="AD9" s="11" t="str">
        <f t="shared" si="3"/>
        <v>이형준</v>
      </c>
      <c r="AE9" s="28" t="s">
        <v>26</v>
      </c>
      <c r="AF9" s="12" t="s">
        <v>133</v>
      </c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15</v>
      </c>
      <c r="D10" s="6" t="s">
        <v>86</v>
      </c>
      <c r="E10" s="6" t="s">
        <v>79</v>
      </c>
      <c r="F10" s="6" t="s">
        <v>131</v>
      </c>
      <c r="G10" s="4" t="s">
        <v>132</v>
      </c>
      <c r="H10" s="4" t="s">
        <v>59</v>
      </c>
      <c r="I10" s="7">
        <f t="shared" si="0"/>
        <v>6086</v>
      </c>
      <c r="J10" s="8">
        <v>6070</v>
      </c>
      <c r="K10" s="7">
        <f t="shared" si="1"/>
        <v>16</v>
      </c>
      <c r="L10" s="9">
        <f t="shared" si="2"/>
        <v>2.6289845547157412E-3</v>
      </c>
      <c r="M10" s="10">
        <v>12</v>
      </c>
      <c r="N10" s="10"/>
      <c r="O10" s="10"/>
      <c r="P10" s="10"/>
      <c r="Q10" s="10"/>
      <c r="R10" s="10">
        <v>2</v>
      </c>
      <c r="S10" s="10"/>
      <c r="T10" s="10">
        <v>2</v>
      </c>
      <c r="U10" s="10"/>
      <c r="V10" s="10"/>
      <c r="W10" s="10"/>
      <c r="X10" s="10"/>
      <c r="Y10" s="10"/>
      <c r="Z10" s="10"/>
      <c r="AA10" s="11">
        <v>20210115</v>
      </c>
      <c r="AB10" s="11">
        <v>10</v>
      </c>
      <c r="AC10" s="5" t="s">
        <v>74</v>
      </c>
      <c r="AD10" s="11" t="str">
        <f t="shared" si="3"/>
        <v>하선동</v>
      </c>
      <c r="AE10" s="28" t="s">
        <v>26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15</v>
      </c>
      <c r="D11" s="6" t="s">
        <v>86</v>
      </c>
      <c r="E11" s="6" t="s">
        <v>79</v>
      </c>
      <c r="F11" s="6" t="s">
        <v>131</v>
      </c>
      <c r="G11" s="4" t="s">
        <v>132</v>
      </c>
      <c r="H11" s="4" t="s">
        <v>59</v>
      </c>
      <c r="I11" s="7">
        <f t="shared" si="0"/>
        <v>2983</v>
      </c>
      <c r="J11" s="8">
        <v>2980</v>
      </c>
      <c r="K11" s="7">
        <f t="shared" si="1"/>
        <v>3</v>
      </c>
      <c r="L11" s="9">
        <f t="shared" si="2"/>
        <v>1.0056989607777405E-3</v>
      </c>
      <c r="M11" s="10"/>
      <c r="N11" s="10"/>
      <c r="O11" s="10"/>
      <c r="P11" s="10"/>
      <c r="Q11" s="10"/>
      <c r="R11" s="10">
        <v>2</v>
      </c>
      <c r="S11" s="10"/>
      <c r="T11" s="10">
        <v>1</v>
      </c>
      <c r="U11" s="10"/>
      <c r="V11" s="10"/>
      <c r="W11" s="10"/>
      <c r="X11" s="10"/>
      <c r="Y11" s="10"/>
      <c r="Z11" s="10"/>
      <c r="AA11" s="11">
        <v>20210115</v>
      </c>
      <c r="AB11" s="11">
        <v>10</v>
      </c>
      <c r="AC11" s="5" t="s">
        <v>75</v>
      </c>
      <c r="AD11" s="11" t="str">
        <f t="shared" si="3"/>
        <v>이형준</v>
      </c>
      <c r="AE11" s="28" t="s">
        <v>26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15</v>
      </c>
      <c r="D12" s="12" t="s">
        <v>46</v>
      </c>
      <c r="E12" s="6" t="s">
        <v>48</v>
      </c>
      <c r="F12" s="6" t="s">
        <v>62</v>
      </c>
      <c r="G12" s="4" t="s">
        <v>50</v>
      </c>
      <c r="H12" s="4" t="s">
        <v>47</v>
      </c>
      <c r="I12" s="7">
        <f t="shared" si="0"/>
        <v>2020</v>
      </c>
      <c r="J12" s="8">
        <v>2000</v>
      </c>
      <c r="K12" s="7">
        <f t="shared" si="1"/>
        <v>20</v>
      </c>
      <c r="L12" s="9">
        <f t="shared" si="2"/>
        <v>9.9009900990099011E-3</v>
      </c>
      <c r="M12" s="10">
        <v>12</v>
      </c>
      <c r="N12" s="10"/>
      <c r="O12" s="10"/>
      <c r="P12" s="10">
        <v>8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20210115</v>
      </c>
      <c r="AB12" s="11">
        <v>7</v>
      </c>
      <c r="AC12" s="5" t="s">
        <v>75</v>
      </c>
      <c r="AD12" s="11" t="str">
        <f t="shared" si="3"/>
        <v>이형준</v>
      </c>
      <c r="AE12" s="28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15</v>
      </c>
      <c r="D13" s="12" t="s">
        <v>46</v>
      </c>
      <c r="E13" s="6" t="s">
        <v>48</v>
      </c>
      <c r="F13" s="6" t="s">
        <v>62</v>
      </c>
      <c r="G13" s="4" t="s">
        <v>50</v>
      </c>
      <c r="H13" s="4" t="s">
        <v>47</v>
      </c>
      <c r="I13" s="7">
        <f t="shared" si="0"/>
        <v>2311</v>
      </c>
      <c r="J13" s="14">
        <v>2300</v>
      </c>
      <c r="K13" s="7">
        <f t="shared" si="1"/>
        <v>11</v>
      </c>
      <c r="L13" s="9">
        <f t="shared" si="2"/>
        <v>4.7598442232799658E-3</v>
      </c>
      <c r="M13" s="10">
        <v>5</v>
      </c>
      <c r="N13" s="10"/>
      <c r="O13" s="10"/>
      <c r="P13" s="10">
        <v>6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20210114</v>
      </c>
      <c r="AB13" s="11">
        <v>7</v>
      </c>
      <c r="AC13" s="5" t="s">
        <v>74</v>
      </c>
      <c r="AD13" s="11" t="str">
        <f t="shared" si="3"/>
        <v>하선동</v>
      </c>
      <c r="AE13" s="28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15</v>
      </c>
      <c r="D14" s="6" t="s">
        <v>46</v>
      </c>
      <c r="E14" s="6" t="s">
        <v>89</v>
      </c>
      <c r="F14" s="6" t="s">
        <v>101</v>
      </c>
      <c r="G14" s="4" t="s">
        <v>102</v>
      </c>
      <c r="H14" s="4" t="s">
        <v>47</v>
      </c>
      <c r="I14" s="7">
        <f t="shared" si="0"/>
        <v>1764</v>
      </c>
      <c r="J14" s="8">
        <v>1736</v>
      </c>
      <c r="K14" s="7">
        <f t="shared" si="1"/>
        <v>28</v>
      </c>
      <c r="L14" s="9">
        <f t="shared" si="2"/>
        <v>1.5873015873015872E-2</v>
      </c>
      <c r="M14" s="10"/>
      <c r="N14" s="10"/>
      <c r="O14" s="10"/>
      <c r="P14" s="10"/>
      <c r="Q14" s="10"/>
      <c r="R14" s="10">
        <v>28</v>
      </c>
      <c r="S14" s="10"/>
      <c r="T14" s="10"/>
      <c r="U14" s="10"/>
      <c r="V14" s="10"/>
      <c r="W14" s="10"/>
      <c r="X14" s="10"/>
      <c r="Y14" s="10"/>
      <c r="Z14" s="10"/>
      <c r="AA14" s="11">
        <v>20210115</v>
      </c>
      <c r="AB14" s="11">
        <v>4</v>
      </c>
      <c r="AC14" s="5" t="s">
        <v>74</v>
      </c>
      <c r="AD14" s="11" t="str">
        <f t="shared" si="3"/>
        <v>하선동</v>
      </c>
      <c r="AE14" s="28" t="s">
        <v>28</v>
      </c>
      <c r="AF14" s="12" t="s">
        <v>133</v>
      </c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15</v>
      </c>
      <c r="D15" s="6" t="s">
        <v>46</v>
      </c>
      <c r="E15" s="6" t="s">
        <v>89</v>
      </c>
      <c r="F15" s="6" t="s">
        <v>101</v>
      </c>
      <c r="G15" s="4" t="s">
        <v>102</v>
      </c>
      <c r="H15" s="4" t="s">
        <v>47</v>
      </c>
      <c r="I15" s="7">
        <f t="shared" si="0"/>
        <v>2376</v>
      </c>
      <c r="J15" s="8">
        <v>2345</v>
      </c>
      <c r="K15" s="7">
        <f t="shared" si="1"/>
        <v>31</v>
      </c>
      <c r="L15" s="9">
        <f t="shared" si="2"/>
        <v>1.3047138047138047E-2</v>
      </c>
      <c r="M15" s="10"/>
      <c r="N15" s="10"/>
      <c r="O15" s="10"/>
      <c r="P15" s="10"/>
      <c r="Q15" s="10"/>
      <c r="R15" s="10">
        <v>31</v>
      </c>
      <c r="S15" s="10"/>
      <c r="T15" s="10"/>
      <c r="U15" s="10"/>
      <c r="V15" s="10"/>
      <c r="W15" s="10"/>
      <c r="X15" s="10"/>
      <c r="Y15" s="10"/>
      <c r="Z15" s="10"/>
      <c r="AA15" s="11">
        <v>20210115</v>
      </c>
      <c r="AB15" s="11">
        <v>4</v>
      </c>
      <c r="AC15" s="5" t="s">
        <v>75</v>
      </c>
      <c r="AD15" s="11" t="str">
        <f t="shared" si="3"/>
        <v>이형준</v>
      </c>
      <c r="AE15" s="28" t="s">
        <v>28</v>
      </c>
      <c r="AF15" s="12" t="s">
        <v>133</v>
      </c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15</v>
      </c>
      <c r="D16" s="6" t="s">
        <v>66</v>
      </c>
      <c r="E16" s="6" t="s">
        <v>48</v>
      </c>
      <c r="F16" s="6" t="s">
        <v>87</v>
      </c>
      <c r="G16" s="4" t="s">
        <v>88</v>
      </c>
      <c r="H16" s="4" t="s">
        <v>47</v>
      </c>
      <c r="I16" s="7">
        <f t="shared" si="0"/>
        <v>594</v>
      </c>
      <c r="J16" s="8">
        <v>514</v>
      </c>
      <c r="K16" s="7">
        <f t="shared" si="1"/>
        <v>80</v>
      </c>
      <c r="L16" s="9">
        <f t="shared" si="2"/>
        <v>0.13468013468013468</v>
      </c>
      <c r="M16" s="10">
        <v>77</v>
      </c>
      <c r="N16" s="10"/>
      <c r="O16" s="10"/>
      <c r="P16" s="10">
        <v>3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20210114</v>
      </c>
      <c r="AB16" s="11">
        <v>14</v>
      </c>
      <c r="AC16" s="5" t="s">
        <v>75</v>
      </c>
      <c r="AD16" s="11" t="str">
        <f t="shared" si="3"/>
        <v>이형준</v>
      </c>
      <c r="AE16" s="29" t="s">
        <v>32</v>
      </c>
      <c r="AF16" s="12" t="s">
        <v>128</v>
      </c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15</v>
      </c>
      <c r="D17" s="6" t="s">
        <v>66</v>
      </c>
      <c r="E17" s="6" t="s">
        <v>48</v>
      </c>
      <c r="F17" s="6" t="s">
        <v>87</v>
      </c>
      <c r="G17" s="4" t="s">
        <v>88</v>
      </c>
      <c r="H17" s="4" t="s">
        <v>47</v>
      </c>
      <c r="I17" s="7">
        <f t="shared" si="0"/>
        <v>2220</v>
      </c>
      <c r="J17" s="8">
        <v>2217</v>
      </c>
      <c r="K17" s="7">
        <f t="shared" si="1"/>
        <v>3</v>
      </c>
      <c r="L17" s="9">
        <f t="shared" si="2"/>
        <v>1.3513513513513514E-3</v>
      </c>
      <c r="M17" s="10">
        <v>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20210115</v>
      </c>
      <c r="AB17" s="11">
        <v>14</v>
      </c>
      <c r="AC17" s="5" t="s">
        <v>74</v>
      </c>
      <c r="AD17" s="11" t="str">
        <f t="shared" si="3"/>
        <v>하선동</v>
      </c>
      <c r="AE17" s="29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15</v>
      </c>
      <c r="D18" s="12" t="s">
        <v>86</v>
      </c>
      <c r="E18" s="6" t="s">
        <v>114</v>
      </c>
      <c r="F18" s="6" t="s">
        <v>113</v>
      </c>
      <c r="G18" s="4" t="s">
        <v>50</v>
      </c>
      <c r="H18" s="4" t="s">
        <v>47</v>
      </c>
      <c r="I18" s="7">
        <f t="shared" si="0"/>
        <v>2325</v>
      </c>
      <c r="J18" s="8">
        <v>2307</v>
      </c>
      <c r="K18" s="7">
        <f t="shared" si="1"/>
        <v>18</v>
      </c>
      <c r="L18" s="9">
        <f t="shared" si="2"/>
        <v>7.7419354838709677E-3</v>
      </c>
      <c r="M18" s="10">
        <v>15</v>
      </c>
      <c r="N18" s="10"/>
      <c r="O18" s="10"/>
      <c r="P18" s="10">
        <v>3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20210115</v>
      </c>
      <c r="AB18" s="11">
        <v>3</v>
      </c>
      <c r="AC18" s="5" t="s">
        <v>74</v>
      </c>
      <c r="AD18" s="11" t="str">
        <f t="shared" si="3"/>
        <v>하선동</v>
      </c>
      <c r="AE18" s="29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15</v>
      </c>
      <c r="D19" s="12" t="s">
        <v>46</v>
      </c>
      <c r="E19" s="6" t="s">
        <v>48</v>
      </c>
      <c r="F19" s="6" t="s">
        <v>62</v>
      </c>
      <c r="G19" s="4" t="s">
        <v>50</v>
      </c>
      <c r="H19" s="4" t="s">
        <v>47</v>
      </c>
      <c r="I19" s="7">
        <f t="shared" si="0"/>
        <v>1138</v>
      </c>
      <c r="J19" s="8">
        <v>1100</v>
      </c>
      <c r="K19" s="7">
        <f t="shared" si="1"/>
        <v>38</v>
      </c>
      <c r="L19" s="9">
        <f t="shared" si="2"/>
        <v>3.3391915641476276E-2</v>
      </c>
      <c r="M19" s="10">
        <v>28</v>
      </c>
      <c r="N19" s="10"/>
      <c r="O19" s="10"/>
      <c r="P19" s="4">
        <v>10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20210113</v>
      </c>
      <c r="AB19" s="11">
        <v>7</v>
      </c>
      <c r="AC19" s="5" t="s">
        <v>75</v>
      </c>
      <c r="AD19" s="11" t="str">
        <f t="shared" si="3"/>
        <v>이형준</v>
      </c>
      <c r="AE19" s="29" t="s">
        <v>34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15</v>
      </c>
      <c r="D20" s="12" t="s">
        <v>46</v>
      </c>
      <c r="E20" s="6" t="s">
        <v>48</v>
      </c>
      <c r="F20" s="6" t="s">
        <v>62</v>
      </c>
      <c r="G20" s="4" t="s">
        <v>50</v>
      </c>
      <c r="H20" s="4" t="s">
        <v>47</v>
      </c>
      <c r="I20" s="7">
        <f t="shared" si="0"/>
        <v>1713</v>
      </c>
      <c r="J20" s="8">
        <v>1643</v>
      </c>
      <c r="K20" s="7">
        <f t="shared" si="1"/>
        <v>70</v>
      </c>
      <c r="L20" s="9">
        <f t="shared" si="2"/>
        <v>4.0863981319322826E-2</v>
      </c>
      <c r="M20" s="6">
        <v>55</v>
      </c>
      <c r="N20" s="6"/>
      <c r="O20" s="6"/>
      <c r="P20" s="10">
        <v>15</v>
      </c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20210114</v>
      </c>
      <c r="AB20" s="11">
        <v>7</v>
      </c>
      <c r="AC20" s="5" t="s">
        <v>74</v>
      </c>
      <c r="AD20" s="11" t="str">
        <f t="shared" si="3"/>
        <v>하선동</v>
      </c>
      <c r="AE20" s="29" t="s">
        <v>34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15</v>
      </c>
      <c r="D21" s="12" t="s">
        <v>25</v>
      </c>
      <c r="E21" s="6" t="s">
        <v>48</v>
      </c>
      <c r="F21" s="6" t="s">
        <v>49</v>
      </c>
      <c r="G21" s="4" t="s">
        <v>50</v>
      </c>
      <c r="H21" s="4" t="s">
        <v>47</v>
      </c>
      <c r="I21" s="7">
        <f t="shared" si="0"/>
        <v>893</v>
      </c>
      <c r="J21" s="8">
        <v>891</v>
      </c>
      <c r="K21" s="7">
        <f t="shared" si="1"/>
        <v>2</v>
      </c>
      <c r="L21" s="9">
        <f t="shared" si="2"/>
        <v>2.2396416573348264E-3</v>
      </c>
      <c r="M21" s="10"/>
      <c r="N21" s="10"/>
      <c r="O21" s="10"/>
      <c r="P21" s="10">
        <v>2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20210111</v>
      </c>
      <c r="AB21" s="11">
        <v>15</v>
      </c>
      <c r="AC21" s="5" t="s">
        <v>75</v>
      </c>
      <c r="AD21" s="11" t="str">
        <f t="shared" si="3"/>
        <v>이형준</v>
      </c>
      <c r="AE21" s="29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15</v>
      </c>
      <c r="D22" s="12" t="s">
        <v>25</v>
      </c>
      <c r="E22" s="6" t="s">
        <v>48</v>
      </c>
      <c r="F22" s="6" t="s">
        <v>49</v>
      </c>
      <c r="G22" s="4" t="s">
        <v>50</v>
      </c>
      <c r="H22" s="4" t="s">
        <v>47</v>
      </c>
      <c r="I22" s="7">
        <f t="shared" si="0"/>
        <v>1351</v>
      </c>
      <c r="J22" s="8">
        <v>1340</v>
      </c>
      <c r="K22" s="7">
        <f t="shared" si="1"/>
        <v>11</v>
      </c>
      <c r="L22" s="9">
        <f t="shared" si="2"/>
        <v>8.142116950407105E-3</v>
      </c>
      <c r="M22" s="10"/>
      <c r="N22" s="10"/>
      <c r="O22" s="10"/>
      <c r="P22" s="10">
        <v>9</v>
      </c>
      <c r="Q22" s="10"/>
      <c r="R22" s="10">
        <v>2</v>
      </c>
      <c r="S22" s="10"/>
      <c r="T22" s="10"/>
      <c r="U22" s="10"/>
      <c r="V22" s="10"/>
      <c r="W22" s="10"/>
      <c r="X22" s="10"/>
      <c r="Y22" s="10"/>
      <c r="Z22" s="10"/>
      <c r="AA22" s="11">
        <v>20210114</v>
      </c>
      <c r="AB22" s="11">
        <v>15</v>
      </c>
      <c r="AC22" s="5" t="s">
        <v>74</v>
      </c>
      <c r="AD22" s="11" t="str">
        <f t="shared" si="3"/>
        <v>하선동</v>
      </c>
      <c r="AE22" s="29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15</v>
      </c>
      <c r="D23" s="12" t="s">
        <v>25</v>
      </c>
      <c r="E23" s="6" t="s">
        <v>48</v>
      </c>
      <c r="F23" s="6" t="s">
        <v>49</v>
      </c>
      <c r="G23" s="4" t="s">
        <v>50</v>
      </c>
      <c r="H23" s="4" t="s">
        <v>47</v>
      </c>
      <c r="I23" s="7">
        <f t="shared" si="0"/>
        <v>2707</v>
      </c>
      <c r="J23" s="8">
        <v>2688</v>
      </c>
      <c r="K23" s="7">
        <f t="shared" si="1"/>
        <v>19</v>
      </c>
      <c r="L23" s="9">
        <f t="shared" si="2"/>
        <v>7.0188400443295159E-3</v>
      </c>
      <c r="M23" s="10">
        <v>12</v>
      </c>
      <c r="N23" s="10"/>
      <c r="O23" s="10"/>
      <c r="P23" s="10">
        <v>6</v>
      </c>
      <c r="Q23" s="10"/>
      <c r="R23" s="10">
        <v>1</v>
      </c>
      <c r="S23" s="10"/>
      <c r="T23" s="10"/>
      <c r="U23" s="10"/>
      <c r="V23" s="10"/>
      <c r="W23" s="10"/>
      <c r="X23" s="10"/>
      <c r="Y23" s="10"/>
      <c r="Z23" s="10"/>
      <c r="AA23" s="11">
        <v>20210114</v>
      </c>
      <c r="AB23" s="11">
        <v>15</v>
      </c>
      <c r="AC23" s="5" t="s">
        <v>75</v>
      </c>
      <c r="AD23" s="11" t="str">
        <f t="shared" si="3"/>
        <v>이형준</v>
      </c>
      <c r="AE23" s="29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15</v>
      </c>
      <c r="D24" s="12" t="s">
        <v>46</v>
      </c>
      <c r="E24" s="6" t="s">
        <v>65</v>
      </c>
      <c r="F24" s="6" t="s">
        <v>64</v>
      </c>
      <c r="G24" s="4" t="s">
        <v>63</v>
      </c>
      <c r="H24" s="4" t="s">
        <v>47</v>
      </c>
      <c r="I24" s="7">
        <f t="shared" si="0"/>
        <v>3898</v>
      </c>
      <c r="J24" s="8">
        <v>3895</v>
      </c>
      <c r="K24" s="7">
        <f t="shared" si="1"/>
        <v>3</v>
      </c>
      <c r="L24" s="9">
        <f t="shared" si="2"/>
        <v>7.6962544894817856E-4</v>
      </c>
      <c r="M24" s="10"/>
      <c r="N24" s="10"/>
      <c r="O24" s="10"/>
      <c r="P24" s="10"/>
      <c r="Q24" s="10"/>
      <c r="R24" s="10"/>
      <c r="S24" s="10"/>
      <c r="T24" s="10"/>
      <c r="U24" s="10">
        <v>3</v>
      </c>
      <c r="V24" s="10"/>
      <c r="W24" s="10"/>
      <c r="X24" s="10"/>
      <c r="Y24" s="10"/>
      <c r="Z24" s="10"/>
      <c r="AA24" s="11">
        <v>20210114</v>
      </c>
      <c r="AB24" s="11">
        <v>11</v>
      </c>
      <c r="AC24" s="5" t="s">
        <v>74</v>
      </c>
      <c r="AD24" s="11" t="str">
        <f t="shared" si="3"/>
        <v>하선동</v>
      </c>
      <c r="AE24" s="29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15</v>
      </c>
      <c r="D25" s="12" t="s">
        <v>46</v>
      </c>
      <c r="E25" s="6" t="s">
        <v>65</v>
      </c>
      <c r="F25" s="6" t="s">
        <v>64</v>
      </c>
      <c r="G25" s="4" t="s">
        <v>63</v>
      </c>
      <c r="H25" s="4" t="s">
        <v>47</v>
      </c>
      <c r="I25" s="7">
        <f t="shared" si="0"/>
        <v>2399</v>
      </c>
      <c r="J25" s="10">
        <v>2395</v>
      </c>
      <c r="K25" s="7">
        <f t="shared" si="1"/>
        <v>4</v>
      </c>
      <c r="L25" s="9">
        <f t="shared" si="2"/>
        <v>1.6673614005835765E-3</v>
      </c>
      <c r="M25" s="10"/>
      <c r="N25" s="10"/>
      <c r="O25" s="10"/>
      <c r="P25" s="10"/>
      <c r="Q25" s="10"/>
      <c r="R25" s="10"/>
      <c r="S25" s="10"/>
      <c r="T25" s="10"/>
      <c r="U25" s="10">
        <v>4</v>
      </c>
      <c r="V25" s="10"/>
      <c r="W25" s="10"/>
      <c r="X25" s="10"/>
      <c r="Y25" s="10"/>
      <c r="Z25" s="10"/>
      <c r="AA25" s="11">
        <v>20210114</v>
      </c>
      <c r="AB25" s="11">
        <v>11</v>
      </c>
      <c r="AC25" s="5" t="s">
        <v>75</v>
      </c>
      <c r="AD25" s="11" t="str">
        <f t="shared" si="3"/>
        <v>이형준</v>
      </c>
      <c r="AE25" s="29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15</v>
      </c>
      <c r="D26" s="12" t="s">
        <v>86</v>
      </c>
      <c r="E26" s="6" t="s">
        <v>109</v>
      </c>
      <c r="F26" s="6" t="s">
        <v>108</v>
      </c>
      <c r="G26" s="4" t="s">
        <v>110</v>
      </c>
      <c r="H26" s="4" t="s">
        <v>111</v>
      </c>
      <c r="I26" s="7">
        <f t="shared" si="0"/>
        <v>10020</v>
      </c>
      <c r="J26" s="25">
        <v>10000</v>
      </c>
      <c r="K26" s="7">
        <f t="shared" ref="K26:K27" si="6">SUM(M26:Z26)</f>
        <v>20</v>
      </c>
      <c r="L26" s="9">
        <f t="shared" si="2"/>
        <v>1.996007984031936E-3</v>
      </c>
      <c r="M26" s="10">
        <v>20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20210114</v>
      </c>
      <c r="AB26" s="11">
        <v>12</v>
      </c>
      <c r="AC26" s="5" t="s">
        <v>74</v>
      </c>
      <c r="AD26" s="11" t="str">
        <f t="shared" si="3"/>
        <v>하선동</v>
      </c>
      <c r="AE26" s="12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15</v>
      </c>
      <c r="D27" s="12" t="s">
        <v>86</v>
      </c>
      <c r="E27" s="6" t="s">
        <v>135</v>
      </c>
      <c r="F27" s="6" t="s">
        <v>134</v>
      </c>
      <c r="G27" s="4" t="s">
        <v>132</v>
      </c>
      <c r="H27" s="4" t="s">
        <v>59</v>
      </c>
      <c r="I27" s="7">
        <f t="shared" si="0"/>
        <v>6019</v>
      </c>
      <c r="J27" s="25">
        <v>6000</v>
      </c>
      <c r="K27" s="7">
        <f t="shared" si="6"/>
        <v>19</v>
      </c>
      <c r="L27" s="9">
        <f t="shared" si="2"/>
        <v>3.1566705432796147E-3</v>
      </c>
      <c r="M27" s="10">
        <v>4</v>
      </c>
      <c r="N27" s="10"/>
      <c r="O27" s="10"/>
      <c r="P27" s="10"/>
      <c r="Q27" s="10"/>
      <c r="R27" s="10"/>
      <c r="S27" s="10"/>
      <c r="T27" s="10">
        <v>15</v>
      </c>
      <c r="U27" s="10"/>
      <c r="V27" s="10"/>
      <c r="W27" s="10"/>
      <c r="X27" s="10"/>
      <c r="Y27" s="10"/>
      <c r="Z27" s="10"/>
      <c r="AA27" s="11">
        <v>20210113</v>
      </c>
      <c r="AB27" s="11">
        <v>10</v>
      </c>
      <c r="AC27" s="5" t="s">
        <v>75</v>
      </c>
      <c r="AD27" s="11" t="str">
        <f t="shared" si="3"/>
        <v>이형준</v>
      </c>
      <c r="AE27" s="12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15</v>
      </c>
      <c r="D28" s="12" t="s">
        <v>86</v>
      </c>
      <c r="E28" s="6" t="s">
        <v>135</v>
      </c>
      <c r="F28" s="6" t="s">
        <v>134</v>
      </c>
      <c r="G28" s="4" t="s">
        <v>132</v>
      </c>
      <c r="H28" s="4" t="s">
        <v>59</v>
      </c>
      <c r="I28" s="7">
        <f t="shared" si="0"/>
        <v>6204</v>
      </c>
      <c r="J28" s="25">
        <v>6200</v>
      </c>
      <c r="K28" s="7">
        <f t="shared" si="1"/>
        <v>4</v>
      </c>
      <c r="L28" s="9">
        <f t="shared" si="2"/>
        <v>6.4474532559638943E-4</v>
      </c>
      <c r="M28" s="10">
        <v>1</v>
      </c>
      <c r="N28" s="10"/>
      <c r="O28" s="10"/>
      <c r="P28" s="10"/>
      <c r="Q28" s="10"/>
      <c r="R28" s="10"/>
      <c r="S28" s="10"/>
      <c r="T28" s="10">
        <v>3</v>
      </c>
      <c r="U28" s="10"/>
      <c r="V28" s="10"/>
      <c r="W28" s="10"/>
      <c r="X28" s="10"/>
      <c r="Y28" s="10"/>
      <c r="Z28" s="10"/>
      <c r="AA28" s="11">
        <v>20210113</v>
      </c>
      <c r="AB28" s="11">
        <v>10</v>
      </c>
      <c r="AC28" s="5" t="s">
        <v>74</v>
      </c>
      <c r="AD28" s="11" t="str">
        <f t="shared" si="3"/>
        <v>하선동</v>
      </c>
      <c r="AE28" s="12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15</v>
      </c>
      <c r="D29" s="12" t="s">
        <v>25</v>
      </c>
      <c r="E29" s="6" t="s">
        <v>122</v>
      </c>
      <c r="F29" s="6" t="s">
        <v>121</v>
      </c>
      <c r="G29" s="4" t="s">
        <v>61</v>
      </c>
      <c r="H29" s="4" t="s">
        <v>123</v>
      </c>
      <c r="I29" s="7">
        <f t="shared" si="0"/>
        <v>2246</v>
      </c>
      <c r="J29" s="10">
        <v>2180</v>
      </c>
      <c r="K29" s="7">
        <f t="shared" si="1"/>
        <v>66</v>
      </c>
      <c r="L29" s="9">
        <f t="shared" si="2"/>
        <v>2.9385574354407838E-2</v>
      </c>
      <c r="M29" s="10"/>
      <c r="N29" s="10"/>
      <c r="O29" s="10"/>
      <c r="P29" s="10">
        <v>31</v>
      </c>
      <c r="Q29" s="10"/>
      <c r="R29" s="10">
        <v>3</v>
      </c>
      <c r="S29" s="10"/>
      <c r="T29" s="10">
        <v>32</v>
      </c>
      <c r="U29" s="10"/>
      <c r="V29" s="10"/>
      <c r="W29" s="10"/>
      <c r="X29" s="10"/>
      <c r="Y29" s="10"/>
      <c r="Z29" s="10"/>
      <c r="AA29" s="11">
        <v>20210115</v>
      </c>
      <c r="AB29" s="11">
        <v>1</v>
      </c>
      <c r="AC29" s="5" t="s">
        <v>74</v>
      </c>
      <c r="AD29" s="11" t="str">
        <f t="shared" si="3"/>
        <v>하선동</v>
      </c>
      <c r="AE29" s="12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15</v>
      </c>
      <c r="D30" s="12" t="s">
        <v>46</v>
      </c>
      <c r="E30" s="6" t="s">
        <v>65</v>
      </c>
      <c r="F30" s="6" t="s">
        <v>64</v>
      </c>
      <c r="G30" s="4" t="s">
        <v>63</v>
      </c>
      <c r="H30" s="4" t="s">
        <v>47</v>
      </c>
      <c r="I30" s="7">
        <f t="shared" si="0"/>
        <v>894</v>
      </c>
      <c r="J30" s="10">
        <v>890</v>
      </c>
      <c r="K30" s="7">
        <f t="shared" ref="K30:K65" si="7">SUM(M30:Z30)</f>
        <v>4</v>
      </c>
      <c r="L30" s="9">
        <f t="shared" si="2"/>
        <v>4.4742729306487695E-3</v>
      </c>
      <c r="M30" s="10"/>
      <c r="N30" s="10"/>
      <c r="O30" s="10"/>
      <c r="P30" s="10"/>
      <c r="Q30" s="10"/>
      <c r="R30" s="10"/>
      <c r="S30" s="10"/>
      <c r="T30" s="10"/>
      <c r="U30" s="10">
        <v>4</v>
      </c>
      <c r="V30" s="10"/>
      <c r="W30" s="10"/>
      <c r="X30" s="10"/>
      <c r="Y30" s="10"/>
      <c r="Z30" s="10"/>
      <c r="AA30" s="11">
        <v>20210112</v>
      </c>
      <c r="AB30" s="11">
        <v>11</v>
      </c>
      <c r="AC30" s="5" t="s">
        <v>75</v>
      </c>
      <c r="AD30" s="11" t="str">
        <f t="shared" si="3"/>
        <v>이형준</v>
      </c>
      <c r="AE30" s="12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15</v>
      </c>
      <c r="D31" s="12" t="s">
        <v>46</v>
      </c>
      <c r="E31" s="6" t="s">
        <v>65</v>
      </c>
      <c r="F31" s="6" t="s">
        <v>64</v>
      </c>
      <c r="G31" s="4" t="s">
        <v>63</v>
      </c>
      <c r="H31" s="4" t="s">
        <v>47</v>
      </c>
      <c r="I31" s="7">
        <f t="shared" si="0"/>
        <v>2961</v>
      </c>
      <c r="J31" s="8">
        <v>2960</v>
      </c>
      <c r="K31" s="7">
        <f t="shared" si="7"/>
        <v>1</v>
      </c>
      <c r="L31" s="9">
        <f t="shared" si="2"/>
        <v>3.3772374197906115E-4</v>
      </c>
      <c r="M31" s="10"/>
      <c r="N31" s="10"/>
      <c r="O31" s="10"/>
      <c r="P31" s="10"/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1">
        <v>20210113</v>
      </c>
      <c r="AB31" s="11">
        <v>11</v>
      </c>
      <c r="AC31" s="5" t="s">
        <v>74</v>
      </c>
      <c r="AD31" s="11" t="str">
        <f t="shared" si="3"/>
        <v>하선동</v>
      </c>
      <c r="AE31" s="12" t="s">
        <v>36</v>
      </c>
      <c r="AF31" s="26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15</v>
      </c>
      <c r="D32" s="6" t="s">
        <v>46</v>
      </c>
      <c r="E32" s="6" t="s">
        <v>89</v>
      </c>
      <c r="F32" s="6" t="s">
        <v>101</v>
      </c>
      <c r="G32" s="4" t="s">
        <v>102</v>
      </c>
      <c r="H32" s="4" t="s">
        <v>47</v>
      </c>
      <c r="I32" s="7">
        <f t="shared" si="0"/>
        <v>1039</v>
      </c>
      <c r="J32" s="8">
        <v>1000</v>
      </c>
      <c r="K32" s="7">
        <f t="shared" si="7"/>
        <v>39</v>
      </c>
      <c r="L32" s="9">
        <f t="shared" si="2"/>
        <v>3.7536092396535131E-2</v>
      </c>
      <c r="M32" s="10"/>
      <c r="N32" s="10"/>
      <c r="O32" s="10"/>
      <c r="P32" s="10"/>
      <c r="Q32" s="10"/>
      <c r="R32" s="10">
        <v>39</v>
      </c>
      <c r="S32" s="10"/>
      <c r="T32" s="10"/>
      <c r="U32" s="10"/>
      <c r="V32" s="10"/>
      <c r="W32" s="10"/>
      <c r="X32" s="10"/>
      <c r="Y32" s="10"/>
      <c r="Z32" s="10"/>
      <c r="AA32" s="11">
        <v>20210114</v>
      </c>
      <c r="AB32" s="11">
        <v>4</v>
      </c>
      <c r="AC32" s="5" t="s">
        <v>75</v>
      </c>
      <c r="AD32" s="11" t="str">
        <f t="shared" si="3"/>
        <v>이형준</v>
      </c>
      <c r="AE32" s="28" t="s">
        <v>98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15</v>
      </c>
      <c r="D33" s="6" t="s">
        <v>46</v>
      </c>
      <c r="E33" s="6" t="s">
        <v>89</v>
      </c>
      <c r="F33" s="6" t="s">
        <v>101</v>
      </c>
      <c r="G33" s="4" t="s">
        <v>102</v>
      </c>
      <c r="H33" s="4" t="s">
        <v>47</v>
      </c>
      <c r="I33" s="7">
        <f t="shared" si="0"/>
        <v>485</v>
      </c>
      <c r="J33" s="8">
        <v>470</v>
      </c>
      <c r="K33" s="7">
        <f t="shared" si="7"/>
        <v>15</v>
      </c>
      <c r="L33" s="9">
        <f t="shared" si="2"/>
        <v>3.0927835051546393E-2</v>
      </c>
      <c r="M33" s="10"/>
      <c r="N33" s="10"/>
      <c r="O33" s="10"/>
      <c r="P33" s="10"/>
      <c r="Q33" s="10"/>
      <c r="R33" s="10">
        <v>15</v>
      </c>
      <c r="S33" s="10"/>
      <c r="T33" s="10"/>
      <c r="U33" s="10"/>
      <c r="V33" s="10"/>
      <c r="W33" s="10"/>
      <c r="X33" s="10"/>
      <c r="Y33" s="10"/>
      <c r="Z33" s="10"/>
      <c r="AA33" s="11">
        <v>20210114</v>
      </c>
      <c r="AB33" s="11">
        <v>4</v>
      </c>
      <c r="AC33" s="5" t="s">
        <v>74</v>
      </c>
      <c r="AD33" s="11" t="str">
        <f t="shared" si="3"/>
        <v>하선동</v>
      </c>
      <c r="AE33" s="28" t="s">
        <v>98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15</v>
      </c>
      <c r="D34" s="6" t="s">
        <v>46</v>
      </c>
      <c r="E34" s="6" t="s">
        <v>89</v>
      </c>
      <c r="F34" s="6" t="s">
        <v>101</v>
      </c>
      <c r="G34" s="4" t="s">
        <v>102</v>
      </c>
      <c r="H34" s="4" t="s">
        <v>47</v>
      </c>
      <c r="I34" s="7">
        <f t="shared" si="0"/>
        <v>429</v>
      </c>
      <c r="J34" s="8">
        <v>420</v>
      </c>
      <c r="K34" s="7">
        <f t="shared" si="7"/>
        <v>9</v>
      </c>
      <c r="L34" s="9">
        <f t="shared" si="2"/>
        <v>2.097902097902098E-2</v>
      </c>
      <c r="M34" s="10"/>
      <c r="N34" s="10"/>
      <c r="O34" s="10"/>
      <c r="P34" s="10"/>
      <c r="Q34" s="10"/>
      <c r="R34" s="10">
        <v>9</v>
      </c>
      <c r="S34" s="10"/>
      <c r="T34" s="10"/>
      <c r="U34" s="10"/>
      <c r="V34" s="10"/>
      <c r="W34" s="10"/>
      <c r="X34" s="10"/>
      <c r="Y34" s="10"/>
      <c r="Z34" s="10"/>
      <c r="AA34" s="11">
        <v>20210115</v>
      </c>
      <c r="AB34" s="11">
        <v>4</v>
      </c>
      <c r="AC34" s="5" t="s">
        <v>74</v>
      </c>
      <c r="AD34" s="11" t="str">
        <f t="shared" si="3"/>
        <v>하선동</v>
      </c>
      <c r="AE34" s="28" t="s">
        <v>98</v>
      </c>
      <c r="AF34" s="12" t="s">
        <v>133</v>
      </c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15</v>
      </c>
      <c r="D35" s="6" t="s">
        <v>46</v>
      </c>
      <c r="E35" s="6" t="s">
        <v>89</v>
      </c>
      <c r="F35" s="6" t="s">
        <v>101</v>
      </c>
      <c r="G35" s="4" t="s">
        <v>102</v>
      </c>
      <c r="H35" s="4" t="s">
        <v>47</v>
      </c>
      <c r="I35" s="7">
        <f t="shared" si="0"/>
        <v>391</v>
      </c>
      <c r="J35" s="8">
        <v>380</v>
      </c>
      <c r="K35" s="7">
        <f t="shared" si="7"/>
        <v>11</v>
      </c>
      <c r="L35" s="9">
        <f t="shared" si="2"/>
        <v>2.8132992327365727E-2</v>
      </c>
      <c r="M35" s="10"/>
      <c r="N35" s="10"/>
      <c r="O35" s="10"/>
      <c r="P35" s="10"/>
      <c r="Q35" s="10"/>
      <c r="R35" s="10">
        <v>11</v>
      </c>
      <c r="S35" s="10"/>
      <c r="T35" s="10"/>
      <c r="U35" s="10"/>
      <c r="V35" s="10"/>
      <c r="W35" s="10"/>
      <c r="X35" s="10"/>
      <c r="Y35" s="10"/>
      <c r="Z35" s="10"/>
      <c r="AA35" s="11">
        <v>20210115</v>
      </c>
      <c r="AB35" s="11">
        <v>4</v>
      </c>
      <c r="AC35" s="5" t="s">
        <v>75</v>
      </c>
      <c r="AD35" s="11" t="str">
        <f t="shared" si="3"/>
        <v>이형준</v>
      </c>
      <c r="AE35" s="28" t="s">
        <v>98</v>
      </c>
      <c r="AF35" s="12" t="s">
        <v>133</v>
      </c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15</v>
      </c>
      <c r="D36" s="12" t="s">
        <v>25</v>
      </c>
      <c r="E36" s="6" t="s">
        <v>48</v>
      </c>
      <c r="F36" s="6" t="s">
        <v>49</v>
      </c>
      <c r="G36" s="4" t="s">
        <v>50</v>
      </c>
      <c r="H36" s="4" t="s">
        <v>47</v>
      </c>
      <c r="I36" s="7">
        <f t="shared" si="0"/>
        <v>2991</v>
      </c>
      <c r="J36" s="8">
        <v>2930</v>
      </c>
      <c r="K36" s="7">
        <f t="shared" si="7"/>
        <v>61</v>
      </c>
      <c r="L36" s="9">
        <f t="shared" si="2"/>
        <v>2.0394516883985289E-2</v>
      </c>
      <c r="M36" s="10">
        <v>6</v>
      </c>
      <c r="N36" s="10"/>
      <c r="O36" s="10"/>
      <c r="P36" s="10">
        <v>52</v>
      </c>
      <c r="Q36" s="10"/>
      <c r="R36" s="10">
        <v>3</v>
      </c>
      <c r="S36" s="10"/>
      <c r="T36" s="10"/>
      <c r="U36" s="10"/>
      <c r="V36" s="10"/>
      <c r="W36" s="10"/>
      <c r="X36" s="10"/>
      <c r="Y36" s="10"/>
      <c r="Z36" s="10"/>
      <c r="AA36" s="11">
        <v>20210115</v>
      </c>
      <c r="AB36" s="11">
        <v>15</v>
      </c>
      <c r="AC36" s="5" t="s">
        <v>74</v>
      </c>
      <c r="AD36" s="11" t="str">
        <f t="shared" si="3"/>
        <v>하선동</v>
      </c>
      <c r="AE36" s="28" t="s">
        <v>98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15</v>
      </c>
      <c r="D37" s="12" t="s">
        <v>25</v>
      </c>
      <c r="E37" s="6" t="s">
        <v>48</v>
      </c>
      <c r="F37" s="6" t="s">
        <v>49</v>
      </c>
      <c r="G37" s="4" t="s">
        <v>50</v>
      </c>
      <c r="H37" s="4" t="s">
        <v>47</v>
      </c>
      <c r="I37" s="7">
        <f t="shared" si="0"/>
        <v>1923</v>
      </c>
      <c r="J37" s="8">
        <v>1890</v>
      </c>
      <c r="K37" s="7">
        <f t="shared" si="7"/>
        <v>33</v>
      </c>
      <c r="L37" s="9">
        <f t="shared" si="2"/>
        <v>1.7160686427457099E-2</v>
      </c>
      <c r="M37" s="10">
        <v>2</v>
      </c>
      <c r="N37" s="10"/>
      <c r="O37" s="10"/>
      <c r="P37" s="10">
        <v>29</v>
      </c>
      <c r="Q37" s="10"/>
      <c r="R37" s="10">
        <v>2</v>
      </c>
      <c r="S37" s="10"/>
      <c r="T37" s="10"/>
      <c r="U37" s="10"/>
      <c r="V37" s="10"/>
      <c r="W37" s="10"/>
      <c r="X37" s="10"/>
      <c r="Y37" s="10"/>
      <c r="Z37" s="10"/>
      <c r="AA37" s="11">
        <v>20210115</v>
      </c>
      <c r="AB37" s="11">
        <v>15</v>
      </c>
      <c r="AC37" s="5" t="s">
        <v>75</v>
      </c>
      <c r="AD37" s="11" t="str">
        <f t="shared" si="3"/>
        <v>이형준</v>
      </c>
      <c r="AE37" s="28" t="s">
        <v>98</v>
      </c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15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8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15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12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15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12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15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12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15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15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15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15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15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15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15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15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15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15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15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15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15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15</v>
      </c>
      <c r="D55" s="6"/>
      <c r="E55" s="27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15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15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15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15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15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15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15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15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15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15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64"/>
      <c r="B66" s="65"/>
      <c r="C66" s="65"/>
      <c r="D66" s="65"/>
      <c r="E66" s="65"/>
      <c r="F66" s="65"/>
      <c r="G66" s="65"/>
      <c r="H66" s="65"/>
      <c r="I66" s="60">
        <f>SUM(I7:I65)</f>
        <v>76912</v>
      </c>
      <c r="J66" s="60">
        <v>5950</v>
      </c>
      <c r="K66" s="60">
        <f t="shared" ref="K66:U66" si="12">SUM(K7:K65)</f>
        <v>671</v>
      </c>
      <c r="L66" s="60" t="e">
        <f t="shared" si="12"/>
        <v>#DIV/0!</v>
      </c>
      <c r="M66" s="60">
        <f t="shared" si="12"/>
        <v>262</v>
      </c>
      <c r="N66" s="60">
        <f t="shared" si="12"/>
        <v>0</v>
      </c>
      <c r="O66" s="60">
        <f t="shared" si="12"/>
        <v>0</v>
      </c>
      <c r="P66" s="60">
        <f t="shared" si="12"/>
        <v>183</v>
      </c>
      <c r="Q66" s="60">
        <f t="shared" si="12"/>
        <v>0</v>
      </c>
      <c r="R66" s="60">
        <f t="shared" si="12"/>
        <v>160</v>
      </c>
      <c r="S66" s="60">
        <f t="shared" si="12"/>
        <v>0</v>
      </c>
      <c r="T66" s="60">
        <f t="shared" si="12"/>
        <v>53</v>
      </c>
      <c r="U66" s="60">
        <f t="shared" si="12"/>
        <v>13</v>
      </c>
      <c r="V66" s="36"/>
      <c r="W66" s="36"/>
      <c r="X66" s="36"/>
      <c r="Y66" s="60">
        <f>SUM(Y7:Y65)</f>
        <v>0</v>
      </c>
      <c r="Z66" s="60">
        <f>SUM(Z7:Z65)</f>
        <v>0</v>
      </c>
      <c r="AA66" s="66"/>
      <c r="AB66" s="67"/>
      <c r="AC66" s="67"/>
      <c r="AD66" s="67"/>
      <c r="AE66" s="67"/>
      <c r="AF66" s="67"/>
    </row>
    <row r="67" spans="1:32" s="15" customFormat="1" x14ac:dyDescent="0.3">
      <c r="A67" s="64"/>
      <c r="B67" s="65"/>
      <c r="C67" s="65"/>
      <c r="D67" s="65"/>
      <c r="E67" s="65"/>
      <c r="F67" s="65"/>
      <c r="G67" s="65"/>
      <c r="H67" s="65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36"/>
      <c r="W67" s="36"/>
      <c r="X67" s="36"/>
      <c r="Y67" s="60"/>
      <c r="Z67" s="60"/>
      <c r="AA67" s="67"/>
      <c r="AB67" s="67"/>
      <c r="AC67" s="67"/>
      <c r="AD67" s="67"/>
      <c r="AE67" s="67"/>
      <c r="AF67" s="67"/>
    </row>
    <row r="68" spans="1:32" ht="20.100000000000001" customHeight="1" x14ac:dyDescent="0.3">
      <c r="A68" s="4">
        <v>1</v>
      </c>
      <c r="B68" s="5">
        <v>1</v>
      </c>
      <c r="C68" s="5">
        <v>15</v>
      </c>
      <c r="D68" s="12"/>
      <c r="E68" s="6"/>
      <c r="F68" s="6"/>
      <c r="G68" s="4"/>
      <c r="H68" s="4"/>
      <c r="I68" s="7">
        <f t="shared" ref="I68:I82" si="13">J68+K68</f>
        <v>0</v>
      </c>
      <c r="J68" s="8"/>
      <c r="K68" s="7">
        <f t="shared" ref="K68:K82" si="14">SUM(M68:Z68)</f>
        <v>0</v>
      </c>
      <c r="L68" s="9" t="e">
        <f t="shared" ref="L68:L82" si="15">K68/I68</f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>IF($AC68="A","하선동",IF($AC68="B","이형준",""))</f>
        <v/>
      </c>
      <c r="AE68" s="12"/>
      <c r="AF68" s="12"/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15</v>
      </c>
      <c r="D69" s="12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2" si="17">IF($AC69="A","하선동",IF($AC69="B","이형준",""))</f>
        <v/>
      </c>
      <c r="AE69" s="12"/>
      <c r="AF69" s="12"/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15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15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15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15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15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15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15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15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15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15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15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15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15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I20:L20 L27:Q27 I28:Q29 L26:Z26 I31:Z31 S27:Z29 R20:AD20 J30:Z30 AB26:AD33 AF7:AF15 I7:AD19 P20:P23 I21:AD25 L38:AD49 AF17:AF53 L33:Q37 S34:AD37 I32:Q32 S32:Z33">
    <cfRule type="expression" dxfId="793" priority="1183">
      <formula>$L7&gt;0.15</formula>
    </cfRule>
    <cfRule type="expression" dxfId="792" priority="1184">
      <formula>AND($L7&gt;0.08,$L7&lt;0.15)</formula>
    </cfRule>
  </conditionalFormatting>
  <conditionalFormatting sqref="A68:A82 E69:F71 D82:AF82 E72:AD77 D78:AD81 I68:AD71 AF68:AF81">
    <cfRule type="expression" dxfId="791" priority="1181">
      <formula>$L68&gt;0.15</formula>
    </cfRule>
    <cfRule type="expression" dxfId="790" priority="1182">
      <formula>AND($L68&gt;0.08,$L68&lt;0.15)</formula>
    </cfRule>
  </conditionalFormatting>
  <conditionalFormatting sqref="G69:H71">
    <cfRule type="expression" dxfId="789" priority="1179">
      <formula>$L69&gt;0.15</formula>
    </cfRule>
    <cfRule type="expression" dxfId="788" priority="1180">
      <formula>AND($L69&gt;0.08,$L69&lt;0.15)</formula>
    </cfRule>
  </conditionalFormatting>
  <conditionalFormatting sqref="B7:C64">
    <cfRule type="expression" dxfId="787" priority="1177">
      <formula>$L7&gt;0.15</formula>
    </cfRule>
    <cfRule type="expression" dxfId="786" priority="1178">
      <formula>AND($L7&gt;0.08,$L7&lt;0.15)</formula>
    </cfRule>
  </conditionalFormatting>
  <conditionalFormatting sqref="B68:C68">
    <cfRule type="expression" dxfId="785" priority="1175">
      <formula>$L68&gt;0.15</formula>
    </cfRule>
    <cfRule type="expression" dxfId="784" priority="1176">
      <formula>AND($L68&gt;0.08,$L68&lt;0.15)</formula>
    </cfRule>
  </conditionalFormatting>
  <conditionalFormatting sqref="B69:C81">
    <cfRule type="expression" dxfId="783" priority="1173">
      <formula>$L69&gt;0.15</formula>
    </cfRule>
    <cfRule type="expression" dxfId="782" priority="1174">
      <formula>AND($L69&gt;0.08,$L69&lt;0.15)</formula>
    </cfRule>
  </conditionalFormatting>
  <conditionalFormatting sqref="B82:C82">
    <cfRule type="expression" dxfId="781" priority="1171">
      <formula>$L82&gt;0.15</formula>
    </cfRule>
    <cfRule type="expression" dxfId="780" priority="1172">
      <formula>AND($L82&gt;0.08,$L82&lt;0.15)</formula>
    </cfRule>
  </conditionalFormatting>
  <conditionalFormatting sqref="D71">
    <cfRule type="expression" dxfId="779" priority="1169">
      <formula>$L71&gt;0.15</formula>
    </cfRule>
    <cfRule type="expression" dxfId="778" priority="1170">
      <formula>AND($L71&gt;0.08,$L71&lt;0.15)</formula>
    </cfRule>
  </conditionalFormatting>
  <conditionalFormatting sqref="D72">
    <cfRule type="expression" dxfId="777" priority="1167">
      <formula>$L72&gt;0.15</formula>
    </cfRule>
    <cfRule type="expression" dxfId="776" priority="1168">
      <formula>AND($L72&gt;0.08,$L72&lt;0.15)</formula>
    </cfRule>
  </conditionalFormatting>
  <conditionalFormatting sqref="D73">
    <cfRule type="expression" dxfId="775" priority="1165">
      <formula>$L73&gt;0.15</formula>
    </cfRule>
    <cfRule type="expression" dxfId="774" priority="1166">
      <formula>AND($L73&gt;0.08,$L73&lt;0.15)</formula>
    </cfRule>
  </conditionalFormatting>
  <conditionalFormatting sqref="D74">
    <cfRule type="expression" dxfId="773" priority="1163">
      <formula>$L74&gt;0.15</formula>
    </cfRule>
    <cfRule type="expression" dxfId="772" priority="1164">
      <formula>AND($L74&gt;0.08,$L74&lt;0.15)</formula>
    </cfRule>
  </conditionalFormatting>
  <conditionalFormatting sqref="D75">
    <cfRule type="expression" dxfId="771" priority="1161">
      <formula>$L75&gt;0.15</formula>
    </cfRule>
    <cfRule type="expression" dxfId="770" priority="1162">
      <formula>AND($L75&gt;0.08,$L75&lt;0.15)</formula>
    </cfRule>
  </conditionalFormatting>
  <conditionalFormatting sqref="D76">
    <cfRule type="expression" dxfId="769" priority="1159">
      <formula>$L76&gt;0.15</formula>
    </cfRule>
    <cfRule type="expression" dxfId="768" priority="1160">
      <formula>AND($L76&gt;0.08,$L76&lt;0.15)</formula>
    </cfRule>
  </conditionalFormatting>
  <conditionalFormatting sqref="D77">
    <cfRule type="expression" dxfId="767" priority="1157">
      <formula>$L77&gt;0.15</formula>
    </cfRule>
    <cfRule type="expression" dxfId="766" priority="1158">
      <formula>AND($L77&gt;0.08,$L77&lt;0.15)</formula>
    </cfRule>
  </conditionalFormatting>
  <conditionalFormatting sqref="AE39:AE53">
    <cfRule type="expression" dxfId="765" priority="1149">
      <formula>$L39&gt;0.15</formula>
    </cfRule>
    <cfRule type="expression" dxfId="764" priority="1150">
      <formula>AND($L39&gt;0.08,$L39&lt;0.15)</formula>
    </cfRule>
  </conditionalFormatting>
  <conditionalFormatting sqref="AE12:AE38">
    <cfRule type="expression" dxfId="763" priority="1155">
      <formula>$L12&gt;0.15</formula>
    </cfRule>
    <cfRule type="expression" dxfId="762" priority="1156">
      <formula>AND($L12&gt;0.08,$L12&lt;0.15)</formula>
    </cfRule>
  </conditionalFormatting>
  <conditionalFormatting sqref="AE71:AE81">
    <cfRule type="expression" dxfId="761" priority="1153">
      <formula>$L71&gt;0.15</formula>
    </cfRule>
    <cfRule type="expression" dxfId="760" priority="1154">
      <formula>AND($L71&gt;0.08,$L71&lt;0.15)</formula>
    </cfRule>
  </conditionalFormatting>
  <conditionalFormatting sqref="AE39:AE53">
    <cfRule type="expression" dxfId="759" priority="1151">
      <formula>$L39&gt;0.15</formula>
    </cfRule>
    <cfRule type="expression" dxfId="758" priority="1152">
      <formula>AND($L39&gt;0.08,$L39&lt;0.15)</formula>
    </cfRule>
  </conditionalFormatting>
  <conditionalFormatting sqref="D47">
    <cfRule type="expression" dxfId="757" priority="1147">
      <formula>$L47&gt;0.15</formula>
    </cfRule>
    <cfRule type="expression" dxfId="756" priority="1148">
      <formula>AND($L47&gt;0.08,$L47&lt;0.15)</formula>
    </cfRule>
  </conditionalFormatting>
  <conditionalFormatting sqref="K33:K38">
    <cfRule type="expression" dxfId="755" priority="1145">
      <formula>$L33&gt;0.15</formula>
    </cfRule>
    <cfRule type="expression" dxfId="754" priority="1146">
      <formula>AND($L33&gt;0.08,$L33&lt;0.15)</formula>
    </cfRule>
  </conditionalFormatting>
  <conditionalFormatting sqref="K39:K44">
    <cfRule type="expression" dxfId="753" priority="1143">
      <formula>$L39&gt;0.15</formula>
    </cfRule>
    <cfRule type="expression" dxfId="752" priority="1144">
      <formula>AND($L39&gt;0.08,$L39&lt;0.15)</formula>
    </cfRule>
  </conditionalFormatting>
  <conditionalFormatting sqref="K45:K47">
    <cfRule type="expression" dxfId="751" priority="1141">
      <formula>$L45&gt;0.15</formula>
    </cfRule>
    <cfRule type="expression" dxfId="750" priority="1142">
      <formula>AND($L45&gt;0.08,$L45&lt;0.15)</formula>
    </cfRule>
  </conditionalFormatting>
  <conditionalFormatting sqref="K48:K53">
    <cfRule type="expression" dxfId="749" priority="1139">
      <formula>$L48&gt;0.15</formula>
    </cfRule>
    <cfRule type="expression" dxfId="748" priority="1140">
      <formula>AND($L48&gt;0.08,$L48&lt;0.15)</formula>
    </cfRule>
  </conditionalFormatting>
  <conditionalFormatting sqref="I33:I38">
    <cfRule type="expression" dxfId="747" priority="1137">
      <formula>$L33&gt;0.15</formula>
    </cfRule>
    <cfRule type="expression" dxfId="746" priority="1138">
      <formula>AND($L33&gt;0.08,$L33&lt;0.15)</formula>
    </cfRule>
  </conditionalFormatting>
  <conditionalFormatting sqref="I39:I43">
    <cfRule type="expression" dxfId="745" priority="1135">
      <formula>$L39&gt;0.15</formula>
    </cfRule>
    <cfRule type="expression" dxfId="744" priority="1136">
      <formula>AND($L39&gt;0.08,$L39&lt;0.15)</formula>
    </cfRule>
  </conditionalFormatting>
  <conditionalFormatting sqref="I44:I46">
    <cfRule type="expression" dxfId="743" priority="1133">
      <formula>$L44&gt;0.15</formula>
    </cfRule>
    <cfRule type="expression" dxfId="742" priority="1134">
      <formula>AND($L44&gt;0.08,$L44&lt;0.15)</formula>
    </cfRule>
  </conditionalFormatting>
  <conditionalFormatting sqref="I47:I52">
    <cfRule type="expression" dxfId="741" priority="1131">
      <formula>$L47&gt;0.15</formula>
    </cfRule>
    <cfRule type="expression" dxfId="740" priority="1132">
      <formula>AND($L47&gt;0.08,$L47&lt;0.15)</formula>
    </cfRule>
  </conditionalFormatting>
  <conditionalFormatting sqref="L51:L53">
    <cfRule type="expression" dxfId="739" priority="1129">
      <formula>$L51&gt;0.15</formula>
    </cfRule>
    <cfRule type="expression" dxfId="738" priority="1130">
      <formula>AND($L51&gt;0.08,$L51&lt;0.15)</formula>
    </cfRule>
  </conditionalFormatting>
  <conditionalFormatting sqref="AC50:AD51">
    <cfRule type="expression" dxfId="737" priority="1127">
      <formula>$L50&gt;0.15</formula>
    </cfRule>
    <cfRule type="expression" dxfId="736" priority="1128">
      <formula>AND($L50&gt;0.08,$L50&lt;0.15)</formula>
    </cfRule>
  </conditionalFormatting>
  <conditionalFormatting sqref="D39">
    <cfRule type="expression" dxfId="735" priority="1115">
      <formula>$L39&gt;0.15</formula>
    </cfRule>
    <cfRule type="expression" dxfId="734" priority="1116">
      <formula>AND($L39&gt;0.08,$L39&lt;0.15)</formula>
    </cfRule>
  </conditionalFormatting>
  <conditionalFormatting sqref="D39">
    <cfRule type="expression" dxfId="733" priority="1113">
      <formula>$L39&gt;0.15</formula>
    </cfRule>
    <cfRule type="expression" dxfId="732" priority="1114">
      <formula>AND($L39&gt;0.08,$L39&lt;0.15)</formula>
    </cfRule>
  </conditionalFormatting>
  <conditionalFormatting sqref="D39">
    <cfRule type="expression" dxfId="731" priority="1111">
      <formula>$L39&gt;0.15</formula>
    </cfRule>
    <cfRule type="expression" dxfId="730" priority="1112">
      <formula>AND($L39&gt;0.08,$L39&lt;0.15)</formula>
    </cfRule>
  </conditionalFormatting>
  <conditionalFormatting sqref="E39:H39">
    <cfRule type="expression" dxfId="729" priority="1109">
      <formula>$L39&gt;0.15</formula>
    </cfRule>
    <cfRule type="expression" dxfId="728" priority="1110">
      <formula>AND($L39&gt;0.08,$L39&lt;0.15)</formula>
    </cfRule>
  </conditionalFormatting>
  <conditionalFormatting sqref="D40">
    <cfRule type="expression" dxfId="727" priority="1107">
      <formula>$L40&gt;0.15</formula>
    </cfRule>
    <cfRule type="expression" dxfId="726" priority="1108">
      <formula>AND($L40&gt;0.08,$L40&lt;0.15)</formula>
    </cfRule>
  </conditionalFormatting>
  <conditionalFormatting sqref="D40">
    <cfRule type="expression" dxfId="725" priority="1105">
      <formula>$L40&gt;0.15</formula>
    </cfRule>
    <cfRule type="expression" dxfId="724" priority="1106">
      <formula>AND($L40&gt;0.08,$L40&lt;0.15)</formula>
    </cfRule>
  </conditionalFormatting>
  <conditionalFormatting sqref="D40">
    <cfRule type="expression" dxfId="723" priority="1103">
      <formula>$L40&gt;0.15</formula>
    </cfRule>
    <cfRule type="expression" dxfId="722" priority="1104">
      <formula>AND($L40&gt;0.08,$L40&lt;0.15)</formula>
    </cfRule>
  </conditionalFormatting>
  <conditionalFormatting sqref="E40:H40">
    <cfRule type="expression" dxfId="721" priority="1101">
      <formula>$L40&gt;0.15</formula>
    </cfRule>
    <cfRule type="expression" dxfId="720" priority="1102">
      <formula>AND($L40&gt;0.08,$L40&lt;0.15)</formula>
    </cfRule>
  </conditionalFormatting>
  <conditionalFormatting sqref="G41:H41">
    <cfRule type="expression" dxfId="719" priority="1087">
      <formula>$L41&gt;0.15</formula>
    </cfRule>
    <cfRule type="expression" dxfId="718" priority="1088">
      <formula>AND($L41&gt;0.08,$L41&lt;0.15)</formula>
    </cfRule>
  </conditionalFormatting>
  <conditionalFormatting sqref="G41:H41">
    <cfRule type="expression" dxfId="717" priority="1085">
      <formula>$L41&gt;0.15</formula>
    </cfRule>
    <cfRule type="expression" dxfId="716" priority="1086">
      <formula>AND($L41&gt;0.08,$L41&lt;0.15)</formula>
    </cfRule>
  </conditionalFormatting>
  <conditionalFormatting sqref="E42:F42">
    <cfRule type="expression" dxfId="715" priority="1073">
      <formula>$L42&gt;0.15</formula>
    </cfRule>
    <cfRule type="expression" dxfId="714" priority="1074">
      <formula>AND($L42&gt;0.08,$L42&lt;0.15)</formula>
    </cfRule>
  </conditionalFormatting>
  <conditionalFormatting sqref="D41">
    <cfRule type="expression" dxfId="713" priority="1099">
      <formula>$L41&gt;0.15</formula>
    </cfRule>
    <cfRule type="expression" dxfId="712" priority="1100">
      <formula>AND($L41&gt;0.08,$L41&lt;0.15)</formula>
    </cfRule>
  </conditionalFormatting>
  <conditionalFormatting sqref="D41">
    <cfRule type="expression" dxfId="711" priority="1097">
      <formula>$L41&gt;0.15</formula>
    </cfRule>
    <cfRule type="expression" dxfId="710" priority="1098">
      <formula>AND($L41&gt;0.08,$L41&lt;0.15)</formula>
    </cfRule>
  </conditionalFormatting>
  <conditionalFormatting sqref="D41">
    <cfRule type="expression" dxfId="709" priority="1095">
      <formula>$L41&gt;0.15</formula>
    </cfRule>
    <cfRule type="expression" dxfId="708" priority="1096">
      <formula>AND($L41&gt;0.08,$L41&lt;0.15)</formula>
    </cfRule>
  </conditionalFormatting>
  <conditionalFormatting sqref="E41:F41">
    <cfRule type="expression" dxfId="707" priority="1093">
      <formula>$L41&gt;0.15</formula>
    </cfRule>
    <cfRule type="expression" dxfId="706" priority="1094">
      <formula>AND($L41&gt;0.08,$L41&lt;0.15)</formula>
    </cfRule>
  </conditionalFormatting>
  <conditionalFormatting sqref="E41:F41">
    <cfRule type="expression" dxfId="705" priority="1091">
      <formula>$L41&gt;0.15</formula>
    </cfRule>
    <cfRule type="expression" dxfId="704" priority="1092">
      <formula>AND($L41&gt;0.08,$L41&lt;0.15)</formula>
    </cfRule>
  </conditionalFormatting>
  <conditionalFormatting sqref="E41:F41">
    <cfRule type="expression" dxfId="703" priority="1089">
      <formula>$L41&gt;0.15</formula>
    </cfRule>
    <cfRule type="expression" dxfId="702" priority="1090">
      <formula>AND($L41&gt;0.08,$L41&lt;0.15)</formula>
    </cfRule>
  </conditionalFormatting>
  <conditionalFormatting sqref="D42">
    <cfRule type="expression" dxfId="701" priority="1083">
      <formula>$L42&gt;0.15</formula>
    </cfRule>
    <cfRule type="expression" dxfId="700" priority="1084">
      <formula>AND($L42&gt;0.08,$L42&lt;0.15)</formula>
    </cfRule>
  </conditionalFormatting>
  <conditionalFormatting sqref="D42">
    <cfRule type="expression" dxfId="699" priority="1081">
      <formula>$L42&gt;0.15</formula>
    </cfRule>
    <cfRule type="expression" dxfId="698" priority="1082">
      <formula>AND($L42&gt;0.08,$L42&lt;0.15)</formula>
    </cfRule>
  </conditionalFormatting>
  <conditionalFormatting sqref="D42">
    <cfRule type="expression" dxfId="697" priority="1079">
      <formula>$L42&gt;0.15</formula>
    </cfRule>
    <cfRule type="expression" dxfId="696" priority="1080">
      <formula>AND($L42&gt;0.08,$L42&lt;0.15)</formula>
    </cfRule>
  </conditionalFormatting>
  <conditionalFormatting sqref="E42:F42">
    <cfRule type="expression" dxfId="695" priority="1077">
      <formula>$L42&gt;0.15</formula>
    </cfRule>
    <cfRule type="expression" dxfId="694" priority="1078">
      <formula>AND($L42&gt;0.08,$L42&lt;0.15)</formula>
    </cfRule>
  </conditionalFormatting>
  <conditionalFormatting sqref="E42:F42">
    <cfRule type="expression" dxfId="693" priority="1075">
      <formula>$L42&gt;0.15</formula>
    </cfRule>
    <cfRule type="expression" dxfId="692" priority="1076">
      <formula>AND($L42&gt;0.08,$L42&lt;0.15)</formula>
    </cfRule>
  </conditionalFormatting>
  <conditionalFormatting sqref="G42:H42">
    <cfRule type="expression" dxfId="691" priority="1071">
      <formula>$L42&gt;0.15</formula>
    </cfRule>
    <cfRule type="expression" dxfId="690" priority="1072">
      <formula>AND($L42&gt;0.08,$L42&lt;0.15)</formula>
    </cfRule>
  </conditionalFormatting>
  <conditionalFormatting sqref="G42:H42">
    <cfRule type="expression" dxfId="689" priority="1069">
      <formula>$L42&gt;0.15</formula>
    </cfRule>
    <cfRule type="expression" dxfId="688" priority="1070">
      <formula>AND($L42&gt;0.08,$L42&lt;0.15)</formula>
    </cfRule>
  </conditionalFormatting>
  <conditionalFormatting sqref="G43:H43">
    <cfRule type="expression" dxfId="687" priority="1059">
      <formula>$L43&gt;0.15</formula>
    </cfRule>
    <cfRule type="expression" dxfId="686" priority="1060">
      <formula>AND($L43&gt;0.08,$L43&lt;0.15)</formula>
    </cfRule>
  </conditionalFormatting>
  <conditionalFormatting sqref="D43">
    <cfRule type="expression" dxfId="685" priority="1057">
      <formula>$L43&gt;0.15</formula>
    </cfRule>
    <cfRule type="expression" dxfId="684" priority="1058">
      <formula>AND($L43&gt;0.08,$L43&lt;0.15)</formula>
    </cfRule>
  </conditionalFormatting>
  <conditionalFormatting sqref="G43:H43">
    <cfRule type="expression" dxfId="683" priority="1061">
      <formula>$L43&gt;0.15</formula>
    </cfRule>
    <cfRule type="expression" dxfId="682" priority="1062">
      <formula>AND($L43&gt;0.08,$L43&lt;0.15)</formula>
    </cfRule>
  </conditionalFormatting>
  <conditionalFormatting sqref="E43:F43">
    <cfRule type="expression" dxfId="681" priority="1063">
      <formula>$L43&gt;0.15</formula>
    </cfRule>
    <cfRule type="expression" dxfId="680" priority="1064">
      <formula>AND($L43&gt;0.08,$L43&lt;0.15)</formula>
    </cfRule>
  </conditionalFormatting>
  <conditionalFormatting sqref="E43:F43">
    <cfRule type="expression" dxfId="679" priority="1067">
      <formula>$L43&gt;0.15</formula>
    </cfRule>
    <cfRule type="expression" dxfId="678" priority="1068">
      <formula>AND($L43&gt;0.08,$L43&lt;0.15)</formula>
    </cfRule>
  </conditionalFormatting>
  <conditionalFormatting sqref="E43:F43">
    <cfRule type="expression" dxfId="677" priority="1065">
      <formula>$L43&gt;0.15</formula>
    </cfRule>
    <cfRule type="expression" dxfId="676" priority="1066">
      <formula>AND($L43&gt;0.08,$L43&lt;0.15)</formula>
    </cfRule>
  </conditionalFormatting>
  <conditionalFormatting sqref="D44">
    <cfRule type="expression" dxfId="675" priority="1055">
      <formula>$L44&gt;0.15</formula>
    </cfRule>
    <cfRule type="expression" dxfId="674" priority="1056">
      <formula>AND($L44&gt;0.08,$L44&lt;0.15)</formula>
    </cfRule>
  </conditionalFormatting>
  <conditionalFormatting sqref="E44:H44">
    <cfRule type="expression" dxfId="673" priority="1053">
      <formula>$L44&gt;0.15</formula>
    </cfRule>
    <cfRule type="expression" dxfId="672" priority="1054">
      <formula>AND($L44&gt;0.08,$L44&lt;0.15)</formula>
    </cfRule>
  </conditionalFormatting>
  <conditionalFormatting sqref="D45">
    <cfRule type="expression" dxfId="671" priority="1051">
      <formula>$L45&gt;0.15</formula>
    </cfRule>
    <cfRule type="expression" dxfId="670" priority="1052">
      <formula>AND($L45&gt;0.08,$L45&lt;0.15)</formula>
    </cfRule>
  </conditionalFormatting>
  <conditionalFormatting sqref="E45:H45">
    <cfRule type="expression" dxfId="669" priority="1049">
      <formula>$L45&gt;0.15</formula>
    </cfRule>
    <cfRule type="expression" dxfId="668" priority="1050">
      <formula>AND($L45&gt;0.08,$L45&lt;0.15)</formula>
    </cfRule>
  </conditionalFormatting>
  <conditionalFormatting sqref="D46">
    <cfRule type="expression" dxfId="667" priority="1047">
      <formula>$L46&gt;0.15</formula>
    </cfRule>
    <cfRule type="expression" dxfId="666" priority="1048">
      <formula>AND($L46&gt;0.08,$L46&lt;0.15)</formula>
    </cfRule>
  </conditionalFormatting>
  <conditionalFormatting sqref="D46">
    <cfRule type="expression" dxfId="665" priority="1045">
      <formula>$L46&gt;0.15</formula>
    </cfRule>
    <cfRule type="expression" dxfId="664" priority="1046">
      <formula>AND($L46&gt;0.08,$L46&lt;0.15)</formula>
    </cfRule>
  </conditionalFormatting>
  <conditionalFormatting sqref="D46">
    <cfRule type="expression" dxfId="663" priority="1043">
      <formula>$L46&gt;0.15</formula>
    </cfRule>
    <cfRule type="expression" dxfId="662" priority="1044">
      <formula>AND($L46&gt;0.08,$L46&lt;0.15)</formula>
    </cfRule>
  </conditionalFormatting>
  <conditionalFormatting sqref="E46:F46">
    <cfRule type="expression" dxfId="661" priority="1035">
      <formula>$L46&gt;0.15</formula>
    </cfRule>
    <cfRule type="expression" dxfId="660" priority="1036">
      <formula>AND($L46&gt;0.08,$L46&lt;0.15)</formula>
    </cfRule>
  </conditionalFormatting>
  <conditionalFormatting sqref="E46:F46">
    <cfRule type="expression" dxfId="659" priority="1033">
      <formula>$L46&gt;0.15</formula>
    </cfRule>
    <cfRule type="expression" dxfId="658" priority="1034">
      <formula>AND($L46&gt;0.08,$L46&lt;0.15)</formula>
    </cfRule>
  </conditionalFormatting>
  <conditionalFormatting sqref="G46:H46">
    <cfRule type="expression" dxfId="657" priority="1031">
      <formula>$L46&gt;0.15</formula>
    </cfRule>
    <cfRule type="expression" dxfId="656" priority="1032">
      <formula>AND($L46&gt;0.08,$L46&lt;0.15)</formula>
    </cfRule>
  </conditionalFormatting>
  <conditionalFormatting sqref="G46:H46">
    <cfRule type="expression" dxfId="655" priority="1037">
      <formula>$L46&gt;0.15</formula>
    </cfRule>
    <cfRule type="expression" dxfId="654" priority="1038">
      <formula>AND($L46&gt;0.08,$L46&lt;0.15)</formula>
    </cfRule>
  </conditionalFormatting>
  <conditionalFormatting sqref="E46:F46">
    <cfRule type="expression" dxfId="653" priority="1041">
      <formula>$L46&gt;0.15</formula>
    </cfRule>
    <cfRule type="expression" dxfId="652" priority="1042">
      <formula>AND($L46&gt;0.08,$L46&lt;0.15)</formula>
    </cfRule>
  </conditionalFormatting>
  <conditionalFormatting sqref="E46:F46">
    <cfRule type="expression" dxfId="651" priority="1039">
      <formula>$L46&gt;0.15</formula>
    </cfRule>
    <cfRule type="expression" dxfId="650" priority="1040">
      <formula>AND($L46&gt;0.08,$L46&lt;0.15)</formula>
    </cfRule>
  </conditionalFormatting>
  <conditionalFormatting sqref="E46:F46">
    <cfRule type="expression" dxfId="649" priority="1023">
      <formula>$L46&gt;0.15</formula>
    </cfRule>
    <cfRule type="expression" dxfId="648" priority="1024">
      <formula>AND($L46&gt;0.08,$L46&lt;0.15)</formula>
    </cfRule>
  </conditionalFormatting>
  <conditionalFormatting sqref="E46:F46">
    <cfRule type="expression" dxfId="647" priority="1021">
      <formula>$L46&gt;0.15</formula>
    </cfRule>
    <cfRule type="expression" dxfId="646" priority="1022">
      <formula>AND($L46&gt;0.08,$L46&lt;0.15)</formula>
    </cfRule>
  </conditionalFormatting>
  <conditionalFormatting sqref="H46">
    <cfRule type="expression" dxfId="645" priority="1019">
      <formula>$L46&gt;0.15</formula>
    </cfRule>
    <cfRule type="expression" dxfId="644" priority="1020">
      <formula>AND($L46&gt;0.08,$L46&lt;0.15)</formula>
    </cfRule>
  </conditionalFormatting>
  <conditionalFormatting sqref="H46">
    <cfRule type="expression" dxfId="643" priority="1025">
      <formula>$L46&gt;0.15</formula>
    </cfRule>
    <cfRule type="expression" dxfId="642" priority="1026">
      <formula>AND($L46&gt;0.08,$L46&lt;0.15)</formula>
    </cfRule>
  </conditionalFormatting>
  <conditionalFormatting sqref="E46:F46">
    <cfRule type="expression" dxfId="641" priority="1029">
      <formula>$L46&gt;0.15</formula>
    </cfRule>
    <cfRule type="expression" dxfId="640" priority="1030">
      <formula>AND($L46&gt;0.08,$L46&lt;0.15)</formula>
    </cfRule>
  </conditionalFormatting>
  <conditionalFormatting sqref="E46:F46">
    <cfRule type="expression" dxfId="639" priority="1027">
      <formula>$L46&gt;0.15</formula>
    </cfRule>
    <cfRule type="expression" dxfId="638" priority="1028">
      <formula>AND($L46&gt;0.08,$L46&lt;0.15)</formula>
    </cfRule>
  </conditionalFormatting>
  <conditionalFormatting sqref="G46">
    <cfRule type="expression" dxfId="637" priority="1015">
      <formula>$L46&gt;0.15</formula>
    </cfRule>
    <cfRule type="expression" dxfId="636" priority="1016">
      <formula>AND($L46&gt;0.08,$L46&lt;0.15)</formula>
    </cfRule>
  </conditionalFormatting>
  <conditionalFormatting sqref="G46">
    <cfRule type="expression" dxfId="635" priority="1017">
      <formula>$L46&gt;0.15</formula>
    </cfRule>
    <cfRule type="expression" dxfId="634" priority="1018">
      <formula>AND($L46&gt;0.08,$L46&lt;0.15)</formula>
    </cfRule>
  </conditionalFormatting>
  <conditionalFormatting sqref="G47:H47">
    <cfRule type="expression" dxfId="633" priority="1011">
      <formula>$L47&gt;0.15</formula>
    </cfRule>
    <cfRule type="expression" dxfId="632" priority="1012">
      <formula>AND($L47&gt;0.08,$L47&lt;0.15)</formula>
    </cfRule>
  </conditionalFormatting>
  <conditionalFormatting sqref="G47:H47">
    <cfRule type="expression" dxfId="631" priority="1013">
      <formula>$L47&gt;0.15</formula>
    </cfRule>
    <cfRule type="expression" dxfId="630" priority="1014">
      <formula>AND($L47&gt;0.08,$L47&lt;0.15)</formula>
    </cfRule>
  </conditionalFormatting>
  <conditionalFormatting sqref="E47">
    <cfRule type="expression" dxfId="629" priority="1005">
      <formula>$L47&gt;0.15</formula>
    </cfRule>
    <cfRule type="expression" dxfId="628" priority="1006">
      <formula>AND($L47&gt;0.08,$L47&lt;0.15)</formula>
    </cfRule>
  </conditionalFormatting>
  <conditionalFormatting sqref="E47">
    <cfRule type="expression" dxfId="627" priority="1003">
      <formula>$L47&gt;0.15</formula>
    </cfRule>
    <cfRule type="expression" dxfId="626" priority="1004">
      <formula>AND($L47&gt;0.08,$L47&lt;0.15)</formula>
    </cfRule>
  </conditionalFormatting>
  <conditionalFormatting sqref="E47">
    <cfRule type="expression" dxfId="625" priority="1009">
      <formula>$L47&gt;0.15</formula>
    </cfRule>
    <cfRule type="expression" dxfId="624" priority="1010">
      <formula>AND($L47&gt;0.08,$L47&lt;0.15)</formula>
    </cfRule>
  </conditionalFormatting>
  <conditionalFormatting sqref="E47">
    <cfRule type="expression" dxfId="623" priority="1007">
      <formula>$L47&gt;0.15</formula>
    </cfRule>
    <cfRule type="expression" dxfId="622" priority="1008">
      <formula>AND($L47&gt;0.08,$L47&lt;0.15)</formula>
    </cfRule>
  </conditionalFormatting>
  <conditionalFormatting sqref="E47">
    <cfRule type="expression" dxfId="621" priority="997">
      <formula>$L47&gt;0.15</formula>
    </cfRule>
    <cfRule type="expression" dxfId="620" priority="998">
      <formula>AND($L47&gt;0.08,$L47&lt;0.15)</formula>
    </cfRule>
  </conditionalFormatting>
  <conditionalFormatting sqref="E47">
    <cfRule type="expression" dxfId="619" priority="995">
      <formula>$L47&gt;0.15</formula>
    </cfRule>
    <cfRule type="expression" dxfId="618" priority="996">
      <formula>AND($L47&gt;0.08,$L47&lt;0.15)</formula>
    </cfRule>
  </conditionalFormatting>
  <conditionalFormatting sqref="E47">
    <cfRule type="expression" dxfId="617" priority="1001">
      <formula>$L47&gt;0.15</formula>
    </cfRule>
    <cfRule type="expression" dxfId="616" priority="1002">
      <formula>AND($L47&gt;0.08,$L47&lt;0.15)</formula>
    </cfRule>
  </conditionalFormatting>
  <conditionalFormatting sqref="E47">
    <cfRule type="expression" dxfId="615" priority="999">
      <formula>$L47&gt;0.15</formula>
    </cfRule>
    <cfRule type="expression" dxfId="614" priority="1000">
      <formula>AND($L47&gt;0.08,$L47&lt;0.15)</formula>
    </cfRule>
  </conditionalFormatting>
  <conditionalFormatting sqref="D69">
    <cfRule type="expression" dxfId="613" priority="993">
      <formula>$L69&gt;0.15</formula>
    </cfRule>
    <cfRule type="expression" dxfId="612" priority="994">
      <formula>AND($L69&gt;0.08,$L69&lt;0.15)</formula>
    </cfRule>
  </conditionalFormatting>
  <conditionalFormatting sqref="AE68:AE70">
    <cfRule type="expression" dxfId="611" priority="989">
      <formula>$L68&gt;0.15</formula>
    </cfRule>
    <cfRule type="expression" dxfId="610" priority="990">
      <formula>AND($L68&gt;0.08,$L68&lt;0.15)</formula>
    </cfRule>
  </conditionalFormatting>
  <conditionalFormatting sqref="AE68:AE70">
    <cfRule type="expression" dxfId="609" priority="991">
      <formula>$L68&gt;0.15</formula>
    </cfRule>
    <cfRule type="expression" dxfId="608" priority="992">
      <formula>AND($L68&gt;0.08,$L68&lt;0.15)</formula>
    </cfRule>
  </conditionalFormatting>
  <conditionalFormatting sqref="E48:F48">
    <cfRule type="expression" dxfId="607" priority="985">
      <formula>$L48&gt;0.15</formula>
    </cfRule>
    <cfRule type="expression" dxfId="606" priority="986">
      <formula>AND($L48&gt;0.08,$L48&lt;0.15)</formula>
    </cfRule>
  </conditionalFormatting>
  <conditionalFormatting sqref="E48:F48">
    <cfRule type="expression" dxfId="605" priority="981">
      <formula>$L48&gt;0.15</formula>
    </cfRule>
    <cfRule type="expression" dxfId="604" priority="982">
      <formula>AND($L48&gt;0.08,$L48&lt;0.15)</formula>
    </cfRule>
  </conditionalFormatting>
  <conditionalFormatting sqref="E48:F48">
    <cfRule type="expression" dxfId="603" priority="979">
      <formula>$L48&gt;0.15</formula>
    </cfRule>
    <cfRule type="expression" dxfId="602" priority="980">
      <formula>AND($L48&gt;0.08,$L48&lt;0.15)</formula>
    </cfRule>
  </conditionalFormatting>
  <conditionalFormatting sqref="G48:H48">
    <cfRule type="expression" dxfId="601" priority="977">
      <formula>$L48&gt;0.15</formula>
    </cfRule>
    <cfRule type="expression" dxfId="600" priority="978">
      <formula>AND($L48&gt;0.08,$L48&lt;0.15)</formula>
    </cfRule>
  </conditionalFormatting>
  <conditionalFormatting sqref="G48:H48">
    <cfRule type="expression" dxfId="599" priority="983">
      <formula>$L48&gt;0.15</formula>
    </cfRule>
    <cfRule type="expression" dxfId="598" priority="984">
      <formula>AND($L48&gt;0.08,$L48&lt;0.15)</formula>
    </cfRule>
  </conditionalFormatting>
  <conditionalFormatting sqref="E48:F48">
    <cfRule type="expression" dxfId="597" priority="987">
      <formula>$L48&gt;0.15</formula>
    </cfRule>
    <cfRule type="expression" dxfId="596" priority="988">
      <formula>AND($L48&gt;0.08,$L48&lt;0.15)</formula>
    </cfRule>
  </conditionalFormatting>
  <conditionalFormatting sqref="D48">
    <cfRule type="expression" dxfId="595" priority="975">
      <formula>$L48&gt;0.15</formula>
    </cfRule>
    <cfRule type="expression" dxfId="594" priority="976">
      <formula>AND($L48&gt;0.08,$L48&lt;0.15)</formula>
    </cfRule>
  </conditionalFormatting>
  <conditionalFormatting sqref="D48">
    <cfRule type="expression" dxfId="593" priority="973">
      <formula>$L48&gt;0.15</formula>
    </cfRule>
    <cfRule type="expression" dxfId="592" priority="974">
      <formula>AND($L48&gt;0.08,$L48&lt;0.15)</formula>
    </cfRule>
  </conditionalFormatting>
  <conditionalFormatting sqref="E49:F49">
    <cfRule type="expression" dxfId="591" priority="969">
      <formula>$L49&gt;0.15</formula>
    </cfRule>
    <cfRule type="expression" dxfId="590" priority="970">
      <formula>AND($L49&gt;0.08,$L49&lt;0.15)</formula>
    </cfRule>
  </conditionalFormatting>
  <conditionalFormatting sqref="E49:F49">
    <cfRule type="expression" dxfId="589" priority="965">
      <formula>$L49&gt;0.15</formula>
    </cfRule>
    <cfRule type="expression" dxfId="588" priority="966">
      <formula>AND($L49&gt;0.08,$L49&lt;0.15)</formula>
    </cfRule>
  </conditionalFormatting>
  <conditionalFormatting sqref="E49:F49">
    <cfRule type="expression" dxfId="587" priority="963">
      <formula>$L49&gt;0.15</formula>
    </cfRule>
    <cfRule type="expression" dxfId="586" priority="964">
      <formula>AND($L49&gt;0.08,$L49&lt;0.15)</formula>
    </cfRule>
  </conditionalFormatting>
  <conditionalFormatting sqref="G49:H49">
    <cfRule type="expression" dxfId="585" priority="961">
      <formula>$L49&gt;0.15</formula>
    </cfRule>
    <cfRule type="expression" dxfId="584" priority="962">
      <formula>AND($L49&gt;0.08,$L49&lt;0.15)</formula>
    </cfRule>
  </conditionalFormatting>
  <conditionalFormatting sqref="G49:H49">
    <cfRule type="expression" dxfId="583" priority="967">
      <formula>$L49&gt;0.15</formula>
    </cfRule>
    <cfRule type="expression" dxfId="582" priority="968">
      <formula>AND($L49&gt;0.08,$L49&lt;0.15)</formula>
    </cfRule>
  </conditionalFormatting>
  <conditionalFormatting sqref="E49:F49">
    <cfRule type="expression" dxfId="581" priority="971">
      <formula>$L49&gt;0.15</formula>
    </cfRule>
    <cfRule type="expression" dxfId="580" priority="972">
      <formula>AND($L49&gt;0.08,$L49&lt;0.15)</formula>
    </cfRule>
  </conditionalFormatting>
  <conditionalFormatting sqref="D49">
    <cfRule type="expression" dxfId="579" priority="959">
      <formula>$L49&gt;0.15</formula>
    </cfRule>
    <cfRule type="expression" dxfId="578" priority="960">
      <formula>AND($L49&gt;0.08,$L49&lt;0.15)</formula>
    </cfRule>
  </conditionalFormatting>
  <conditionalFormatting sqref="D49">
    <cfRule type="expression" dxfId="577" priority="957">
      <formula>$L49&gt;0.15</formula>
    </cfRule>
    <cfRule type="expression" dxfId="576" priority="958">
      <formula>AND($L49&gt;0.08,$L49&lt;0.15)</formula>
    </cfRule>
  </conditionalFormatting>
  <conditionalFormatting sqref="D51">
    <cfRule type="expression" dxfId="575" priority="955">
      <formula>$L51&gt;0.15</formula>
    </cfRule>
    <cfRule type="expression" dxfId="574" priority="956">
      <formula>AND($L51&gt;0.08,$L51&lt;0.15)</formula>
    </cfRule>
  </conditionalFormatting>
  <conditionalFormatting sqref="D51">
    <cfRule type="expression" dxfId="573" priority="953">
      <formula>$L51&gt;0.15</formula>
    </cfRule>
    <cfRule type="expression" dxfId="572" priority="954">
      <formula>AND($L51&gt;0.08,$L51&lt;0.15)</formula>
    </cfRule>
  </conditionalFormatting>
  <conditionalFormatting sqref="D51">
    <cfRule type="expression" dxfId="571" priority="951">
      <formula>$L51&gt;0.15</formula>
    </cfRule>
    <cfRule type="expression" dxfId="570" priority="952">
      <formula>AND($L51&gt;0.08,$L51&lt;0.15)</formula>
    </cfRule>
  </conditionalFormatting>
  <conditionalFormatting sqref="E51:F51">
    <cfRule type="expression" dxfId="569" priority="943">
      <formula>$L51&gt;0.15</formula>
    </cfRule>
    <cfRule type="expression" dxfId="568" priority="944">
      <formula>AND($L51&gt;0.08,$L51&lt;0.15)</formula>
    </cfRule>
  </conditionalFormatting>
  <conditionalFormatting sqref="E51:F51">
    <cfRule type="expression" dxfId="567" priority="941">
      <formula>$L51&gt;0.15</formula>
    </cfRule>
    <cfRule type="expression" dxfId="566" priority="942">
      <formula>AND($L51&gt;0.08,$L51&lt;0.15)</formula>
    </cfRule>
  </conditionalFormatting>
  <conditionalFormatting sqref="G51:H51">
    <cfRule type="expression" dxfId="565" priority="939">
      <formula>$L51&gt;0.15</formula>
    </cfRule>
    <cfRule type="expression" dxfId="564" priority="940">
      <formula>AND($L51&gt;0.08,$L51&lt;0.15)</formula>
    </cfRule>
  </conditionalFormatting>
  <conditionalFormatting sqref="G51:H51">
    <cfRule type="expression" dxfId="563" priority="945">
      <formula>$L51&gt;0.15</formula>
    </cfRule>
    <cfRule type="expression" dxfId="562" priority="946">
      <formula>AND($L51&gt;0.08,$L51&lt;0.15)</formula>
    </cfRule>
  </conditionalFormatting>
  <conditionalFormatting sqref="E51:F51">
    <cfRule type="expression" dxfId="561" priority="949">
      <formula>$L51&gt;0.15</formula>
    </cfRule>
    <cfRule type="expression" dxfId="560" priority="950">
      <formula>AND($L51&gt;0.08,$L51&lt;0.15)</formula>
    </cfRule>
  </conditionalFormatting>
  <conditionalFormatting sqref="E51:F51">
    <cfRule type="expression" dxfId="559" priority="947">
      <formula>$L51&gt;0.15</formula>
    </cfRule>
    <cfRule type="expression" dxfId="558" priority="948">
      <formula>AND($L51&gt;0.08,$L51&lt;0.15)</formula>
    </cfRule>
  </conditionalFormatting>
  <conditionalFormatting sqref="D52">
    <cfRule type="expression" dxfId="557" priority="937">
      <formula>$L52&gt;0.15</formula>
    </cfRule>
    <cfRule type="expression" dxfId="556" priority="938">
      <formula>AND($L52&gt;0.08,$L52&lt;0.15)</formula>
    </cfRule>
  </conditionalFormatting>
  <conditionalFormatting sqref="D52">
    <cfRule type="expression" dxfId="555" priority="935">
      <formula>$L52&gt;0.15</formula>
    </cfRule>
    <cfRule type="expression" dxfId="554" priority="936">
      <formula>AND($L52&gt;0.08,$L52&lt;0.15)</formula>
    </cfRule>
  </conditionalFormatting>
  <conditionalFormatting sqref="D52">
    <cfRule type="expression" dxfId="553" priority="933">
      <formula>$L52&gt;0.15</formula>
    </cfRule>
    <cfRule type="expression" dxfId="552" priority="934">
      <formula>AND($L52&gt;0.08,$L52&lt;0.15)</formula>
    </cfRule>
  </conditionalFormatting>
  <conditionalFormatting sqref="E52:F52">
    <cfRule type="expression" dxfId="551" priority="925">
      <formula>$L52&gt;0.15</formula>
    </cfRule>
    <cfRule type="expression" dxfId="550" priority="926">
      <formula>AND($L52&gt;0.08,$L52&lt;0.15)</formula>
    </cfRule>
  </conditionalFormatting>
  <conditionalFormatting sqref="E52:F52">
    <cfRule type="expression" dxfId="549" priority="923">
      <formula>$L52&gt;0.15</formula>
    </cfRule>
    <cfRule type="expression" dxfId="548" priority="924">
      <formula>AND($L52&gt;0.08,$L52&lt;0.15)</formula>
    </cfRule>
  </conditionalFormatting>
  <conditionalFormatting sqref="G52:H52">
    <cfRule type="expression" dxfId="547" priority="921">
      <formula>$L52&gt;0.15</formula>
    </cfRule>
    <cfRule type="expression" dxfId="546" priority="922">
      <formula>AND($L52&gt;0.08,$L52&lt;0.15)</formula>
    </cfRule>
  </conditionalFormatting>
  <conditionalFormatting sqref="G52:H52">
    <cfRule type="expression" dxfId="545" priority="927">
      <formula>$L52&gt;0.15</formula>
    </cfRule>
    <cfRule type="expression" dxfId="544" priority="928">
      <formula>AND($L52&gt;0.08,$L52&lt;0.15)</formula>
    </cfRule>
  </conditionalFormatting>
  <conditionalFormatting sqref="E52:F52">
    <cfRule type="expression" dxfId="543" priority="931">
      <formula>$L52&gt;0.15</formula>
    </cfRule>
    <cfRule type="expression" dxfId="542" priority="932">
      <formula>AND($L52&gt;0.08,$L52&lt;0.15)</formula>
    </cfRule>
  </conditionalFormatting>
  <conditionalFormatting sqref="E52:F52">
    <cfRule type="expression" dxfId="541" priority="929">
      <formula>$L52&gt;0.15</formula>
    </cfRule>
    <cfRule type="expression" dxfId="540" priority="930">
      <formula>AND($L52&gt;0.08,$L52&lt;0.15)</formula>
    </cfRule>
  </conditionalFormatting>
  <conditionalFormatting sqref="D53">
    <cfRule type="expression" dxfId="539" priority="919">
      <formula>$L53&gt;0.15</formula>
    </cfRule>
    <cfRule type="expression" dxfId="538" priority="920">
      <formula>AND($L53&gt;0.08,$L53&lt;0.15)</formula>
    </cfRule>
  </conditionalFormatting>
  <conditionalFormatting sqref="D53">
    <cfRule type="expression" dxfId="537" priority="917">
      <formula>$L53&gt;0.15</formula>
    </cfRule>
    <cfRule type="expression" dxfId="536" priority="918">
      <formula>AND($L53&gt;0.08,$L53&lt;0.15)</formula>
    </cfRule>
  </conditionalFormatting>
  <conditionalFormatting sqref="D53">
    <cfRule type="expression" dxfId="535" priority="915">
      <formula>$L53&gt;0.15</formula>
    </cfRule>
    <cfRule type="expression" dxfId="534" priority="916">
      <formula>AND($L53&gt;0.08,$L53&lt;0.15)</formula>
    </cfRule>
  </conditionalFormatting>
  <conditionalFormatting sqref="E53:F53">
    <cfRule type="expression" dxfId="533" priority="907">
      <formula>$L53&gt;0.15</formula>
    </cfRule>
    <cfRule type="expression" dxfId="532" priority="908">
      <formula>AND($L53&gt;0.08,$L53&lt;0.15)</formula>
    </cfRule>
  </conditionalFormatting>
  <conditionalFormatting sqref="E53:F53">
    <cfRule type="expression" dxfId="531" priority="905">
      <formula>$L53&gt;0.15</formula>
    </cfRule>
    <cfRule type="expression" dxfId="530" priority="906">
      <formula>AND($L53&gt;0.08,$L53&lt;0.15)</formula>
    </cfRule>
  </conditionalFormatting>
  <conditionalFormatting sqref="G53:H53">
    <cfRule type="expression" dxfId="529" priority="903">
      <formula>$L53&gt;0.15</formula>
    </cfRule>
    <cfRule type="expression" dxfId="528" priority="904">
      <formula>AND($L53&gt;0.08,$L53&lt;0.15)</formula>
    </cfRule>
  </conditionalFormatting>
  <conditionalFormatting sqref="G53:H53">
    <cfRule type="expression" dxfId="527" priority="909">
      <formula>$L53&gt;0.15</formula>
    </cfRule>
    <cfRule type="expression" dxfId="526" priority="910">
      <formula>AND($L53&gt;0.08,$L53&lt;0.15)</formula>
    </cfRule>
  </conditionalFormatting>
  <conditionalFormatting sqref="E53:F53">
    <cfRule type="expression" dxfId="525" priority="913">
      <formula>$L53&gt;0.15</formula>
    </cfRule>
    <cfRule type="expression" dxfId="524" priority="914">
      <formula>AND($L53&gt;0.08,$L53&lt;0.15)</formula>
    </cfRule>
  </conditionalFormatting>
  <conditionalFormatting sqref="E53:F53">
    <cfRule type="expression" dxfId="523" priority="911">
      <formula>$L53&gt;0.15</formula>
    </cfRule>
    <cfRule type="expression" dxfId="522" priority="912">
      <formula>AND($L53&gt;0.08,$L53&lt;0.15)</formula>
    </cfRule>
  </conditionalFormatting>
  <conditionalFormatting sqref="E50:H50">
    <cfRule type="expression" dxfId="521" priority="901">
      <formula>$L50&gt;0.15</formula>
    </cfRule>
    <cfRule type="expression" dxfId="520" priority="902">
      <formula>AND($L50&gt;0.08,$L50&lt;0.15)</formula>
    </cfRule>
  </conditionalFormatting>
  <conditionalFormatting sqref="D50">
    <cfRule type="expression" dxfId="519" priority="899">
      <formula>$L50&gt;0.15</formula>
    </cfRule>
    <cfRule type="expression" dxfId="518" priority="900">
      <formula>AND($L50&gt;0.08,$L50&lt;0.15)</formula>
    </cfRule>
  </conditionalFormatting>
  <conditionalFormatting sqref="R27:R29">
    <cfRule type="expression" dxfId="517" priority="897">
      <formula>$L27&gt;0.15</formula>
    </cfRule>
    <cfRule type="expression" dxfId="516" priority="898">
      <formula>AND($L27&gt;0.08,$L27&lt;0.15)</formula>
    </cfRule>
  </conditionalFormatting>
  <conditionalFormatting sqref="I26:K26">
    <cfRule type="expression" dxfId="515" priority="895">
      <formula>$L26&gt;0.15</formula>
    </cfRule>
    <cfRule type="expression" dxfId="514" priority="896">
      <formula>AND($L26&gt;0.08,$L26&lt;0.15)</formula>
    </cfRule>
  </conditionalFormatting>
  <conditionalFormatting sqref="I27:K27">
    <cfRule type="expression" dxfId="513" priority="893">
      <formula>$L27&gt;0.15</formula>
    </cfRule>
    <cfRule type="expression" dxfId="512" priority="894">
      <formula>AND($L27&gt;0.08,$L27&lt;0.15)</formula>
    </cfRule>
  </conditionalFormatting>
  <conditionalFormatting sqref="P20:Q20">
    <cfRule type="expression" dxfId="511" priority="879">
      <formula>$L20&gt;0.15</formula>
    </cfRule>
    <cfRule type="expression" dxfId="510" priority="880">
      <formula>AND($L20&gt;0.08,$L20&lt;0.15)</formula>
    </cfRule>
  </conditionalFormatting>
  <conditionalFormatting sqref="P20:Q20">
    <cfRule type="expression" dxfId="509" priority="877">
      <formula>$L20&gt;0.15</formula>
    </cfRule>
    <cfRule type="expression" dxfId="508" priority="878">
      <formula>AND($L20&gt;0.08,$L20&lt;0.15)</formula>
    </cfRule>
  </conditionalFormatting>
  <conditionalFormatting sqref="M20">
    <cfRule type="expression" dxfId="507" priority="891">
      <formula>$L20&gt;0.15</formula>
    </cfRule>
    <cfRule type="expression" dxfId="506" priority="892">
      <formula>AND($L20&gt;0.08,$L20&lt;0.15)</formula>
    </cfRule>
  </conditionalFormatting>
  <conditionalFormatting sqref="M20">
    <cfRule type="expression" dxfId="505" priority="889">
      <formula>$L20&gt;0.15</formula>
    </cfRule>
    <cfRule type="expression" dxfId="504" priority="890">
      <formula>AND($L20&gt;0.08,$L20&lt;0.15)</formula>
    </cfRule>
  </conditionalFormatting>
  <conditionalFormatting sqref="M20">
    <cfRule type="expression" dxfId="503" priority="887">
      <formula>$L20&gt;0.15</formula>
    </cfRule>
    <cfRule type="expression" dxfId="502" priority="888">
      <formula>AND($L20&gt;0.08,$L20&lt;0.15)</formula>
    </cfRule>
  </conditionalFormatting>
  <conditionalFormatting sqref="N20:O20">
    <cfRule type="expression" dxfId="501" priority="885">
      <formula>$L20&gt;0.15</formula>
    </cfRule>
    <cfRule type="expression" dxfId="500" priority="886">
      <formula>AND($L20&gt;0.08,$L20&lt;0.15)</formula>
    </cfRule>
  </conditionalFormatting>
  <conditionalFormatting sqref="N20:O20">
    <cfRule type="expression" dxfId="499" priority="883">
      <formula>$L20&gt;0.15</formula>
    </cfRule>
    <cfRule type="expression" dxfId="498" priority="884">
      <formula>AND($L20&gt;0.08,$L20&lt;0.15)</formula>
    </cfRule>
  </conditionalFormatting>
  <conditionalFormatting sqref="N20:O20">
    <cfRule type="expression" dxfId="497" priority="881">
      <formula>$L20&gt;0.15</formula>
    </cfRule>
    <cfRule type="expression" dxfId="496" priority="882">
      <formula>AND($L20&gt;0.08,$L20&lt;0.15)</formula>
    </cfRule>
  </conditionalFormatting>
  <conditionalFormatting sqref="AA30">
    <cfRule type="expression" dxfId="495" priority="875">
      <formula>$L30&gt;0.15</formula>
    </cfRule>
    <cfRule type="expression" dxfId="494" priority="876">
      <formula>AND($L30&gt;0.08,$L30&lt;0.15)</formula>
    </cfRule>
  </conditionalFormatting>
  <conditionalFormatting sqref="AA34">
    <cfRule type="expression" dxfId="493" priority="873">
      <formula>$L34&gt;0.15</formula>
    </cfRule>
    <cfRule type="expression" dxfId="492" priority="874">
      <formula>AND($L34&gt;0.08,$L34&lt;0.15)</formula>
    </cfRule>
  </conditionalFormatting>
  <conditionalFormatting sqref="AA35">
    <cfRule type="expression" dxfId="491" priority="871">
      <formula>$L35&gt;0.15</formula>
    </cfRule>
    <cfRule type="expression" dxfId="490" priority="872">
      <formula>AND($L35&gt;0.08,$L35&lt;0.15)</formula>
    </cfRule>
  </conditionalFormatting>
  <conditionalFormatting sqref="AA37">
    <cfRule type="expression" dxfId="489" priority="869">
      <formula>$L37&gt;0.15</formula>
    </cfRule>
    <cfRule type="expression" dxfId="488" priority="870">
      <formula>AND($L37&gt;0.08,$L37&lt;0.15)</formula>
    </cfRule>
  </conditionalFormatting>
  <conditionalFormatting sqref="G38:H38">
    <cfRule type="expression" dxfId="487" priority="857">
      <formula>$L38&gt;0.15</formula>
    </cfRule>
    <cfRule type="expression" dxfId="486" priority="858">
      <formula>AND($L38&gt;0.08,$L38&lt;0.15)</formula>
    </cfRule>
  </conditionalFormatting>
  <conditionalFormatting sqref="G38:H38">
    <cfRule type="expression" dxfId="485" priority="859">
      <formula>$L38&gt;0.15</formula>
    </cfRule>
    <cfRule type="expression" dxfId="484" priority="860">
      <formula>AND($L38&gt;0.08,$L38&lt;0.15)</formula>
    </cfRule>
  </conditionalFormatting>
  <conditionalFormatting sqref="E38:F38">
    <cfRule type="expression" dxfId="483" priority="861">
      <formula>$L38&gt;0.15</formula>
    </cfRule>
    <cfRule type="expression" dxfId="482" priority="862">
      <formula>AND($L38&gt;0.08,$L38&lt;0.15)</formula>
    </cfRule>
  </conditionalFormatting>
  <conditionalFormatting sqref="E38:F38">
    <cfRule type="expression" dxfId="481" priority="865">
      <formula>$L38&gt;0.15</formula>
    </cfRule>
    <cfRule type="expression" dxfId="480" priority="866">
      <formula>AND($L38&gt;0.08,$L38&lt;0.15)</formula>
    </cfRule>
  </conditionalFormatting>
  <conditionalFormatting sqref="E38:F38">
    <cfRule type="expression" dxfId="479" priority="863">
      <formula>$L38&gt;0.15</formula>
    </cfRule>
    <cfRule type="expression" dxfId="478" priority="864">
      <formula>AND($L38&gt;0.08,$L38&lt;0.15)</formula>
    </cfRule>
  </conditionalFormatting>
  <conditionalFormatting sqref="D38">
    <cfRule type="expression" dxfId="477" priority="855">
      <formula>$L38&gt;0.15</formula>
    </cfRule>
    <cfRule type="expression" dxfId="476" priority="856">
      <formula>AND($L38&gt;0.08,$L38&lt;0.15)</formula>
    </cfRule>
  </conditionalFormatting>
  <conditionalFormatting sqref="E68:F68">
    <cfRule type="expression" dxfId="475" priority="853">
      <formula>$L68&gt;0.15</formula>
    </cfRule>
    <cfRule type="expression" dxfId="474" priority="854">
      <formula>AND($L68&gt;0.08,$L68&lt;0.15)</formula>
    </cfRule>
  </conditionalFormatting>
  <conditionalFormatting sqref="H68">
    <cfRule type="expression" dxfId="473" priority="851">
      <formula>$L68&gt;0.15</formula>
    </cfRule>
    <cfRule type="expression" dxfId="472" priority="852">
      <formula>AND($L68&gt;0.08,$L68&lt;0.15)</formula>
    </cfRule>
  </conditionalFormatting>
  <conditionalFormatting sqref="G68">
    <cfRule type="expression" dxfId="471" priority="849">
      <formula>$L68&gt;0.15</formula>
    </cfRule>
    <cfRule type="expression" dxfId="470" priority="850">
      <formula>AND($L68&gt;0.08,$L68&lt;0.15)</formula>
    </cfRule>
  </conditionalFormatting>
  <conditionalFormatting sqref="G68">
    <cfRule type="expression" dxfId="469" priority="847">
      <formula>$L68&gt;0.15</formula>
    </cfRule>
    <cfRule type="expression" dxfId="468" priority="848">
      <formula>AND($L68&gt;0.08,$L68&lt;0.15)</formula>
    </cfRule>
  </conditionalFormatting>
  <conditionalFormatting sqref="D68">
    <cfRule type="expression" dxfId="467" priority="845">
      <formula>$L68&gt;0.15</formula>
    </cfRule>
    <cfRule type="expression" dxfId="466" priority="846">
      <formula>AND($L68&gt;0.08,$L68&lt;0.15)</formula>
    </cfRule>
  </conditionalFormatting>
  <conditionalFormatting sqref="AE7:AE11">
    <cfRule type="expression" dxfId="465" priority="841">
      <formula>$L7&gt;0.15</formula>
    </cfRule>
    <cfRule type="expression" dxfId="464" priority="842">
      <formula>AND($L7&gt;0.08,$L7&lt;0.15)</formula>
    </cfRule>
  </conditionalFormatting>
  <conditionalFormatting sqref="AE7:AE11">
    <cfRule type="expression" dxfId="463" priority="843">
      <formula>$L7&gt;0.15</formula>
    </cfRule>
    <cfRule type="expression" dxfId="462" priority="844">
      <formula>AND($L7&gt;0.08,$L7&lt;0.15)</formula>
    </cfRule>
  </conditionalFormatting>
  <conditionalFormatting sqref="AA29">
    <cfRule type="expression" dxfId="461" priority="819">
      <formula>$L29&gt;0.15</formula>
    </cfRule>
    <cfRule type="expression" dxfId="460" priority="820">
      <formula>AND($L29&gt;0.08,$L29&lt;0.15)</formula>
    </cfRule>
  </conditionalFormatting>
  <conditionalFormatting sqref="AA31">
    <cfRule type="expression" dxfId="459" priority="817">
      <formula>$L31&gt;0.15</formula>
    </cfRule>
    <cfRule type="expression" dxfId="458" priority="818">
      <formula>AND($L31&gt;0.08,$L31&lt;0.15)</formula>
    </cfRule>
  </conditionalFormatting>
  <conditionalFormatting sqref="E27:F27">
    <cfRule type="expression" dxfId="457" priority="513">
      <formula>$L27&gt;0.15</formula>
    </cfRule>
    <cfRule type="expression" dxfId="456" priority="514">
      <formula>AND($L27&gt;0.08,$L27&lt;0.15)</formula>
    </cfRule>
  </conditionalFormatting>
  <conditionalFormatting sqref="D27">
    <cfRule type="expression" dxfId="455" priority="511">
      <formula>$L27&gt;0.15</formula>
    </cfRule>
    <cfRule type="expression" dxfId="454" priority="512">
      <formula>AND($L27&gt;0.08,$L27&lt;0.15)</formula>
    </cfRule>
  </conditionalFormatting>
  <conditionalFormatting sqref="AA26:AA28">
    <cfRule type="expression" dxfId="453" priority="497">
      <formula>$L26&gt;0.15</formula>
    </cfRule>
    <cfRule type="expression" dxfId="452" priority="498">
      <formula>AND($L26&gt;0.08,$L26&lt;0.15)</formula>
    </cfRule>
  </conditionalFormatting>
  <conditionalFormatting sqref="H29">
    <cfRule type="expression" dxfId="451" priority="491">
      <formula>$L29&gt;0.15</formula>
    </cfRule>
    <cfRule type="expression" dxfId="450" priority="492">
      <formula>AND($L29&gt;0.08,$L29&lt;0.15)</formula>
    </cfRule>
  </conditionalFormatting>
  <conditionalFormatting sqref="D29">
    <cfRule type="expression" dxfId="449" priority="495">
      <formula>$L29&gt;0.15</formula>
    </cfRule>
    <cfRule type="expression" dxfId="448" priority="496">
      <formula>AND($L29&gt;0.08,$L29&lt;0.15)</formula>
    </cfRule>
  </conditionalFormatting>
  <conditionalFormatting sqref="E29:F29">
    <cfRule type="expression" dxfId="447" priority="493">
      <formula>$L29&gt;0.15</formula>
    </cfRule>
    <cfRule type="expression" dxfId="446" priority="494">
      <formula>AND($L29&gt;0.08,$L29&lt;0.15)</formula>
    </cfRule>
  </conditionalFormatting>
  <conditionalFormatting sqref="G29">
    <cfRule type="expression" dxfId="445" priority="489">
      <formula>$L29&gt;0.15</formula>
    </cfRule>
    <cfRule type="expression" dxfId="444" priority="490">
      <formula>AND($L29&gt;0.08,$L29&lt;0.15)</formula>
    </cfRule>
  </conditionalFormatting>
  <conditionalFormatting sqref="G29">
    <cfRule type="expression" dxfId="443" priority="487">
      <formula>$L29&gt;0.15</formula>
    </cfRule>
    <cfRule type="expression" dxfId="442" priority="488">
      <formula>AND($L29&gt;0.08,$L29&lt;0.15)</formula>
    </cfRule>
  </conditionalFormatting>
  <conditionalFormatting sqref="I30">
    <cfRule type="expression" dxfId="441" priority="475">
      <formula>$L30&gt;0.15</formula>
    </cfRule>
    <cfRule type="expression" dxfId="440" priority="476">
      <formula>AND($L30&gt;0.08,$L30&lt;0.15)</formula>
    </cfRule>
  </conditionalFormatting>
  <conditionalFormatting sqref="D70">
    <cfRule type="expression" dxfId="439" priority="473">
      <formula>$L70&gt;0.15</formula>
    </cfRule>
    <cfRule type="expression" dxfId="438" priority="474">
      <formula>AND($L70&gt;0.08,$L70&lt;0.15)</formula>
    </cfRule>
  </conditionalFormatting>
  <conditionalFormatting sqref="AA32:AA33">
    <cfRule type="expression" dxfId="437" priority="471">
      <formula>$L32&gt;0.15</formula>
    </cfRule>
    <cfRule type="expression" dxfId="436" priority="472">
      <formula>AND($L32&gt;0.08,$L32&lt;0.15)</formula>
    </cfRule>
  </conditionalFormatting>
  <conditionalFormatting sqref="E7:F7">
    <cfRule type="expression" dxfId="435" priority="435">
      <formula>$L7&gt;0.15</formula>
    </cfRule>
    <cfRule type="expression" dxfId="434" priority="436">
      <formula>AND($L7&gt;0.08,$L7&lt;0.15)</formula>
    </cfRule>
  </conditionalFormatting>
  <conditionalFormatting sqref="D7">
    <cfRule type="expression" dxfId="433" priority="433">
      <formula>$L7&gt;0.15</formula>
    </cfRule>
    <cfRule type="expression" dxfId="432" priority="434">
      <formula>AND($L7&gt;0.08,$L7&lt;0.15)</formula>
    </cfRule>
  </conditionalFormatting>
  <conditionalFormatting sqref="G7:H7">
    <cfRule type="expression" dxfId="431" priority="431">
      <formula>$L7&gt;0.15</formula>
    </cfRule>
    <cfRule type="expression" dxfId="430" priority="432">
      <formula>AND($L7&gt;0.08,$L7&lt;0.15)</formula>
    </cfRule>
  </conditionalFormatting>
  <conditionalFormatting sqref="G7:H7">
    <cfRule type="expression" dxfId="429" priority="429">
      <formula>$L7&gt;0.15</formula>
    </cfRule>
    <cfRule type="expression" dxfId="428" priority="430">
      <formula>AND($L7&gt;0.08,$L7&lt;0.15)</formula>
    </cfRule>
  </conditionalFormatting>
  <conditionalFormatting sqref="E8:F8">
    <cfRule type="expression" dxfId="427" priority="427">
      <formula>$L8&gt;0.15</formula>
    </cfRule>
    <cfRule type="expression" dxfId="426" priority="428">
      <formula>AND($L8&gt;0.08,$L8&lt;0.15)</formula>
    </cfRule>
  </conditionalFormatting>
  <conditionalFormatting sqref="D8">
    <cfRule type="expression" dxfId="425" priority="425">
      <formula>$L8&gt;0.15</formula>
    </cfRule>
    <cfRule type="expression" dxfId="424" priority="426">
      <formula>AND($L8&gt;0.08,$L8&lt;0.15)</formula>
    </cfRule>
  </conditionalFormatting>
  <conditionalFormatting sqref="G8:H8">
    <cfRule type="expression" dxfId="423" priority="423">
      <formula>$L8&gt;0.15</formula>
    </cfRule>
    <cfRule type="expression" dxfId="422" priority="424">
      <formula>AND($L8&gt;0.08,$L8&lt;0.15)</formula>
    </cfRule>
  </conditionalFormatting>
  <conditionalFormatting sqref="G8:H8">
    <cfRule type="expression" dxfId="421" priority="421">
      <formula>$L8&gt;0.15</formula>
    </cfRule>
    <cfRule type="expression" dxfId="420" priority="422">
      <formula>AND($L8&gt;0.08,$L8&lt;0.15)</formula>
    </cfRule>
  </conditionalFormatting>
  <conditionalFormatting sqref="D9">
    <cfRule type="expression" dxfId="419" priority="419">
      <formula>$L9&gt;0.15</formula>
    </cfRule>
    <cfRule type="expression" dxfId="418" priority="420">
      <formula>AND($L9&gt;0.08,$L9&lt;0.15)</formula>
    </cfRule>
  </conditionalFormatting>
  <conditionalFormatting sqref="E9:F9">
    <cfRule type="expression" dxfId="417" priority="417">
      <formula>$L9&gt;0.15</formula>
    </cfRule>
    <cfRule type="expression" dxfId="416" priority="418">
      <formula>AND($L9&gt;0.08,$L9&lt;0.15)</formula>
    </cfRule>
  </conditionalFormatting>
  <conditionalFormatting sqref="E9:F9">
    <cfRule type="expression" dxfId="415" priority="415">
      <formula>$L9&gt;0.15</formula>
    </cfRule>
    <cfRule type="expression" dxfId="414" priority="416">
      <formula>AND($L9&gt;0.08,$L9&lt;0.15)</formula>
    </cfRule>
  </conditionalFormatting>
  <conditionalFormatting sqref="E9:F9">
    <cfRule type="expression" dxfId="413" priority="413">
      <formula>$L9&gt;0.15</formula>
    </cfRule>
    <cfRule type="expression" dxfId="412" priority="414">
      <formula>AND($L9&gt;0.08,$L9&lt;0.15)</formula>
    </cfRule>
  </conditionalFormatting>
  <conditionalFormatting sqref="G9:H9">
    <cfRule type="expression" dxfId="411" priority="411">
      <formula>$L9&gt;0.15</formula>
    </cfRule>
    <cfRule type="expression" dxfId="410" priority="412">
      <formula>AND($L9&gt;0.08,$L9&lt;0.15)</formula>
    </cfRule>
  </conditionalFormatting>
  <conditionalFormatting sqref="G9:H9">
    <cfRule type="expression" dxfId="409" priority="409">
      <formula>$L9&gt;0.15</formula>
    </cfRule>
    <cfRule type="expression" dxfId="408" priority="410">
      <formula>AND($L9&gt;0.08,$L9&lt;0.15)</formula>
    </cfRule>
  </conditionalFormatting>
  <conditionalFormatting sqref="D10">
    <cfRule type="expression" dxfId="407" priority="407">
      <formula>$L10&gt;0.15</formula>
    </cfRule>
    <cfRule type="expression" dxfId="406" priority="408">
      <formula>AND($L10&gt;0.08,$L10&lt;0.15)</formula>
    </cfRule>
  </conditionalFormatting>
  <conditionalFormatting sqref="E10:F10">
    <cfRule type="expression" dxfId="405" priority="405">
      <formula>$L10&gt;0.15</formula>
    </cfRule>
    <cfRule type="expression" dxfId="404" priority="406">
      <formula>AND($L10&gt;0.08,$L10&lt;0.15)</formula>
    </cfRule>
  </conditionalFormatting>
  <conditionalFormatting sqref="E10:F10">
    <cfRule type="expression" dxfId="403" priority="403">
      <formula>$L10&gt;0.15</formula>
    </cfRule>
    <cfRule type="expression" dxfId="402" priority="404">
      <formula>AND($L10&gt;0.08,$L10&lt;0.15)</formula>
    </cfRule>
  </conditionalFormatting>
  <conditionalFormatting sqref="E10:F10">
    <cfRule type="expression" dxfId="401" priority="401">
      <formula>$L10&gt;0.15</formula>
    </cfRule>
    <cfRule type="expression" dxfId="400" priority="402">
      <formula>AND($L10&gt;0.08,$L10&lt;0.15)</formula>
    </cfRule>
  </conditionalFormatting>
  <conditionalFormatting sqref="G10:H10">
    <cfRule type="expression" dxfId="399" priority="399">
      <formula>$L10&gt;0.15</formula>
    </cfRule>
    <cfRule type="expression" dxfId="398" priority="400">
      <formula>AND($L10&gt;0.08,$L10&lt;0.15)</formula>
    </cfRule>
  </conditionalFormatting>
  <conditionalFormatting sqref="G10:H10">
    <cfRule type="expression" dxfId="397" priority="397">
      <formula>$L10&gt;0.15</formula>
    </cfRule>
    <cfRule type="expression" dxfId="396" priority="398">
      <formula>AND($L10&gt;0.08,$L10&lt;0.15)</formula>
    </cfRule>
  </conditionalFormatting>
  <conditionalFormatting sqref="D11">
    <cfRule type="expression" dxfId="395" priority="395">
      <formula>$L11&gt;0.15</formula>
    </cfRule>
    <cfRule type="expression" dxfId="394" priority="396">
      <formula>AND($L11&gt;0.08,$L11&lt;0.15)</formula>
    </cfRule>
  </conditionalFormatting>
  <conditionalFormatting sqref="E11:F11">
    <cfRule type="expression" dxfId="393" priority="393">
      <formula>$L11&gt;0.15</formula>
    </cfRule>
    <cfRule type="expression" dxfId="392" priority="394">
      <formula>AND($L11&gt;0.08,$L11&lt;0.15)</formula>
    </cfRule>
  </conditionalFormatting>
  <conditionalFormatting sqref="E11:F11">
    <cfRule type="expression" dxfId="391" priority="391">
      <formula>$L11&gt;0.15</formula>
    </cfRule>
    <cfRule type="expression" dxfId="390" priority="392">
      <formula>AND($L11&gt;0.08,$L11&lt;0.15)</formula>
    </cfRule>
  </conditionalFormatting>
  <conditionalFormatting sqref="E11:F11">
    <cfRule type="expression" dxfId="389" priority="389">
      <formula>$L11&gt;0.15</formula>
    </cfRule>
    <cfRule type="expression" dxfId="388" priority="390">
      <formula>AND($L11&gt;0.08,$L11&lt;0.15)</formula>
    </cfRule>
  </conditionalFormatting>
  <conditionalFormatting sqref="G11:H11">
    <cfRule type="expression" dxfId="387" priority="387">
      <formula>$L11&gt;0.15</formula>
    </cfRule>
    <cfRule type="expression" dxfId="386" priority="388">
      <formula>AND($L11&gt;0.08,$L11&lt;0.15)</formula>
    </cfRule>
  </conditionalFormatting>
  <conditionalFormatting sqref="G11:H11">
    <cfRule type="expression" dxfId="385" priority="385">
      <formula>$L11&gt;0.15</formula>
    </cfRule>
    <cfRule type="expression" dxfId="384" priority="386">
      <formula>AND($L11&gt;0.08,$L11&lt;0.15)</formula>
    </cfRule>
  </conditionalFormatting>
  <conditionalFormatting sqref="E12:F12">
    <cfRule type="expression" dxfId="383" priority="379">
      <formula>$L12&gt;0.15</formula>
    </cfRule>
    <cfRule type="expression" dxfId="382" priority="380">
      <formula>AND($L12&gt;0.08,$L12&lt;0.15)</formula>
    </cfRule>
  </conditionalFormatting>
  <conditionalFormatting sqref="E12:F12">
    <cfRule type="expression" dxfId="381" priority="381">
      <formula>$L12&gt;0.15</formula>
    </cfRule>
    <cfRule type="expression" dxfId="380" priority="382">
      <formula>AND($L12&gt;0.08,$L12&lt;0.15)</formula>
    </cfRule>
  </conditionalFormatting>
  <conditionalFormatting sqref="D12">
    <cfRule type="expression" dxfId="379" priority="383">
      <formula>$L12&gt;0.15</formula>
    </cfRule>
    <cfRule type="expression" dxfId="378" priority="384">
      <formula>AND($L12&gt;0.08,$L12&lt;0.15)</formula>
    </cfRule>
  </conditionalFormatting>
  <conditionalFormatting sqref="E12:F12">
    <cfRule type="expression" dxfId="377" priority="375">
      <formula>$L12&gt;0.15</formula>
    </cfRule>
    <cfRule type="expression" dxfId="376" priority="376">
      <formula>AND($L12&gt;0.08,$L12&lt;0.15)</formula>
    </cfRule>
  </conditionalFormatting>
  <conditionalFormatting sqref="E12:F12">
    <cfRule type="expression" dxfId="375" priority="373">
      <formula>$L12&gt;0.15</formula>
    </cfRule>
    <cfRule type="expression" dxfId="374" priority="374">
      <formula>AND($L12&gt;0.08,$L12&lt;0.15)</formula>
    </cfRule>
  </conditionalFormatting>
  <conditionalFormatting sqref="G12:H12">
    <cfRule type="expression" dxfId="373" priority="371">
      <formula>$L12&gt;0.15</formula>
    </cfRule>
    <cfRule type="expression" dxfId="372" priority="372">
      <formula>AND($L12&gt;0.08,$L12&lt;0.15)</formula>
    </cfRule>
  </conditionalFormatting>
  <conditionalFormatting sqref="G12:H12">
    <cfRule type="expression" dxfId="371" priority="377">
      <formula>$L12&gt;0.15</formula>
    </cfRule>
    <cfRule type="expression" dxfId="370" priority="378">
      <formula>AND($L12&gt;0.08,$L12&lt;0.15)</formula>
    </cfRule>
  </conditionalFormatting>
  <conditionalFormatting sqref="E13:F13">
    <cfRule type="expression" dxfId="369" priority="365">
      <formula>$L13&gt;0.15</formula>
    </cfRule>
    <cfRule type="expression" dxfId="368" priority="366">
      <formula>AND($L13&gt;0.08,$L13&lt;0.15)</formula>
    </cfRule>
  </conditionalFormatting>
  <conditionalFormatting sqref="E13:F13">
    <cfRule type="expression" dxfId="367" priority="367">
      <formula>$L13&gt;0.15</formula>
    </cfRule>
    <cfRule type="expression" dxfId="366" priority="368">
      <formula>AND($L13&gt;0.08,$L13&lt;0.15)</formula>
    </cfRule>
  </conditionalFormatting>
  <conditionalFormatting sqref="D13">
    <cfRule type="expression" dxfId="365" priority="369">
      <formula>$L13&gt;0.15</formula>
    </cfRule>
    <cfRule type="expression" dxfId="364" priority="370">
      <formula>AND($L13&gt;0.08,$L13&lt;0.15)</formula>
    </cfRule>
  </conditionalFormatting>
  <conditionalFormatting sqref="E13:F13">
    <cfRule type="expression" dxfId="363" priority="361">
      <formula>$L13&gt;0.15</formula>
    </cfRule>
    <cfRule type="expression" dxfId="362" priority="362">
      <formula>AND($L13&gt;0.08,$L13&lt;0.15)</formula>
    </cfRule>
  </conditionalFormatting>
  <conditionalFormatting sqref="E13:F13">
    <cfRule type="expression" dxfId="361" priority="359">
      <formula>$L13&gt;0.15</formula>
    </cfRule>
    <cfRule type="expression" dxfId="360" priority="360">
      <formula>AND($L13&gt;0.08,$L13&lt;0.15)</formula>
    </cfRule>
  </conditionalFormatting>
  <conditionalFormatting sqref="G13:H13">
    <cfRule type="expression" dxfId="359" priority="357">
      <formula>$L13&gt;0.15</formula>
    </cfRule>
    <cfRule type="expression" dxfId="358" priority="358">
      <formula>AND($L13&gt;0.08,$L13&lt;0.15)</formula>
    </cfRule>
  </conditionalFormatting>
  <conditionalFormatting sqref="G13:H13">
    <cfRule type="expression" dxfId="357" priority="363">
      <formula>$L13&gt;0.15</formula>
    </cfRule>
    <cfRule type="expression" dxfId="356" priority="364">
      <formula>AND($L13&gt;0.08,$L13&lt;0.15)</formula>
    </cfRule>
  </conditionalFormatting>
  <conditionalFormatting sqref="D14">
    <cfRule type="expression" dxfId="355" priority="355">
      <formula>$L14&gt;0.15</formula>
    </cfRule>
    <cfRule type="expression" dxfId="354" priority="356">
      <formula>AND($L14&gt;0.08,$L14&lt;0.15)</formula>
    </cfRule>
  </conditionalFormatting>
  <conditionalFormatting sqref="E14:F14">
    <cfRule type="expression" dxfId="353" priority="353">
      <formula>$L14&gt;0.15</formula>
    </cfRule>
    <cfRule type="expression" dxfId="352" priority="354">
      <formula>AND($L14&gt;0.08,$L14&lt;0.15)</formula>
    </cfRule>
  </conditionalFormatting>
  <conditionalFormatting sqref="E14:F14">
    <cfRule type="expression" dxfId="351" priority="351">
      <formula>$L14&gt;0.15</formula>
    </cfRule>
    <cfRule type="expression" dxfId="350" priority="352">
      <formula>AND($L14&gt;0.08,$L14&lt;0.15)</formula>
    </cfRule>
  </conditionalFormatting>
  <conditionalFormatting sqref="E14:F14">
    <cfRule type="expression" dxfId="349" priority="349">
      <formula>$L14&gt;0.15</formula>
    </cfRule>
    <cfRule type="expression" dxfId="348" priority="350">
      <formula>AND($L14&gt;0.08,$L14&lt;0.15)</formula>
    </cfRule>
  </conditionalFormatting>
  <conditionalFormatting sqref="G14:H14">
    <cfRule type="expression" dxfId="347" priority="347">
      <formula>$L14&gt;0.15</formula>
    </cfRule>
    <cfRule type="expression" dxfId="346" priority="348">
      <formula>AND($L14&gt;0.08,$L14&lt;0.15)</formula>
    </cfRule>
  </conditionalFormatting>
  <conditionalFormatting sqref="G14:H14">
    <cfRule type="expression" dxfId="345" priority="345">
      <formula>$L14&gt;0.15</formula>
    </cfRule>
    <cfRule type="expression" dxfId="344" priority="346">
      <formula>AND($L14&gt;0.08,$L14&lt;0.15)</formula>
    </cfRule>
  </conditionalFormatting>
  <conditionalFormatting sqref="D15">
    <cfRule type="expression" dxfId="343" priority="343">
      <formula>$L15&gt;0.15</formula>
    </cfRule>
    <cfRule type="expression" dxfId="342" priority="344">
      <formula>AND($L15&gt;0.08,$L15&lt;0.15)</formula>
    </cfRule>
  </conditionalFormatting>
  <conditionalFormatting sqref="E15:F15">
    <cfRule type="expression" dxfId="341" priority="341">
      <formula>$L15&gt;0.15</formula>
    </cfRule>
    <cfRule type="expression" dxfId="340" priority="342">
      <formula>AND($L15&gt;0.08,$L15&lt;0.15)</formula>
    </cfRule>
  </conditionalFormatting>
  <conditionalFormatting sqref="E15:F15">
    <cfRule type="expression" dxfId="339" priority="339">
      <formula>$L15&gt;0.15</formula>
    </cfRule>
    <cfRule type="expression" dxfId="338" priority="340">
      <formula>AND($L15&gt;0.08,$L15&lt;0.15)</formula>
    </cfRule>
  </conditionalFormatting>
  <conditionalFormatting sqref="E15:F15">
    <cfRule type="expression" dxfId="337" priority="337">
      <formula>$L15&gt;0.15</formula>
    </cfRule>
    <cfRule type="expression" dxfId="336" priority="338">
      <formula>AND($L15&gt;0.08,$L15&lt;0.15)</formula>
    </cfRule>
  </conditionalFormatting>
  <conditionalFormatting sqref="G15:H15">
    <cfRule type="expression" dxfId="335" priority="335">
      <formula>$L15&gt;0.15</formula>
    </cfRule>
    <cfRule type="expression" dxfId="334" priority="336">
      <formula>AND($L15&gt;0.08,$L15&lt;0.15)</formula>
    </cfRule>
  </conditionalFormatting>
  <conditionalFormatting sqref="G15:H15">
    <cfRule type="expression" dxfId="333" priority="333">
      <formula>$L15&gt;0.15</formula>
    </cfRule>
    <cfRule type="expression" dxfId="332" priority="334">
      <formula>AND($L15&gt;0.08,$L15&lt;0.15)</formula>
    </cfRule>
  </conditionalFormatting>
  <conditionalFormatting sqref="G16:H16">
    <cfRule type="expression" dxfId="331" priority="319">
      <formula>$L16&gt;0.15</formula>
    </cfRule>
    <cfRule type="expression" dxfId="330" priority="320">
      <formula>AND($L16&gt;0.08,$L16&lt;0.15)</formula>
    </cfRule>
  </conditionalFormatting>
  <conditionalFormatting sqref="G16:H16">
    <cfRule type="expression" dxfId="329" priority="317">
      <formula>$L16&gt;0.15</formula>
    </cfRule>
    <cfRule type="expression" dxfId="328" priority="318">
      <formula>AND($L16&gt;0.08,$L16&lt;0.15)</formula>
    </cfRule>
  </conditionalFormatting>
  <conditionalFormatting sqref="D16">
    <cfRule type="expression" dxfId="327" priority="331">
      <formula>$L16&gt;0.15</formula>
    </cfRule>
    <cfRule type="expression" dxfId="326" priority="332">
      <formula>AND($L16&gt;0.08,$L16&lt;0.15)</formula>
    </cfRule>
  </conditionalFormatting>
  <conditionalFormatting sqref="D16">
    <cfRule type="expression" dxfId="325" priority="329">
      <formula>$L16&gt;0.15</formula>
    </cfRule>
    <cfRule type="expression" dxfId="324" priority="330">
      <formula>AND($L16&gt;0.08,$L16&lt;0.15)</formula>
    </cfRule>
  </conditionalFormatting>
  <conditionalFormatting sqref="D16">
    <cfRule type="expression" dxfId="323" priority="327">
      <formula>$L16&gt;0.15</formula>
    </cfRule>
    <cfRule type="expression" dxfId="322" priority="328">
      <formula>AND($L16&gt;0.08,$L16&lt;0.15)</formula>
    </cfRule>
  </conditionalFormatting>
  <conditionalFormatting sqref="E16:F16">
    <cfRule type="expression" dxfId="321" priority="325">
      <formula>$L16&gt;0.15</formula>
    </cfRule>
    <cfRule type="expression" dxfId="320" priority="326">
      <formula>AND($L16&gt;0.08,$L16&lt;0.15)</formula>
    </cfRule>
  </conditionalFormatting>
  <conditionalFormatting sqref="E16:F16">
    <cfRule type="expression" dxfId="319" priority="323">
      <formula>$L16&gt;0.15</formula>
    </cfRule>
    <cfRule type="expression" dxfId="318" priority="324">
      <formula>AND($L16&gt;0.08,$L16&lt;0.15)</formula>
    </cfRule>
  </conditionalFormatting>
  <conditionalFormatting sqref="E16:F16">
    <cfRule type="expression" dxfId="317" priority="321">
      <formula>$L16&gt;0.15</formula>
    </cfRule>
    <cfRule type="expression" dxfId="316" priority="322">
      <formula>AND($L16&gt;0.08,$L16&lt;0.15)</formula>
    </cfRule>
  </conditionalFormatting>
  <conditionalFormatting sqref="G17:H17">
    <cfRule type="expression" dxfId="315" priority="303">
      <formula>$L17&gt;0.15</formula>
    </cfRule>
    <cfRule type="expression" dxfId="314" priority="304">
      <formula>AND($L17&gt;0.08,$L17&lt;0.15)</formula>
    </cfRule>
  </conditionalFormatting>
  <conditionalFormatting sqref="G17:H17">
    <cfRule type="expression" dxfId="313" priority="301">
      <formula>$L17&gt;0.15</formula>
    </cfRule>
    <cfRule type="expression" dxfId="312" priority="302">
      <formula>AND($L17&gt;0.08,$L17&lt;0.15)</formula>
    </cfRule>
  </conditionalFormatting>
  <conditionalFormatting sqref="D17">
    <cfRule type="expression" dxfId="311" priority="315">
      <formula>$L17&gt;0.15</formula>
    </cfRule>
    <cfRule type="expression" dxfId="310" priority="316">
      <formula>AND($L17&gt;0.08,$L17&lt;0.15)</formula>
    </cfRule>
  </conditionalFormatting>
  <conditionalFormatting sqref="D17">
    <cfRule type="expression" dxfId="309" priority="313">
      <formula>$L17&gt;0.15</formula>
    </cfRule>
    <cfRule type="expression" dxfId="308" priority="314">
      <formula>AND($L17&gt;0.08,$L17&lt;0.15)</formula>
    </cfRule>
  </conditionalFormatting>
  <conditionalFormatting sqref="D17">
    <cfRule type="expression" dxfId="307" priority="311">
      <formula>$L17&gt;0.15</formula>
    </cfRule>
    <cfRule type="expression" dxfId="306" priority="312">
      <formula>AND($L17&gt;0.08,$L17&lt;0.15)</formula>
    </cfRule>
  </conditionalFormatting>
  <conditionalFormatting sqref="E17:F17">
    <cfRule type="expression" dxfId="305" priority="309">
      <formula>$L17&gt;0.15</formula>
    </cfRule>
    <cfRule type="expression" dxfId="304" priority="310">
      <formula>AND($L17&gt;0.08,$L17&lt;0.15)</formula>
    </cfRule>
  </conditionalFormatting>
  <conditionalFormatting sqref="E17:F17">
    <cfRule type="expression" dxfId="303" priority="307">
      <formula>$L17&gt;0.15</formula>
    </cfRule>
    <cfRule type="expression" dxfId="302" priority="308">
      <formula>AND($L17&gt;0.08,$L17&lt;0.15)</formula>
    </cfRule>
  </conditionalFormatting>
  <conditionalFormatting sqref="E17:F17">
    <cfRule type="expression" dxfId="301" priority="305">
      <formula>$L17&gt;0.15</formula>
    </cfRule>
    <cfRule type="expression" dxfId="300" priority="306">
      <formula>AND($L17&gt;0.08,$L17&lt;0.15)</formula>
    </cfRule>
  </conditionalFormatting>
  <conditionalFormatting sqref="E18:F18">
    <cfRule type="expression" dxfId="299" priority="299">
      <formula>$L18&gt;0.15</formula>
    </cfRule>
    <cfRule type="expression" dxfId="298" priority="300">
      <formula>AND($L18&gt;0.08,$L18&lt;0.15)</formula>
    </cfRule>
  </conditionalFormatting>
  <conditionalFormatting sqref="D18">
    <cfRule type="expression" dxfId="297" priority="297">
      <formula>$L18&gt;0.15</formula>
    </cfRule>
    <cfRule type="expression" dxfId="296" priority="298">
      <formula>AND($L18&gt;0.08,$L18&lt;0.15)</formula>
    </cfRule>
  </conditionalFormatting>
  <conditionalFormatting sqref="G18:H18">
    <cfRule type="expression" dxfId="295" priority="295">
      <formula>$L18&gt;0.15</formula>
    </cfRule>
    <cfRule type="expression" dxfId="294" priority="296">
      <formula>AND($L18&gt;0.08,$L18&lt;0.15)</formula>
    </cfRule>
  </conditionalFormatting>
  <conditionalFormatting sqref="G18:H18">
    <cfRule type="expression" dxfId="293" priority="293">
      <formula>$L18&gt;0.15</formula>
    </cfRule>
    <cfRule type="expression" dxfId="292" priority="294">
      <formula>AND($L18&gt;0.08,$L18&lt;0.15)</formula>
    </cfRule>
  </conditionalFormatting>
  <conditionalFormatting sqref="AF16">
    <cfRule type="expression" dxfId="291" priority="291">
      <formula>$L16&gt;0.15</formula>
    </cfRule>
    <cfRule type="expression" dxfId="290" priority="292">
      <formula>AND($L16&gt;0.08,$L16&lt;0.15)</formula>
    </cfRule>
  </conditionalFormatting>
  <conditionalFormatting sqref="E19:F19">
    <cfRule type="expression" dxfId="289" priority="285">
      <formula>$L19&gt;0.15</formula>
    </cfRule>
    <cfRule type="expression" dxfId="288" priority="286">
      <formula>AND($L19&gt;0.08,$L19&lt;0.15)</formula>
    </cfRule>
  </conditionalFormatting>
  <conditionalFormatting sqref="E19:F19">
    <cfRule type="expression" dxfId="287" priority="287">
      <formula>$L19&gt;0.15</formula>
    </cfRule>
    <cfRule type="expression" dxfId="286" priority="288">
      <formula>AND($L19&gt;0.08,$L19&lt;0.15)</formula>
    </cfRule>
  </conditionalFormatting>
  <conditionalFormatting sqref="D19">
    <cfRule type="expression" dxfId="285" priority="289">
      <formula>$L19&gt;0.15</formula>
    </cfRule>
    <cfRule type="expression" dxfId="284" priority="290">
      <formula>AND($L19&gt;0.08,$L19&lt;0.15)</formula>
    </cfRule>
  </conditionalFormatting>
  <conditionalFormatting sqref="E19:F19">
    <cfRule type="expression" dxfId="283" priority="281">
      <formula>$L19&gt;0.15</formula>
    </cfRule>
    <cfRule type="expression" dxfId="282" priority="282">
      <formula>AND($L19&gt;0.08,$L19&lt;0.15)</formula>
    </cfRule>
  </conditionalFormatting>
  <conditionalFormatting sqref="E19:F19">
    <cfRule type="expression" dxfId="281" priority="279">
      <formula>$L19&gt;0.15</formula>
    </cfRule>
    <cfRule type="expression" dxfId="280" priority="280">
      <formula>AND($L19&gt;0.08,$L19&lt;0.15)</formula>
    </cfRule>
  </conditionalFormatting>
  <conditionalFormatting sqref="G19:H19">
    <cfRule type="expression" dxfId="279" priority="277">
      <formula>$L19&gt;0.15</formula>
    </cfRule>
    <cfRule type="expression" dxfId="278" priority="278">
      <formula>AND($L19&gt;0.08,$L19&lt;0.15)</formula>
    </cfRule>
  </conditionalFormatting>
  <conditionalFormatting sqref="G19:H19">
    <cfRule type="expression" dxfId="277" priority="283">
      <formula>$L19&gt;0.15</formula>
    </cfRule>
    <cfRule type="expression" dxfId="276" priority="284">
      <formula>AND($L19&gt;0.08,$L19&lt;0.15)</formula>
    </cfRule>
  </conditionalFormatting>
  <conditionalFormatting sqref="E20:F20">
    <cfRule type="expression" dxfId="275" priority="271">
      <formula>$L20&gt;0.15</formula>
    </cfRule>
    <cfRule type="expression" dxfId="274" priority="272">
      <formula>AND($L20&gt;0.08,$L20&lt;0.15)</formula>
    </cfRule>
  </conditionalFormatting>
  <conditionalFormatting sqref="E20:F20">
    <cfRule type="expression" dxfId="273" priority="273">
      <formula>$L20&gt;0.15</formula>
    </cfRule>
    <cfRule type="expression" dxfId="272" priority="274">
      <formula>AND($L20&gt;0.08,$L20&lt;0.15)</formula>
    </cfRule>
  </conditionalFormatting>
  <conditionalFormatting sqref="D20">
    <cfRule type="expression" dxfId="271" priority="275">
      <formula>$L20&gt;0.15</formula>
    </cfRule>
    <cfRule type="expression" dxfId="270" priority="276">
      <formula>AND($L20&gt;0.08,$L20&lt;0.15)</formula>
    </cfRule>
  </conditionalFormatting>
  <conditionalFormatting sqref="E20:F20">
    <cfRule type="expression" dxfId="269" priority="267">
      <formula>$L20&gt;0.15</formula>
    </cfRule>
    <cfRule type="expression" dxfId="268" priority="268">
      <formula>AND($L20&gt;0.08,$L20&lt;0.15)</formula>
    </cfRule>
  </conditionalFormatting>
  <conditionalFormatting sqref="E20:F20">
    <cfRule type="expression" dxfId="267" priority="265">
      <formula>$L20&gt;0.15</formula>
    </cfRule>
    <cfRule type="expression" dxfId="266" priority="266">
      <formula>AND($L20&gt;0.08,$L20&lt;0.15)</formula>
    </cfRule>
  </conditionalFormatting>
  <conditionalFormatting sqref="G20:H20">
    <cfRule type="expression" dxfId="265" priority="263">
      <formula>$L20&gt;0.15</formula>
    </cfRule>
    <cfRule type="expression" dxfId="264" priority="264">
      <formula>AND($L20&gt;0.08,$L20&lt;0.15)</formula>
    </cfRule>
  </conditionalFormatting>
  <conditionalFormatting sqref="G20:H20">
    <cfRule type="expression" dxfId="263" priority="269">
      <formula>$L20&gt;0.15</formula>
    </cfRule>
    <cfRule type="expression" dxfId="262" priority="270">
      <formula>AND($L20&gt;0.08,$L20&lt;0.15)</formula>
    </cfRule>
  </conditionalFormatting>
  <conditionalFormatting sqref="P19">
    <cfRule type="expression" dxfId="261" priority="261">
      <formula>$L19&gt;0.15</formula>
    </cfRule>
    <cfRule type="expression" dxfId="260" priority="262">
      <formula>AND($L19&gt;0.08,$L19&lt;0.15)</formula>
    </cfRule>
  </conditionalFormatting>
  <conditionalFormatting sqref="P19">
    <cfRule type="expression" dxfId="259" priority="259">
      <formula>$L19&gt;0.15</formula>
    </cfRule>
    <cfRule type="expression" dxfId="258" priority="260">
      <formula>AND($L19&gt;0.08,$L19&lt;0.15)</formula>
    </cfRule>
  </conditionalFormatting>
  <conditionalFormatting sqref="E21:F21">
    <cfRule type="expression" dxfId="257" priority="253">
      <formula>$L21&gt;0.15</formula>
    </cfRule>
    <cfRule type="expression" dxfId="256" priority="254">
      <formula>AND($L21&gt;0.08,$L21&lt;0.15)</formula>
    </cfRule>
  </conditionalFormatting>
  <conditionalFormatting sqref="E21:F21">
    <cfRule type="expression" dxfId="255" priority="255">
      <formula>$L21&gt;0.15</formula>
    </cfRule>
    <cfRule type="expression" dxfId="254" priority="256">
      <formula>AND($L21&gt;0.08,$L21&lt;0.15)</formula>
    </cfRule>
  </conditionalFormatting>
  <conditionalFormatting sqref="D21">
    <cfRule type="expression" dxfId="253" priority="257">
      <formula>$L21&gt;0.15</formula>
    </cfRule>
    <cfRule type="expression" dxfId="252" priority="258">
      <formula>AND($L21&gt;0.08,$L21&lt;0.15)</formula>
    </cfRule>
  </conditionalFormatting>
  <conditionalFormatting sqref="E21:F21">
    <cfRule type="expression" dxfId="251" priority="249">
      <formula>$L21&gt;0.15</formula>
    </cfRule>
    <cfRule type="expression" dxfId="250" priority="250">
      <formula>AND($L21&gt;0.08,$L21&lt;0.15)</formula>
    </cfRule>
  </conditionalFormatting>
  <conditionalFormatting sqref="E21:F21">
    <cfRule type="expression" dxfId="249" priority="247">
      <formula>$L21&gt;0.15</formula>
    </cfRule>
    <cfRule type="expression" dxfId="248" priority="248">
      <formula>AND($L21&gt;0.08,$L21&lt;0.15)</formula>
    </cfRule>
  </conditionalFormatting>
  <conditionalFormatting sqref="G21:H21">
    <cfRule type="expression" dxfId="247" priority="245">
      <formula>$L21&gt;0.15</formula>
    </cfRule>
    <cfRule type="expression" dxfId="246" priority="246">
      <formula>AND($L21&gt;0.08,$L21&lt;0.15)</formula>
    </cfRule>
  </conditionalFormatting>
  <conditionalFormatting sqref="G21:H21">
    <cfRule type="expression" dxfId="245" priority="251">
      <formula>$L21&gt;0.15</formula>
    </cfRule>
    <cfRule type="expression" dxfId="244" priority="252">
      <formula>AND($L21&gt;0.08,$L21&lt;0.15)</formula>
    </cfRule>
  </conditionalFormatting>
  <conditionalFormatting sqref="E22:F22">
    <cfRule type="expression" dxfId="243" priority="241">
      <formula>$L22&gt;0.15</formula>
    </cfRule>
    <cfRule type="expression" dxfId="242" priority="242">
      <formula>AND($L22&gt;0.08,$L22&lt;0.15)</formula>
    </cfRule>
  </conditionalFormatting>
  <conditionalFormatting sqref="E22:F22">
    <cfRule type="expression" dxfId="241" priority="237">
      <formula>$L22&gt;0.15</formula>
    </cfRule>
    <cfRule type="expression" dxfId="240" priority="238">
      <formula>AND($L22&gt;0.08,$L22&lt;0.15)</formula>
    </cfRule>
  </conditionalFormatting>
  <conditionalFormatting sqref="E22:F22">
    <cfRule type="expression" dxfId="239" priority="235">
      <formula>$L22&gt;0.15</formula>
    </cfRule>
    <cfRule type="expression" dxfId="238" priority="236">
      <formula>AND($L22&gt;0.08,$L22&lt;0.15)</formula>
    </cfRule>
  </conditionalFormatting>
  <conditionalFormatting sqref="G22:H22">
    <cfRule type="expression" dxfId="237" priority="233">
      <formula>$L22&gt;0.15</formula>
    </cfRule>
    <cfRule type="expression" dxfId="236" priority="234">
      <formula>AND($L22&gt;0.08,$L22&lt;0.15)</formula>
    </cfRule>
  </conditionalFormatting>
  <conditionalFormatting sqref="G22:H22">
    <cfRule type="expression" dxfId="235" priority="239">
      <formula>$L22&gt;0.15</formula>
    </cfRule>
    <cfRule type="expression" dxfId="234" priority="240">
      <formula>AND($L22&gt;0.08,$L22&lt;0.15)</formula>
    </cfRule>
  </conditionalFormatting>
  <conditionalFormatting sqref="E22:F22">
    <cfRule type="expression" dxfId="233" priority="243">
      <formula>$L22&gt;0.15</formula>
    </cfRule>
    <cfRule type="expression" dxfId="232" priority="244">
      <formula>AND($L22&gt;0.08,$L22&lt;0.15)</formula>
    </cfRule>
  </conditionalFormatting>
  <conditionalFormatting sqref="D22">
    <cfRule type="expression" dxfId="231" priority="231">
      <formula>$L22&gt;0.15</formula>
    </cfRule>
    <cfRule type="expression" dxfId="230" priority="232">
      <formula>AND($L22&gt;0.08,$L22&lt;0.15)</formula>
    </cfRule>
  </conditionalFormatting>
  <conditionalFormatting sqref="D22">
    <cfRule type="expression" dxfId="229" priority="229">
      <formula>$L22&gt;0.15</formula>
    </cfRule>
    <cfRule type="expression" dxfId="228" priority="230">
      <formula>AND($L22&gt;0.08,$L22&lt;0.15)</formula>
    </cfRule>
  </conditionalFormatting>
  <conditionalFormatting sqref="E21:F21">
    <cfRule type="expression" dxfId="227" priority="225">
      <formula>$L21&gt;0.15</formula>
    </cfRule>
    <cfRule type="expression" dxfId="226" priority="226">
      <formula>AND($L21&gt;0.08,$L21&lt;0.15)</formula>
    </cfRule>
  </conditionalFormatting>
  <conditionalFormatting sqref="E21:F21">
    <cfRule type="expression" dxfId="225" priority="221">
      <formula>$L21&gt;0.15</formula>
    </cfRule>
    <cfRule type="expression" dxfId="224" priority="222">
      <formula>AND($L21&gt;0.08,$L21&lt;0.15)</formula>
    </cfRule>
  </conditionalFormatting>
  <conditionalFormatting sqref="E21:F21">
    <cfRule type="expression" dxfId="223" priority="219">
      <formula>$L21&gt;0.15</formula>
    </cfRule>
    <cfRule type="expression" dxfId="222" priority="220">
      <formula>AND($L21&gt;0.08,$L21&lt;0.15)</formula>
    </cfRule>
  </conditionalFormatting>
  <conditionalFormatting sqref="G21:H21">
    <cfRule type="expression" dxfId="221" priority="217">
      <formula>$L21&gt;0.15</formula>
    </cfRule>
    <cfRule type="expression" dxfId="220" priority="218">
      <formula>AND($L21&gt;0.08,$L21&lt;0.15)</formula>
    </cfRule>
  </conditionalFormatting>
  <conditionalFormatting sqref="G21:H21">
    <cfRule type="expression" dxfId="219" priority="223">
      <formula>$L21&gt;0.15</formula>
    </cfRule>
    <cfRule type="expression" dxfId="218" priority="224">
      <formula>AND($L21&gt;0.08,$L21&lt;0.15)</formula>
    </cfRule>
  </conditionalFormatting>
  <conditionalFormatting sqref="E21:F21">
    <cfRule type="expression" dxfId="217" priority="227">
      <formula>$L21&gt;0.15</formula>
    </cfRule>
    <cfRule type="expression" dxfId="216" priority="228">
      <formula>AND($L21&gt;0.08,$L21&lt;0.15)</formula>
    </cfRule>
  </conditionalFormatting>
  <conditionalFormatting sqref="D21">
    <cfRule type="expression" dxfId="215" priority="215">
      <formula>$L21&gt;0.15</formula>
    </cfRule>
    <cfRule type="expression" dxfId="214" priority="216">
      <formula>AND($L21&gt;0.08,$L21&lt;0.15)</formula>
    </cfRule>
  </conditionalFormatting>
  <conditionalFormatting sqref="D21">
    <cfRule type="expression" dxfId="213" priority="213">
      <formula>$L21&gt;0.15</formula>
    </cfRule>
    <cfRule type="expression" dxfId="212" priority="214">
      <formula>AND($L21&gt;0.08,$L21&lt;0.15)</formula>
    </cfRule>
  </conditionalFormatting>
  <conditionalFormatting sqref="E22:F22">
    <cfRule type="expression" dxfId="211" priority="209">
      <formula>$L22&gt;0.15</formula>
    </cfRule>
    <cfRule type="expression" dxfId="210" priority="210">
      <formula>AND($L22&gt;0.08,$L22&lt;0.15)</formula>
    </cfRule>
  </conditionalFormatting>
  <conditionalFormatting sqref="E22:F22">
    <cfRule type="expression" dxfId="209" priority="205">
      <formula>$L22&gt;0.15</formula>
    </cfRule>
    <cfRule type="expression" dxfId="208" priority="206">
      <formula>AND($L22&gt;0.08,$L22&lt;0.15)</formula>
    </cfRule>
  </conditionalFormatting>
  <conditionalFormatting sqref="E22:F22">
    <cfRule type="expression" dxfId="207" priority="203">
      <formula>$L22&gt;0.15</formula>
    </cfRule>
    <cfRule type="expression" dxfId="206" priority="204">
      <formula>AND($L22&gt;0.08,$L22&lt;0.15)</formula>
    </cfRule>
  </conditionalFormatting>
  <conditionalFormatting sqref="G22:H22">
    <cfRule type="expression" dxfId="205" priority="201">
      <formula>$L22&gt;0.15</formula>
    </cfRule>
    <cfRule type="expression" dxfId="204" priority="202">
      <formula>AND($L22&gt;0.08,$L22&lt;0.15)</formula>
    </cfRule>
  </conditionalFormatting>
  <conditionalFormatting sqref="G22:H22">
    <cfRule type="expression" dxfId="203" priority="207">
      <formula>$L22&gt;0.15</formula>
    </cfRule>
    <cfRule type="expression" dxfId="202" priority="208">
      <formula>AND($L22&gt;0.08,$L22&lt;0.15)</formula>
    </cfRule>
  </conditionalFormatting>
  <conditionalFormatting sqref="E22:F22">
    <cfRule type="expression" dxfId="201" priority="211">
      <formula>$L22&gt;0.15</formula>
    </cfRule>
    <cfRule type="expression" dxfId="200" priority="212">
      <formula>AND($L22&gt;0.08,$L22&lt;0.15)</formula>
    </cfRule>
  </conditionalFormatting>
  <conditionalFormatting sqref="D22">
    <cfRule type="expression" dxfId="199" priority="199">
      <formula>$L22&gt;0.15</formula>
    </cfRule>
    <cfRule type="expression" dxfId="198" priority="200">
      <formula>AND($L22&gt;0.08,$L22&lt;0.15)</formula>
    </cfRule>
  </conditionalFormatting>
  <conditionalFormatting sqref="D22">
    <cfRule type="expression" dxfId="197" priority="197">
      <formula>$L22&gt;0.15</formula>
    </cfRule>
    <cfRule type="expression" dxfId="196" priority="198">
      <formula>AND($L22&gt;0.08,$L22&lt;0.15)</formula>
    </cfRule>
  </conditionalFormatting>
  <conditionalFormatting sqref="E23:F23">
    <cfRule type="expression" dxfId="195" priority="193">
      <formula>$L23&gt;0.15</formula>
    </cfRule>
    <cfRule type="expression" dxfId="194" priority="194">
      <formula>AND($L23&gt;0.08,$L23&lt;0.15)</formula>
    </cfRule>
  </conditionalFormatting>
  <conditionalFormatting sqref="E23:F23">
    <cfRule type="expression" dxfId="193" priority="189">
      <formula>$L23&gt;0.15</formula>
    </cfRule>
    <cfRule type="expression" dxfId="192" priority="190">
      <formula>AND($L23&gt;0.08,$L23&lt;0.15)</formula>
    </cfRule>
  </conditionalFormatting>
  <conditionalFormatting sqref="E23:F23">
    <cfRule type="expression" dxfId="191" priority="187">
      <formula>$L23&gt;0.15</formula>
    </cfRule>
    <cfRule type="expression" dxfId="190" priority="188">
      <formula>AND($L23&gt;0.08,$L23&lt;0.15)</formula>
    </cfRule>
  </conditionalFormatting>
  <conditionalFormatting sqref="G23:H23">
    <cfRule type="expression" dxfId="189" priority="185">
      <formula>$L23&gt;0.15</formula>
    </cfRule>
    <cfRule type="expression" dxfId="188" priority="186">
      <formula>AND($L23&gt;0.08,$L23&lt;0.15)</formula>
    </cfRule>
  </conditionalFormatting>
  <conditionalFormatting sqref="G23:H23">
    <cfRule type="expression" dxfId="187" priority="191">
      <formula>$L23&gt;0.15</formula>
    </cfRule>
    <cfRule type="expression" dxfId="186" priority="192">
      <formula>AND($L23&gt;0.08,$L23&lt;0.15)</formula>
    </cfRule>
  </conditionalFormatting>
  <conditionalFormatting sqref="E23:F23">
    <cfRule type="expression" dxfId="185" priority="195">
      <formula>$L23&gt;0.15</formula>
    </cfRule>
    <cfRule type="expression" dxfId="184" priority="196">
      <formula>AND($L23&gt;0.08,$L23&lt;0.15)</formula>
    </cfRule>
  </conditionalFormatting>
  <conditionalFormatting sqref="D23">
    <cfRule type="expression" dxfId="183" priority="183">
      <formula>$L23&gt;0.15</formula>
    </cfRule>
    <cfRule type="expression" dxfId="182" priority="184">
      <formula>AND($L23&gt;0.08,$L23&lt;0.15)</formula>
    </cfRule>
  </conditionalFormatting>
  <conditionalFormatting sqref="D23">
    <cfRule type="expression" dxfId="181" priority="181">
      <formula>$L23&gt;0.15</formula>
    </cfRule>
    <cfRule type="expression" dxfId="180" priority="182">
      <formula>AND($L23&gt;0.08,$L23&lt;0.15)</formula>
    </cfRule>
  </conditionalFormatting>
  <conditionalFormatting sqref="E23:F23">
    <cfRule type="expression" dxfId="179" priority="177">
      <formula>$L23&gt;0.15</formula>
    </cfRule>
    <cfRule type="expression" dxfId="178" priority="178">
      <formula>AND($L23&gt;0.08,$L23&lt;0.15)</formula>
    </cfRule>
  </conditionalFormatting>
  <conditionalFormatting sqref="E23:F23">
    <cfRule type="expression" dxfId="177" priority="173">
      <formula>$L23&gt;0.15</formula>
    </cfRule>
    <cfRule type="expression" dxfId="176" priority="174">
      <formula>AND($L23&gt;0.08,$L23&lt;0.15)</formula>
    </cfRule>
  </conditionalFormatting>
  <conditionalFormatting sqref="E23:F23">
    <cfRule type="expression" dxfId="175" priority="171">
      <formula>$L23&gt;0.15</formula>
    </cfRule>
    <cfRule type="expression" dxfId="174" priority="172">
      <formula>AND($L23&gt;0.08,$L23&lt;0.15)</formula>
    </cfRule>
  </conditionalFormatting>
  <conditionalFormatting sqref="G23:H23">
    <cfRule type="expression" dxfId="173" priority="169">
      <formula>$L23&gt;0.15</formula>
    </cfRule>
    <cfRule type="expression" dxfId="172" priority="170">
      <formula>AND($L23&gt;0.08,$L23&lt;0.15)</formula>
    </cfRule>
  </conditionalFormatting>
  <conditionalFormatting sqref="G23:H23">
    <cfRule type="expression" dxfId="171" priority="175">
      <formula>$L23&gt;0.15</formula>
    </cfRule>
    <cfRule type="expression" dxfId="170" priority="176">
      <formula>AND($L23&gt;0.08,$L23&lt;0.15)</formula>
    </cfRule>
  </conditionalFormatting>
  <conditionalFormatting sqref="E23:F23">
    <cfRule type="expression" dxfId="169" priority="179">
      <formula>$L23&gt;0.15</formula>
    </cfRule>
    <cfRule type="expression" dxfId="168" priority="180">
      <formula>AND($L23&gt;0.08,$L23&lt;0.15)</formula>
    </cfRule>
  </conditionalFormatting>
  <conditionalFormatting sqref="D23">
    <cfRule type="expression" dxfId="167" priority="167">
      <formula>$L23&gt;0.15</formula>
    </cfRule>
    <cfRule type="expression" dxfId="166" priority="168">
      <formula>AND($L23&gt;0.08,$L23&lt;0.15)</formula>
    </cfRule>
  </conditionalFormatting>
  <conditionalFormatting sqref="D23">
    <cfRule type="expression" dxfId="165" priority="165">
      <formula>$L23&gt;0.15</formula>
    </cfRule>
    <cfRule type="expression" dxfId="164" priority="166">
      <formula>AND($L23&gt;0.08,$L23&lt;0.15)</formula>
    </cfRule>
  </conditionalFormatting>
  <conditionalFormatting sqref="E24:F24">
    <cfRule type="expression" dxfId="163" priority="163">
      <formula>$L24&gt;0.15</formula>
    </cfRule>
    <cfRule type="expression" dxfId="162" priority="164">
      <formula>AND($L24&gt;0.08,$L24&lt;0.15)</formula>
    </cfRule>
  </conditionalFormatting>
  <conditionalFormatting sqref="D24">
    <cfRule type="expression" dxfId="161" priority="161">
      <formula>$L24&gt;0.15</formula>
    </cfRule>
    <cfRule type="expression" dxfId="160" priority="162">
      <formula>AND($L24&gt;0.08,$L24&lt;0.15)</formula>
    </cfRule>
  </conditionalFormatting>
  <conditionalFormatting sqref="G24:H24">
    <cfRule type="expression" dxfId="159" priority="159">
      <formula>$L24&gt;0.15</formula>
    </cfRule>
    <cfRule type="expression" dxfId="158" priority="160">
      <formula>AND($L24&gt;0.08,$L24&lt;0.15)</formula>
    </cfRule>
  </conditionalFormatting>
  <conditionalFormatting sqref="G24:H24">
    <cfRule type="expression" dxfId="157" priority="157">
      <formula>$L24&gt;0.15</formula>
    </cfRule>
    <cfRule type="expression" dxfId="156" priority="158">
      <formula>AND($L24&gt;0.08,$L24&lt;0.15)</formula>
    </cfRule>
  </conditionalFormatting>
  <conditionalFormatting sqref="E25:F25">
    <cfRule type="expression" dxfId="155" priority="155">
      <formula>$L25&gt;0.15</formula>
    </cfRule>
    <cfRule type="expression" dxfId="154" priority="156">
      <formula>AND($L25&gt;0.08,$L25&lt;0.15)</formula>
    </cfRule>
  </conditionalFormatting>
  <conditionalFormatting sqref="D25">
    <cfRule type="expression" dxfId="153" priority="153">
      <formula>$L25&gt;0.15</formula>
    </cfRule>
    <cfRule type="expression" dxfId="152" priority="154">
      <formula>AND($L25&gt;0.08,$L25&lt;0.15)</formula>
    </cfRule>
  </conditionalFormatting>
  <conditionalFormatting sqref="G25:H25">
    <cfRule type="expression" dxfId="151" priority="151">
      <formula>$L25&gt;0.15</formula>
    </cfRule>
    <cfRule type="expression" dxfId="150" priority="152">
      <formula>AND($L25&gt;0.08,$L25&lt;0.15)</formula>
    </cfRule>
  </conditionalFormatting>
  <conditionalFormatting sqref="G25:H25">
    <cfRule type="expression" dxfId="149" priority="149">
      <formula>$L25&gt;0.15</formula>
    </cfRule>
    <cfRule type="expression" dxfId="148" priority="150">
      <formula>AND($L25&gt;0.08,$L25&lt;0.15)</formula>
    </cfRule>
  </conditionalFormatting>
  <conditionalFormatting sqref="E26:F26">
    <cfRule type="expression" dxfId="147" priority="147">
      <formula>$L26&gt;0.15</formula>
    </cfRule>
    <cfRule type="expression" dxfId="146" priority="148">
      <formula>AND($L26&gt;0.08,$L26&lt;0.15)</formula>
    </cfRule>
  </conditionalFormatting>
  <conditionalFormatting sqref="D26">
    <cfRule type="expression" dxfId="145" priority="145">
      <formula>$L26&gt;0.15</formula>
    </cfRule>
    <cfRule type="expression" dxfId="144" priority="146">
      <formula>AND($L26&gt;0.08,$L26&lt;0.15)</formula>
    </cfRule>
  </conditionalFormatting>
  <conditionalFormatting sqref="G26:H26">
    <cfRule type="expression" dxfId="143" priority="143">
      <formula>$L26&gt;0.15</formula>
    </cfRule>
    <cfRule type="expression" dxfId="142" priority="144">
      <formula>AND($L26&gt;0.08,$L26&lt;0.15)</formula>
    </cfRule>
  </conditionalFormatting>
  <conditionalFormatting sqref="G26:H26">
    <cfRule type="expression" dxfId="141" priority="141">
      <formula>$L26&gt;0.15</formula>
    </cfRule>
    <cfRule type="expression" dxfId="140" priority="142">
      <formula>AND($L26&gt;0.08,$L26&lt;0.15)</formula>
    </cfRule>
  </conditionalFormatting>
  <conditionalFormatting sqref="G27:H27">
    <cfRule type="expression" dxfId="139" priority="139">
      <formula>$L27&gt;0.15</formula>
    </cfRule>
    <cfRule type="expression" dxfId="138" priority="140">
      <formula>AND($L27&gt;0.08,$L27&lt;0.15)</formula>
    </cfRule>
  </conditionalFormatting>
  <conditionalFormatting sqref="G27:H27">
    <cfRule type="expression" dxfId="137" priority="137">
      <formula>$L27&gt;0.15</formula>
    </cfRule>
    <cfRule type="expression" dxfId="136" priority="138">
      <formula>AND($L27&gt;0.08,$L27&lt;0.15)</formula>
    </cfRule>
  </conditionalFormatting>
  <conditionalFormatting sqref="E28:F28">
    <cfRule type="expression" dxfId="135" priority="135">
      <formula>$L28&gt;0.15</formula>
    </cfRule>
    <cfRule type="expression" dxfId="134" priority="136">
      <formula>AND($L28&gt;0.08,$L28&lt;0.15)</formula>
    </cfRule>
  </conditionalFormatting>
  <conditionalFormatting sqref="D28">
    <cfRule type="expression" dxfId="133" priority="133">
      <formula>$L28&gt;0.15</formula>
    </cfRule>
    <cfRule type="expression" dxfId="132" priority="134">
      <formula>AND($L28&gt;0.08,$L28&lt;0.15)</formula>
    </cfRule>
  </conditionalFormatting>
  <conditionalFormatting sqref="G28:H28">
    <cfRule type="expression" dxfId="131" priority="131">
      <formula>$L28&gt;0.15</formula>
    </cfRule>
    <cfRule type="expression" dxfId="130" priority="132">
      <formula>AND($L28&gt;0.08,$L28&lt;0.15)</formula>
    </cfRule>
  </conditionalFormatting>
  <conditionalFormatting sqref="G28:H28">
    <cfRule type="expression" dxfId="129" priority="129">
      <formula>$L28&gt;0.15</formula>
    </cfRule>
    <cfRule type="expression" dxfId="128" priority="130">
      <formula>AND($L28&gt;0.08,$L28&lt;0.15)</formula>
    </cfRule>
  </conditionalFormatting>
  <conditionalFormatting sqref="E30:F30">
    <cfRule type="expression" dxfId="127" priority="127">
      <formula>$L30&gt;0.15</formula>
    </cfRule>
    <cfRule type="expression" dxfId="126" priority="128">
      <formula>AND($L30&gt;0.08,$L30&lt;0.15)</formula>
    </cfRule>
  </conditionalFormatting>
  <conditionalFormatting sqref="D30">
    <cfRule type="expression" dxfId="125" priority="125">
      <formula>$L30&gt;0.15</formula>
    </cfRule>
    <cfRule type="expression" dxfId="124" priority="126">
      <formula>AND($L30&gt;0.08,$L30&lt;0.15)</formula>
    </cfRule>
  </conditionalFormatting>
  <conditionalFormatting sqref="G30:H30">
    <cfRule type="expression" dxfId="123" priority="123">
      <formula>$L30&gt;0.15</formula>
    </cfRule>
    <cfRule type="expression" dxfId="122" priority="124">
      <formula>AND($L30&gt;0.08,$L30&lt;0.15)</formula>
    </cfRule>
  </conditionalFormatting>
  <conditionalFormatting sqref="G30:H30">
    <cfRule type="expression" dxfId="121" priority="121">
      <formula>$L30&gt;0.15</formula>
    </cfRule>
    <cfRule type="expression" dxfId="120" priority="122">
      <formula>AND($L30&gt;0.08,$L30&lt;0.15)</formula>
    </cfRule>
  </conditionalFormatting>
  <conditionalFormatting sqref="E31:F31">
    <cfRule type="expression" dxfId="119" priority="119">
      <formula>$L31&gt;0.15</formula>
    </cfRule>
    <cfRule type="expression" dxfId="118" priority="120">
      <formula>AND($L31&gt;0.08,$L31&lt;0.15)</formula>
    </cfRule>
  </conditionalFormatting>
  <conditionalFormatting sqref="D31">
    <cfRule type="expression" dxfId="117" priority="117">
      <formula>$L31&gt;0.15</formula>
    </cfRule>
    <cfRule type="expression" dxfId="116" priority="118">
      <formula>AND($L31&gt;0.08,$L31&lt;0.15)</formula>
    </cfRule>
  </conditionalFormatting>
  <conditionalFormatting sqref="G31:H31">
    <cfRule type="expression" dxfId="115" priority="115">
      <formula>$L31&gt;0.15</formula>
    </cfRule>
    <cfRule type="expression" dxfId="114" priority="116">
      <formula>AND($L31&gt;0.08,$L31&lt;0.15)</formula>
    </cfRule>
  </conditionalFormatting>
  <conditionalFormatting sqref="G31:H31">
    <cfRule type="expression" dxfId="113" priority="113">
      <formula>$L31&gt;0.15</formula>
    </cfRule>
    <cfRule type="expression" dxfId="112" priority="114">
      <formula>AND($L31&gt;0.08,$L31&lt;0.15)</formula>
    </cfRule>
  </conditionalFormatting>
  <conditionalFormatting sqref="D32">
    <cfRule type="expression" dxfId="111" priority="111">
      <formula>$L32&gt;0.15</formula>
    </cfRule>
    <cfRule type="expression" dxfId="110" priority="112">
      <formula>AND($L32&gt;0.08,$L32&lt;0.15)</formula>
    </cfRule>
  </conditionalFormatting>
  <conditionalFormatting sqref="E32:F32">
    <cfRule type="expression" dxfId="109" priority="109">
      <formula>$L32&gt;0.15</formula>
    </cfRule>
    <cfRule type="expression" dxfId="108" priority="110">
      <formula>AND($L32&gt;0.08,$L32&lt;0.15)</formula>
    </cfRule>
  </conditionalFormatting>
  <conditionalFormatting sqref="E32:F32">
    <cfRule type="expression" dxfId="107" priority="107">
      <formula>$L32&gt;0.15</formula>
    </cfRule>
    <cfRule type="expression" dxfId="106" priority="108">
      <formula>AND($L32&gt;0.08,$L32&lt;0.15)</formula>
    </cfRule>
  </conditionalFormatting>
  <conditionalFormatting sqref="E32:F32">
    <cfRule type="expression" dxfId="105" priority="105">
      <formula>$L32&gt;0.15</formula>
    </cfRule>
    <cfRule type="expression" dxfId="104" priority="106">
      <formula>AND($L32&gt;0.08,$L32&lt;0.15)</formula>
    </cfRule>
  </conditionalFormatting>
  <conditionalFormatting sqref="G32:H32">
    <cfRule type="expression" dxfId="103" priority="103">
      <formula>$L32&gt;0.15</formula>
    </cfRule>
    <cfRule type="expression" dxfId="102" priority="104">
      <formula>AND($L32&gt;0.08,$L32&lt;0.15)</formula>
    </cfRule>
  </conditionalFormatting>
  <conditionalFormatting sqref="G32:H32">
    <cfRule type="expression" dxfId="101" priority="101">
      <formula>$L32&gt;0.15</formula>
    </cfRule>
    <cfRule type="expression" dxfId="100" priority="102">
      <formula>AND($L32&gt;0.08,$L32&lt;0.15)</formula>
    </cfRule>
  </conditionalFormatting>
  <conditionalFormatting sqref="D33">
    <cfRule type="expression" dxfId="99" priority="99">
      <formula>$L33&gt;0.15</formula>
    </cfRule>
    <cfRule type="expression" dxfId="98" priority="100">
      <formula>AND($L33&gt;0.08,$L33&lt;0.15)</formula>
    </cfRule>
  </conditionalFormatting>
  <conditionalFormatting sqref="E33:F33">
    <cfRule type="expression" dxfId="97" priority="97">
      <formula>$L33&gt;0.15</formula>
    </cfRule>
    <cfRule type="expression" dxfId="96" priority="98">
      <formula>AND($L33&gt;0.08,$L33&lt;0.15)</formula>
    </cfRule>
  </conditionalFormatting>
  <conditionalFormatting sqref="E33:F33">
    <cfRule type="expression" dxfId="95" priority="95">
      <formula>$L33&gt;0.15</formula>
    </cfRule>
    <cfRule type="expression" dxfId="94" priority="96">
      <formula>AND($L33&gt;0.08,$L33&lt;0.15)</formula>
    </cfRule>
  </conditionalFormatting>
  <conditionalFormatting sqref="E33:F33">
    <cfRule type="expression" dxfId="93" priority="93">
      <formula>$L33&gt;0.15</formula>
    </cfRule>
    <cfRule type="expression" dxfId="92" priority="94">
      <formula>AND($L33&gt;0.08,$L33&lt;0.15)</formula>
    </cfRule>
  </conditionalFormatting>
  <conditionalFormatting sqref="G33:H33">
    <cfRule type="expression" dxfId="91" priority="91">
      <formula>$L33&gt;0.15</formula>
    </cfRule>
    <cfRule type="expression" dxfId="90" priority="92">
      <formula>AND($L33&gt;0.08,$L33&lt;0.15)</formula>
    </cfRule>
  </conditionalFormatting>
  <conditionalFormatting sqref="G33:H33">
    <cfRule type="expression" dxfId="89" priority="89">
      <formula>$L33&gt;0.15</formula>
    </cfRule>
    <cfRule type="expression" dxfId="88" priority="90">
      <formula>AND($L33&gt;0.08,$L33&lt;0.15)</formula>
    </cfRule>
  </conditionalFormatting>
  <conditionalFormatting sqref="D34">
    <cfRule type="expression" dxfId="87" priority="87">
      <formula>$L34&gt;0.15</formula>
    </cfRule>
    <cfRule type="expression" dxfId="86" priority="88">
      <formula>AND($L34&gt;0.08,$L34&lt;0.15)</formula>
    </cfRule>
  </conditionalFormatting>
  <conditionalFormatting sqref="E34:F34">
    <cfRule type="expression" dxfId="85" priority="85">
      <formula>$L34&gt;0.15</formula>
    </cfRule>
    <cfRule type="expression" dxfId="84" priority="86">
      <formula>AND($L34&gt;0.08,$L34&lt;0.15)</formula>
    </cfRule>
  </conditionalFormatting>
  <conditionalFormatting sqref="E34:F34">
    <cfRule type="expression" dxfId="83" priority="83">
      <formula>$L34&gt;0.15</formula>
    </cfRule>
    <cfRule type="expression" dxfId="82" priority="84">
      <formula>AND($L34&gt;0.08,$L34&lt;0.15)</formula>
    </cfRule>
  </conditionalFormatting>
  <conditionalFormatting sqref="E34:F34">
    <cfRule type="expression" dxfId="81" priority="81">
      <formula>$L34&gt;0.15</formula>
    </cfRule>
    <cfRule type="expression" dxfId="80" priority="82">
      <formula>AND($L34&gt;0.08,$L34&lt;0.15)</formula>
    </cfRule>
  </conditionalFormatting>
  <conditionalFormatting sqref="G34:H34">
    <cfRule type="expression" dxfId="79" priority="79">
      <formula>$L34&gt;0.15</formula>
    </cfRule>
    <cfRule type="expression" dxfId="78" priority="80">
      <formula>AND($L34&gt;0.08,$L34&lt;0.15)</formula>
    </cfRule>
  </conditionalFormatting>
  <conditionalFormatting sqref="G34:H34">
    <cfRule type="expression" dxfId="77" priority="77">
      <formula>$L34&gt;0.15</formula>
    </cfRule>
    <cfRule type="expression" dxfId="76" priority="78">
      <formula>AND($L34&gt;0.08,$L34&lt;0.15)</formula>
    </cfRule>
  </conditionalFormatting>
  <conditionalFormatting sqref="D35">
    <cfRule type="expression" dxfId="75" priority="75">
      <formula>$L35&gt;0.15</formula>
    </cfRule>
    <cfRule type="expression" dxfId="74" priority="76">
      <formula>AND($L35&gt;0.08,$L35&lt;0.15)</formula>
    </cfRule>
  </conditionalFormatting>
  <conditionalFormatting sqref="E35:F35">
    <cfRule type="expression" dxfId="73" priority="73">
      <formula>$L35&gt;0.15</formula>
    </cfRule>
    <cfRule type="expression" dxfId="72" priority="74">
      <formula>AND($L35&gt;0.08,$L35&lt;0.15)</formula>
    </cfRule>
  </conditionalFormatting>
  <conditionalFormatting sqref="E35:F35">
    <cfRule type="expression" dxfId="71" priority="71">
      <formula>$L35&gt;0.15</formula>
    </cfRule>
    <cfRule type="expression" dxfId="70" priority="72">
      <formula>AND($L35&gt;0.08,$L35&lt;0.15)</formula>
    </cfRule>
  </conditionalFormatting>
  <conditionalFormatting sqref="E35:F35">
    <cfRule type="expression" dxfId="69" priority="69">
      <formula>$L35&gt;0.15</formula>
    </cfRule>
    <cfRule type="expression" dxfId="68" priority="70">
      <formula>AND($L35&gt;0.08,$L35&lt;0.15)</formula>
    </cfRule>
  </conditionalFormatting>
  <conditionalFormatting sqref="G35:H35">
    <cfRule type="expression" dxfId="67" priority="67">
      <formula>$L35&gt;0.15</formula>
    </cfRule>
    <cfRule type="expression" dxfId="66" priority="68">
      <formula>AND($L35&gt;0.08,$L35&lt;0.15)</formula>
    </cfRule>
  </conditionalFormatting>
  <conditionalFormatting sqref="G35:H35">
    <cfRule type="expression" dxfId="65" priority="65">
      <formula>$L35&gt;0.15</formula>
    </cfRule>
    <cfRule type="expression" dxfId="64" priority="66">
      <formula>AND($L35&gt;0.08,$L35&lt;0.15)</formula>
    </cfRule>
  </conditionalFormatting>
  <conditionalFormatting sqref="E36:F36">
    <cfRule type="expression" dxfId="63" priority="59">
      <formula>$L36&gt;0.15</formula>
    </cfRule>
    <cfRule type="expression" dxfId="62" priority="60">
      <formula>AND($L36&gt;0.08,$L36&lt;0.15)</formula>
    </cfRule>
  </conditionalFormatting>
  <conditionalFormatting sqref="E36:F36">
    <cfRule type="expression" dxfId="61" priority="61">
      <formula>$L36&gt;0.15</formula>
    </cfRule>
    <cfRule type="expression" dxfId="60" priority="62">
      <formula>AND($L36&gt;0.08,$L36&lt;0.15)</formula>
    </cfRule>
  </conditionalFormatting>
  <conditionalFormatting sqref="D36">
    <cfRule type="expression" dxfId="59" priority="63">
      <formula>$L36&gt;0.15</formula>
    </cfRule>
    <cfRule type="expression" dxfId="58" priority="64">
      <formula>AND($L36&gt;0.08,$L36&lt;0.15)</formula>
    </cfRule>
  </conditionalFormatting>
  <conditionalFormatting sqref="E36:F36">
    <cfRule type="expression" dxfId="57" priority="55">
      <formula>$L36&gt;0.15</formula>
    </cfRule>
    <cfRule type="expression" dxfId="56" priority="56">
      <formula>AND($L36&gt;0.08,$L36&lt;0.15)</formula>
    </cfRule>
  </conditionalFormatting>
  <conditionalFormatting sqref="E36:F36">
    <cfRule type="expression" dxfId="55" priority="53">
      <formula>$L36&gt;0.15</formula>
    </cfRule>
    <cfRule type="expression" dxfId="54" priority="54">
      <formula>AND($L36&gt;0.08,$L36&lt;0.15)</formula>
    </cfRule>
  </conditionalFormatting>
  <conditionalFormatting sqref="G36:H36">
    <cfRule type="expression" dxfId="53" priority="51">
      <formula>$L36&gt;0.15</formula>
    </cfRule>
    <cfRule type="expression" dxfId="52" priority="52">
      <formula>AND($L36&gt;0.08,$L36&lt;0.15)</formula>
    </cfRule>
  </conditionalFormatting>
  <conditionalFormatting sqref="G36:H36">
    <cfRule type="expression" dxfId="51" priority="57">
      <formula>$L36&gt;0.15</formula>
    </cfRule>
    <cfRule type="expression" dxfId="50" priority="58">
      <formula>AND($L36&gt;0.08,$L36&lt;0.15)</formula>
    </cfRule>
  </conditionalFormatting>
  <conditionalFormatting sqref="E37:F37">
    <cfRule type="expression" dxfId="49" priority="47">
      <formula>$L37&gt;0.15</formula>
    </cfRule>
    <cfRule type="expression" dxfId="48" priority="48">
      <formula>AND($L37&gt;0.08,$L37&lt;0.15)</formula>
    </cfRule>
  </conditionalFormatting>
  <conditionalFormatting sqref="E37:F37">
    <cfRule type="expression" dxfId="47" priority="43">
      <formula>$L37&gt;0.15</formula>
    </cfRule>
    <cfRule type="expression" dxfId="46" priority="44">
      <formula>AND($L37&gt;0.08,$L37&lt;0.15)</formula>
    </cfRule>
  </conditionalFormatting>
  <conditionalFormatting sqref="E37:F37">
    <cfRule type="expression" dxfId="45" priority="41">
      <formula>$L37&gt;0.15</formula>
    </cfRule>
    <cfRule type="expression" dxfId="44" priority="42">
      <formula>AND($L37&gt;0.08,$L37&lt;0.15)</formula>
    </cfRule>
  </conditionalFormatting>
  <conditionalFormatting sqref="G37:H37">
    <cfRule type="expression" dxfId="43" priority="39">
      <formula>$L37&gt;0.15</formula>
    </cfRule>
    <cfRule type="expression" dxfId="42" priority="40">
      <formula>AND($L37&gt;0.08,$L37&lt;0.15)</formula>
    </cfRule>
  </conditionalFormatting>
  <conditionalFormatting sqref="G37:H37">
    <cfRule type="expression" dxfId="41" priority="45">
      <formula>$L37&gt;0.15</formula>
    </cfRule>
    <cfRule type="expression" dxfId="40" priority="46">
      <formula>AND($L37&gt;0.08,$L37&lt;0.15)</formula>
    </cfRule>
  </conditionalFormatting>
  <conditionalFormatting sqref="E37:F37">
    <cfRule type="expression" dxfId="39" priority="49">
      <formula>$L37&gt;0.15</formula>
    </cfRule>
    <cfRule type="expression" dxfId="38" priority="50">
      <formula>AND($L37&gt;0.08,$L37&lt;0.15)</formula>
    </cfRule>
  </conditionalFormatting>
  <conditionalFormatting sqref="D37">
    <cfRule type="expression" dxfId="37" priority="37">
      <formula>$L37&gt;0.15</formula>
    </cfRule>
    <cfRule type="expression" dxfId="36" priority="38">
      <formula>AND($L37&gt;0.08,$L37&lt;0.15)</formula>
    </cfRule>
  </conditionalFormatting>
  <conditionalFormatting sqref="D37">
    <cfRule type="expression" dxfId="35" priority="35">
      <formula>$L37&gt;0.15</formula>
    </cfRule>
    <cfRule type="expression" dxfId="34" priority="36">
      <formula>AND($L37&gt;0.08,$L37&lt;0.15)</formula>
    </cfRule>
  </conditionalFormatting>
  <conditionalFormatting sqref="E36:F36">
    <cfRule type="expression" dxfId="33" priority="31">
      <formula>$L36&gt;0.15</formula>
    </cfRule>
    <cfRule type="expression" dxfId="32" priority="32">
      <formula>AND($L36&gt;0.08,$L36&lt;0.15)</formula>
    </cfRule>
  </conditionalFormatting>
  <conditionalFormatting sqref="E36:F36">
    <cfRule type="expression" dxfId="31" priority="27">
      <formula>$L36&gt;0.15</formula>
    </cfRule>
    <cfRule type="expression" dxfId="30" priority="28">
      <formula>AND($L36&gt;0.08,$L36&lt;0.15)</formula>
    </cfRule>
  </conditionalFormatting>
  <conditionalFormatting sqref="E36:F36">
    <cfRule type="expression" dxfId="29" priority="25">
      <formula>$L36&gt;0.15</formula>
    </cfRule>
    <cfRule type="expression" dxfId="28" priority="26">
      <formula>AND($L36&gt;0.08,$L36&lt;0.15)</formula>
    </cfRule>
  </conditionalFormatting>
  <conditionalFormatting sqref="G36:H36">
    <cfRule type="expression" dxfId="27" priority="23">
      <formula>$L36&gt;0.15</formula>
    </cfRule>
    <cfRule type="expression" dxfId="26" priority="24">
      <formula>AND($L36&gt;0.08,$L36&lt;0.15)</formula>
    </cfRule>
  </conditionalFormatting>
  <conditionalFormatting sqref="G36:H36">
    <cfRule type="expression" dxfId="25" priority="29">
      <formula>$L36&gt;0.15</formula>
    </cfRule>
    <cfRule type="expression" dxfId="24" priority="30">
      <formula>AND($L36&gt;0.08,$L36&lt;0.15)</formula>
    </cfRule>
  </conditionalFormatting>
  <conditionalFormatting sqref="E36:F36">
    <cfRule type="expression" dxfId="23" priority="33">
      <formula>$L36&gt;0.15</formula>
    </cfRule>
    <cfRule type="expression" dxfId="22" priority="34">
      <formula>AND($L36&gt;0.08,$L36&lt;0.15)</formula>
    </cfRule>
  </conditionalFormatting>
  <conditionalFormatting sqref="D36">
    <cfRule type="expression" dxfId="21" priority="21">
      <formula>$L36&gt;0.15</formula>
    </cfRule>
    <cfRule type="expression" dxfId="20" priority="22">
      <formula>AND($L36&gt;0.08,$L36&lt;0.15)</formula>
    </cfRule>
  </conditionalFormatting>
  <conditionalFormatting sqref="D36">
    <cfRule type="expression" dxfId="19" priority="19">
      <formula>$L36&gt;0.15</formula>
    </cfRule>
    <cfRule type="expression" dxfId="18" priority="20">
      <formula>AND($L36&gt;0.08,$L36&lt;0.15)</formula>
    </cfRule>
  </conditionalFormatting>
  <conditionalFormatting sqref="E37:F37">
    <cfRule type="expression" dxfId="17" priority="15">
      <formula>$L37&gt;0.15</formula>
    </cfRule>
    <cfRule type="expression" dxfId="16" priority="16">
      <formula>AND($L37&gt;0.08,$L37&lt;0.15)</formula>
    </cfRule>
  </conditionalFormatting>
  <conditionalFormatting sqref="E37:F37">
    <cfRule type="expression" dxfId="15" priority="11">
      <formula>$L37&gt;0.15</formula>
    </cfRule>
    <cfRule type="expression" dxfId="14" priority="12">
      <formula>AND($L37&gt;0.08,$L37&lt;0.15)</formula>
    </cfRule>
  </conditionalFormatting>
  <conditionalFormatting sqref="E37:F37">
    <cfRule type="expression" dxfId="13" priority="9">
      <formula>$L37&gt;0.15</formula>
    </cfRule>
    <cfRule type="expression" dxfId="12" priority="10">
      <formula>AND($L37&gt;0.08,$L37&lt;0.15)</formula>
    </cfRule>
  </conditionalFormatting>
  <conditionalFormatting sqref="G37:H37">
    <cfRule type="expression" dxfId="11" priority="7">
      <formula>$L37&gt;0.15</formula>
    </cfRule>
    <cfRule type="expression" dxfId="10" priority="8">
      <formula>AND($L37&gt;0.08,$L37&lt;0.15)</formula>
    </cfRule>
  </conditionalFormatting>
  <conditionalFormatting sqref="G37:H37">
    <cfRule type="expression" dxfId="9" priority="13">
      <formula>$L37&gt;0.15</formula>
    </cfRule>
    <cfRule type="expression" dxfId="8" priority="14">
      <formula>AND($L37&gt;0.08,$L37&lt;0.15)</formula>
    </cfRule>
  </conditionalFormatting>
  <conditionalFormatting sqref="E37:F37">
    <cfRule type="expression" dxfId="7" priority="17">
      <formula>$L37&gt;0.15</formula>
    </cfRule>
    <cfRule type="expression" dxfId="6" priority="18">
      <formula>AND($L37&gt;0.08,$L37&lt;0.15)</formula>
    </cfRule>
  </conditionalFormatting>
  <conditionalFormatting sqref="D37">
    <cfRule type="expression" dxfId="5" priority="5">
      <formula>$L37&gt;0.15</formula>
    </cfRule>
    <cfRule type="expression" dxfId="4" priority="6">
      <formula>AND($L37&gt;0.08,$L37&lt;0.15)</formula>
    </cfRule>
  </conditionalFormatting>
  <conditionalFormatting sqref="D37">
    <cfRule type="expression" dxfId="3" priority="3">
      <formula>$L37&gt;0.15</formula>
    </cfRule>
    <cfRule type="expression" dxfId="2" priority="4">
      <formula>AND($L37&gt;0.08,$L37&lt;0.15)</formula>
    </cfRule>
  </conditionalFormatting>
  <conditionalFormatting sqref="R32:R37">
    <cfRule type="expression" dxfId="1" priority="1">
      <formula>$L32&gt;0.15</formula>
    </cfRule>
    <cfRule type="expression" dxfId="0" priority="2">
      <formula>AND($L32&gt;0.08,$L32&lt;0.15)</formula>
    </cfRule>
  </conditionalFormatting>
  <dataValidations count="3">
    <dataValidation allowBlank="1" showInputMessage="1" showErrorMessage="1" prompt="수식 계산_x000a_수치 입력 금지" sqref="K68:K82 K7:K65"/>
    <dataValidation type="whole" allowBlank="1" showInputMessage="1" showErrorMessage="1" errorTitle="입력값이 올바르지 않습니다." error="숫자만 쓰세요!" sqref="J29:J30 P7:P18 M68:Z82 J25 P20:P65 M21:O65 Q21:Q65 M7:O19 Q7:Q19 R7:Z65">
      <formula1>0</formula1>
      <formula2>20000</formula2>
    </dataValidation>
    <dataValidation type="list" allowBlank="1" showInputMessage="1" showErrorMessage="1" sqref="AC68:AC82 AC7:AC6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D71:D77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1월 11일</vt:lpstr>
      <vt:lpstr>1월 12일</vt:lpstr>
      <vt:lpstr>1월 13일 </vt:lpstr>
      <vt:lpstr>1월 14일</vt:lpstr>
      <vt:lpstr>1월 15일</vt:lpstr>
      <vt:lpstr>'1월 11일'!Print_Area</vt:lpstr>
      <vt:lpstr>'1월 12일'!Print_Area</vt:lpstr>
      <vt:lpstr>'1월 13일 '!Print_Area</vt:lpstr>
      <vt:lpstr>'1월 14일'!Print_Area</vt:lpstr>
      <vt:lpstr>'1월 15일'!Print_Area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2021-01-20T10:01:19Z</dcterms:modified>
</cp:coreProperties>
</file>