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onedrive-global.kpmg.com/personal/hwiwoongkim_kr_kpmg_com/Documents/Valuation Specialist 2022/33-36. SK스퀘어/11번가/질의서/"/>
    </mc:Choice>
  </mc:AlternateContent>
  <xr:revisionPtr revIDLastSave="123" documentId="13_ncr:1_{71908CB0-51AE-47ED-B443-B48A8ACAB2C1}" xr6:coauthVersionLast="47" xr6:coauthVersionMax="47" xr10:uidLastSave="{18CC3F2C-6AFB-49C2-B0DA-F6DF29FF6AFE}"/>
  <bookViews>
    <workbookView xWindow="-120" yWindow="-120" windowWidth="29040" windowHeight="17640" xr2:uid="{454AEC00-D5E0-4E84-9321-71868CB9D7C6}"/>
  </bookViews>
  <sheets>
    <sheet name="질의사항" sheetId="1" r:id="rId1"/>
    <sheet name="Sheet1"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1" l="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C27" i="2" l="1"/>
  <c r="C25" i="2"/>
  <c r="B13" i="1"/>
  <c r="P54" i="2" l="1"/>
  <c r="F25" i="2" l="1"/>
  <c r="F27" i="2" s="1"/>
  <c r="C29" i="2"/>
  <c r="B3" i="1" l="1"/>
</calcChain>
</file>

<file path=xl/sharedStrings.xml><?xml version="1.0" encoding="utf-8"?>
<sst xmlns="http://schemas.openxmlformats.org/spreadsheetml/2006/main" count="123" uniqueCount="97">
  <si>
    <t>11번가 가치평가에 관한 질의사항</t>
    <phoneticPr fontId="3" type="noConversion"/>
  </si>
  <si>
    <t>1. 귀사의 무궁한 발전을 기원합니다.</t>
    <phoneticPr fontId="6" type="noConversion"/>
  </si>
  <si>
    <t>2. 폐사는 귀사가 작성한 'Project Eleven_Valuation Report'와 관련하여 확인사항 및 질의사항을 전달하는 바, 질의사항에 대한 답변을 서면으로 제공해 주실 것을 정중히 요청드리는 바입니다.</t>
    <phoneticPr fontId="6" type="noConversion"/>
  </si>
  <si>
    <t>No.</t>
    <phoneticPr fontId="6" type="noConversion"/>
  </si>
  <si>
    <t>구분</t>
    <phoneticPr fontId="6" type="noConversion"/>
  </si>
  <si>
    <t>Page</t>
    <phoneticPr fontId="3" type="noConversion"/>
  </si>
  <si>
    <t>11번가 손상검토 질의 답변</t>
  </si>
  <si>
    <t>요청자료 및 질의사항</t>
  </si>
  <si>
    <t>답변사항</t>
    <phoneticPr fontId="6" type="noConversion"/>
  </si>
  <si>
    <t>KPMG comment</t>
    <phoneticPr fontId="6" type="noConversion"/>
  </si>
  <si>
    <t>일반</t>
    <phoneticPr fontId="3" type="noConversion"/>
  </si>
  <si>
    <t>N/A</t>
  </si>
  <si>
    <t>감사절차에 따라 본 평가업무와 관련하여 귀사에 대한 간략한 소개 및 과거 유사 업무 수행 경험을 기술해 주실 것을 부탁드리며, 평가 업무에 관여한 주요 평가자에 대하여 다음과 같은 사항을 요청드리는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3" type="noConversion"/>
  </si>
  <si>
    <t>일반</t>
  </si>
  <si>
    <t>회사 및 사업이해에 참고할만한 회사소개자료 등이 존재한다면 전달부탁드립니다.</t>
  </si>
  <si>
    <t xml:space="preserve">
1. 평가대상회사의 평가시점 및 결산시점별 재무상태표 제공 부탁드립니다.
- 2019년~2021년 12월말
- 2022년 9월말
2. 평가대상회사의 평가에 적용하신 평가시점 이전 과거 손익계산서 제공 부탁드립니다. 또한 2021년 10~12월 실적 확인을 위해 2021년 10~12월 손익계산서도 제공 부탁드립니다. 
- 2019년~2021년 12개월
- 2022년 1~9월
</t>
    <phoneticPr fontId="3" type="noConversion"/>
  </si>
  <si>
    <t xml:space="preserve">평가자께서 제공받고 참고하신 사업계획 세부내역 제공 부탁드립니다. </t>
  </si>
  <si>
    <t>사업계획이 회사의 경영진이 승인한 사업계획인지 여부를 확인할 수 있는 경영자 확인서를 징구하셨다면 제공 부탁드립니다.</t>
  </si>
  <si>
    <t>평가대상회사 및 해당 산업에 Covid-19가 미치는 영향은 무엇이며 이에 대하여 평가 시 어떻게 고려되었는지 질의드립니다.</t>
  </si>
  <si>
    <t>회사가 작성한 사업계획의 적정성에 대해서 검토하는데 활용하신 해당 산업에 대한 외부기관의 전망자료가 있다면 제공 부탁드립니다.</t>
  </si>
  <si>
    <t>본 평가업무와 관련하여, DCF의 평가방법 이외, 유사거래사례법(GTM), 유사기업배수법(GPCM) 등의 시장접근법에 대한 검토가 이루어졌을 경우 관련 자료에 대한 제공을 요청드립니다.</t>
  </si>
  <si>
    <t>1036호 34문단은 "경영진은 과거에 추정한 현금흐름과 실제 생긴 현금흐름이 차이가 나는 이유를 분석하여 현행 현금흐름 추정의 기초가 되는 가정이 합리적인지를 검토한다. 실제 현금흐름이 창출되었을 때에는 존재하지 않았던 후속 사건이나 상황의 영향을 고려할 때 적절하다면, 경영진은 현행 현금흐름 추정의 기초가 되는 가정이 과거의 실제 결과와 일관성이 있도록 한다."라고 언급하고 있습니다.
평가자께서 전기 사업계획 대비 당기 실적과의 비교분석 및 당기 사업계획의 합리성에 대해 검토하신 내용에 대해 질의드립니다.</t>
    <phoneticPr fontId="3" type="noConversion"/>
  </si>
  <si>
    <t>가정</t>
    <phoneticPr fontId="3" type="noConversion"/>
  </si>
  <si>
    <t>1. 거시지표에 대해서는 EIU에 근거한 것으로 보입니다. EIU 조회 기준일 정보 질의 드리며, 관련 Raw Data 자료 요청드립니다.</t>
    <phoneticPr fontId="3" type="noConversion"/>
  </si>
  <si>
    <t>Projection 세부내역</t>
    <phoneticPr fontId="3" type="noConversion"/>
  </si>
  <si>
    <t>22-26</t>
    <phoneticPr fontId="3" type="noConversion"/>
  </si>
  <si>
    <t>GMV, Revenue, Opex, CAPEX, D&amp;A, Net Working Capital 엑셀 추정 세부내역 요청드립니다.
 - GMV, Revenue : 구분 항목별 P,Q 및 추정 logic, 가정 확인 가능한 수준
 - Opex : 구분 세부 계정 추정 Logic확인 가능한 수준
 - CAPEX ,D&amp;A : 사업계획상 수치 계산근거
 - Working Capital : 항목별 산출 세부내역 (적용한 회전율 확인 가능한 수준)</t>
    <phoneticPr fontId="3" type="noConversion"/>
  </si>
  <si>
    <t>GMV</t>
    <phoneticPr fontId="3" type="noConversion"/>
  </si>
  <si>
    <t>11, 19, 22</t>
    <phoneticPr fontId="3" type="noConversion"/>
  </si>
  <si>
    <t>1. 재계산 검증 및 세부 logic 이해를 위해 GMV 추정 세부 백데이터 요청드립니다.
2. GMV에 대한 주요 가정의 경우 회사의 사업계획을 대부분 준용한 것으로 보입니다.
과거 3.75개년 대비 추정 5개년의 경우 GMV(기존, 글로벌, Other 항목(Retail Apple등 항목))가 빠른 속도로 성장하는 것으로 확인되는데, 사업계획 준용이 합리적이라고 판단하신 근거에 대해 전반적인 설명 부탁드립니다.
3. 기프티콘의 경우 B2B 과거 B2B 성장률 가정 (‘18 년 ~’21 년 CAGR 13.1%), B2C 과거 B2C 성장률 가정 (’20 년 ~’21 년 CAGR 21.3%)을 적용하였는데 B2B와 B2C의 CAGR 산출 기준 연도가 상이한 사유에 대하여 질의드립니다.</t>
    <phoneticPr fontId="3" type="noConversion"/>
  </si>
  <si>
    <t>Revenue</t>
    <phoneticPr fontId="3" type="noConversion"/>
  </si>
  <si>
    <t>11, 20</t>
    <phoneticPr fontId="3" type="noConversion"/>
  </si>
  <si>
    <t>1. 재계산 검증 및 세부 logic 이해를 위해 Revenue 추정 세부 백데이터 요청드립니다.
2. 11p 과거 3.75개년 GMV 대비 Revenue는 7.1%인데 비해 추정 기간에 대해서는 GMV대비 Revenue가 급격히 상승 하는것으로 보입니다. '22년 1-3Q(8.3%) 대비 '22년 4Q(13.5%)의 비율 역시 급증한 것으로 보이는데 해당 사유 에 대하여 질의 드립니다.
3. 용역 수익의 경우 채널(직방, PCS, others)별 GMV 에 Net Take Rate 적용하여 산출된 것으로 보입니다. Net Take Rate가 과거 기간대비 크게 상승하는 것으로 보이는데 사업계획 준용이 합리적이라고 판단하신 근거에 대해 전반적인 설명 부탁드립니다.</t>
    <phoneticPr fontId="3" type="noConversion"/>
  </si>
  <si>
    <t>Opex</t>
    <phoneticPr fontId="3" type="noConversion"/>
  </si>
  <si>
    <t>21, 24</t>
    <phoneticPr fontId="3" type="noConversion"/>
  </si>
  <si>
    <t>1. 재계산 검증 및 세부 logic 이해를 위해 Opex 추정 세부 백데이터 요청드립니다.
2. 변동비중 일부 부문에 대해서는 매출원가 , 물류비 , MKT 비용등의 비율 개선을 가정하였다고 파악되는데 해당 개선 계산logic 및 개선을 가정하신 사유에 대하여 질의드립니다.
3. 고정비성 항목의 경우 제휴수수료 (PCS, Apple 제외 )), 관리비용 , 외주용역비 , 지급임차료 , 기타사업비 등 발생 Nature에 대하여 질의드리며 고정비판단 사유에 대하여 질의드립니다.
4. 인건비의 경우 인원 및 인당 인건비가 아닌 GMV 대비 비율을 적용하는 것이 합리적이라고 판단하신 사유에 대하여 질의드립니다.</t>
    <phoneticPr fontId="3" type="noConversion"/>
  </si>
  <si>
    <t>NWC</t>
    <phoneticPr fontId="3" type="noConversion"/>
  </si>
  <si>
    <t>1. 재계산 검증 및 세부 logic 이해를 위해 NWC 추정 세부 백데이터 요청드립니다.(적용한 회전율 확인 가능한 수준)</t>
    <phoneticPr fontId="3" type="noConversion"/>
  </si>
  <si>
    <t>Capex</t>
    <phoneticPr fontId="3" type="noConversion"/>
  </si>
  <si>
    <t>1. 재계산 검증 및 세부 logic 이해를 위해 Capex 추정 세부 백데이터 요청드립니다.</t>
    <phoneticPr fontId="3" type="noConversion"/>
  </si>
  <si>
    <t>영구성장률</t>
  </si>
  <si>
    <t xml:space="preserve">평가자께서는 Terminal Value 산출 시 적용될 영구성장모형을 제시하셨습니다. 
1. 적용한 영구성장율에 대하여 질의드립니다.
2. 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 
평가자께서 영구성장률을 설정할 때 고려하신 제반 사항들에는 어떠한 것들이 존재하는 지 질의 드립니다. </t>
    <phoneticPr fontId="3" type="noConversion"/>
  </si>
  <si>
    <t>WACC</t>
  </si>
  <si>
    <t>Beta 추정을 위한 대용기업 선정 관련하여 모집단 및 모집단에서 본 보고서상 포함된 최종대용기업 4개사를 선정하는 Screening 로직에 대하여 확인하였습니다.Screening 관련 별도의 검토자료 WP가 존재한다면 전달 부탁드립니다.</t>
    <phoneticPr fontId="3" type="noConversion"/>
  </si>
  <si>
    <t>12-13</t>
    <phoneticPr fontId="3" type="noConversion"/>
  </si>
  <si>
    <t>보고서 12-13 page의 WACC 산출관련 raw data 전달 부탁드리며 아래사항 포함하여 요청드립니다(엑셀파일)
1. 유사회사 beta 캡쳐본 
 - 보고서상 베타값의 경우 Bloomberg 등 외부기관을 통해서 조회한 것으로 확인하였습니다. 관측베타 조회시점에 대하여 질의드립니다. (평가기준일인 '22.9.30일 시점으로 조회결과 모모닷컴, 이베이, 아마존 3사의 경우 관측베타 조회 값의 재계산 결과값이 상이하여 질의드립니다.)
2. 유사회사의 자본구조 계산시 계산 Rawdata(Mkt Cap 및 IBD 각각 구분 필요, Mkt Cap 고려 시 우선주 및 비지배지분을 가산하였다면 관련 Data 필요), 국가별 법인세율 산출근거자료, Unlevered Beta 산출 내역 
3. 관측베타 조회 시 사용하신 기준(2년 Weekly, 5년 Montly 등)에 대하여 질의 드립니다.
4. 부채비율 계산시 리스부채를 제외하신 사유에 대하여 질의 드립니다.
5. 부채비율 계산시 Peer 평균값을 사용하는게 일반적인것으로 파악하고 있는데, Peer 중위값 부채비율을 적용하신 사유에 대하여 질의드립니다.
5. 별도의 size premium은 적용하지 않으신 사유 질의드립니다.</t>
  </si>
  <si>
    <t>WACC</t>
    <phoneticPr fontId="3" type="noConversion"/>
  </si>
  <si>
    <t>12</t>
    <phoneticPr fontId="3" type="noConversion"/>
  </si>
  <si>
    <t>일반적으로 타인자본비용 계산시 무보증 회사채수익률을 적용하는 것으로 알고 있습니다. 11번가의 경우 Peer 그룹이 국외 기업으로 구성되어 있고, 국가별 위험역시 상이할 것으로 보이는데, 세후타인 자본비용 계산시 목표자본구조하 Peer 의 평균차입이자율인 2.1%를 적용하신 사유에 대하여 질의드립니다.</t>
    <phoneticPr fontId="3" type="noConversion"/>
  </si>
  <si>
    <t>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사용가지(현재 보고서상의 금액)와 차이가 있는지에 대해 검토하신 사항이 있으신 지 질의 드리오며, 있으실 경우 관련 자료 제공 부탁드리겠습니다.</t>
    <phoneticPr fontId="3" type="noConversion"/>
  </si>
  <si>
    <t>법인세율</t>
    <phoneticPr fontId="3" type="noConversion"/>
  </si>
  <si>
    <t>별도기준 손상 고려여부</t>
    <phoneticPr fontId="3" type="noConversion"/>
  </si>
  <si>
    <t>연결기준 손상검토 결과만이 있는데, 별도 기준으로는 평가하지 않은 것인지?</t>
    <phoneticPr fontId="3" type="noConversion"/>
  </si>
  <si>
    <t>(단위: 주, 백만원)</t>
  </si>
  <si>
    <t>회 사 명</t>
  </si>
  <si>
    <t>당기 3분기말</t>
  </si>
  <si>
    <t>전기말</t>
  </si>
  <si>
    <t>주당공정가치</t>
  </si>
  <si>
    <t>주식수</t>
  </si>
  <si>
    <t>시장가격</t>
  </si>
  <si>
    <t>(주)드림어스컴퍼니</t>
  </si>
  <si>
    <t>2,760원</t>
  </si>
  <si>
    <t>5,880원</t>
  </si>
  <si>
    <t>인크로스(주)</t>
  </si>
  <si>
    <t>12,650원</t>
  </si>
  <si>
    <t>52,900원</t>
  </si>
  <si>
    <t>사용가치기준</t>
    <phoneticPr fontId="3" type="noConversion"/>
  </si>
  <si>
    <t>시장가치기준</t>
    <phoneticPr fontId="3" type="noConversion"/>
  </si>
  <si>
    <t>사용가치(100%)</t>
    <phoneticPr fontId="3" type="noConversion"/>
  </si>
  <si>
    <t>주당 시장가치</t>
    <phoneticPr fontId="3" type="noConversion"/>
  </si>
  <si>
    <t>noa ibd</t>
    <phoneticPr fontId="3" type="noConversion"/>
  </si>
  <si>
    <t>주식수</t>
    <phoneticPr fontId="3" type="noConversion"/>
  </si>
  <si>
    <t>ev</t>
    <phoneticPr fontId="3" type="noConversion"/>
  </si>
  <si>
    <t>시장가치(41.8%)</t>
    <phoneticPr fontId="3" type="noConversion"/>
  </si>
  <si>
    <t>지분율</t>
    <phoneticPr fontId="3" type="noConversion"/>
  </si>
  <si>
    <t>장부금액</t>
    <phoneticPr fontId="3" type="noConversion"/>
  </si>
  <si>
    <t>주식 공정가치</t>
    <phoneticPr fontId="3" type="noConversion"/>
  </si>
  <si>
    <t>impairment exposure</t>
    <phoneticPr fontId="3" type="noConversion"/>
  </si>
  <si>
    <t>/손상징후 있음</t>
    <phoneticPr fontId="3" type="noConversion"/>
  </si>
  <si>
    <t>/간당간당함</t>
    <phoneticPr fontId="3" type="noConversion"/>
  </si>
  <si>
    <t>한공회 mrp를 따르는 경우 srp도 적용하는 것이 일반적인데 사용하지 않은 이유 있는지?</t>
    <phoneticPr fontId="3" type="noConversion"/>
  </si>
  <si>
    <t>한공회 기준으로 순자산이든, 시총이든 MICRO CAP 또는 5분위 적용될 것으로 보여져 WACC에 미치는 영향 꽤 클 것으로 보입니다</t>
    <phoneticPr fontId="3" type="noConversion"/>
  </si>
  <si>
    <t>WC</t>
    <phoneticPr fontId="3" type="noConversion"/>
  </si>
  <si>
    <t>A</t>
    <phoneticPr fontId="3" type="noConversion"/>
  </si>
  <si>
    <t>22년 전체 기간 NWC변동이 (-), 영업자산 증가 하였음에도 이후기간 지속적으로 NWC이 감소하여 +CASH FLOW 영향을 주고 있는데,</t>
    <phoneticPr fontId="3" type="noConversion"/>
  </si>
  <si>
    <t>실제로 회사의 회수/결제 정책과 일관성이 있는지 22년은 왜 감소하였는지 확인이 필요할 것 같습니다.</t>
    <phoneticPr fontId="3" type="noConversion"/>
  </si>
  <si>
    <t>B</t>
    <phoneticPr fontId="3" type="noConversion"/>
  </si>
  <si>
    <t>매출채권, 재고자산, 매입채무 외 영업자산/부채의 변동은 고려하지 않은 사유 (미수금, 미지급금의 경우 매입채무보다 큰 비중임에도…)</t>
    <phoneticPr fontId="3" type="noConversion"/>
  </si>
  <si>
    <t>확인필요하며,  영향이 꽤 될 것으로 판단되므로 평가자가 반영하지 않겠다는 의견을 보여도 고려되지 않은 영업 자산/부채가 회전하였을 때의 효과 까지는 받아볼 필요성이 있을 것 같습니다.</t>
    <phoneticPr fontId="3" type="noConversion"/>
  </si>
  <si>
    <t>비교대상장부금액</t>
    <phoneticPr fontId="3" type="noConversion"/>
  </si>
  <si>
    <t>요거는 저희 업무스콥 아니지만 그래도 참고 목적으로…</t>
    <phoneticPr fontId="3" type="noConversion"/>
  </si>
  <si>
    <t>영업권 미고려시 영업순자산이 (-)임을 고려하였을 때, 기타유동부채나 미지급금에 자산취득 관련된 미지급금 등 영업활동이 아닌 항목이 있는지, 확인필요</t>
    <phoneticPr fontId="3" type="noConversion"/>
  </si>
  <si>
    <t>리스부채가 영업순자산 산정시 영업부채로 고려되어 있는데, IBD로 빼야함</t>
    <phoneticPr fontId="3" type="noConversion"/>
  </si>
  <si>
    <t>법인세</t>
    <phoneticPr fontId="3" type="noConversion"/>
  </si>
  <si>
    <t>결손금의 향후 과세소득 공제효과를 반영했으나, 연결기준 CGU손상검토 일때는 법인세 관련 자산/부채 효과를 제외한 것과 일관되게 결손금공제효과 반영하면 안 됨 -&gt; 법인세 부담액 증가할것임</t>
    <phoneticPr fontId="3" type="noConversion"/>
  </si>
  <si>
    <t>단, 별도 주식가치평가 시에는 결손금 공제효과를 고려하는게 일반적이므로 구분하여 관리 필요 (별도가 저희 검토 업무 스콥이라면…)</t>
    <phoneticPr fontId="3" type="noConversion"/>
  </si>
  <si>
    <t>"평가자께서도 주지하고 계신 바와 같이 최근 개정세법에 대한 여야 합의로 법인세율이 과표 전 구간에서 1%p 씩 인하되는 세법개정안이 국회를 통과했으며, 해당 변동사항을 반영하여 차량모터 전용자산 손상검토 보고서를 작성해주신 것으로 파악하고 있습니다. 이와 관련하여 하기의 사항들에 대해 평가자께서 어떻게 고려하셨는지 설명 부탁드립니다.
1. FY23 이후 연도별 법인세율 산출 시, 개정된 법인세율을 적용하여 FCF를 산출하는 것
2. WACC을 산출하기 위해 Kd(타인자본비용) 산출 시, 개정된 법인세율을 적용하여 Kd를 산출하는 것
3. 유사회사의 Unlevered Beta를 Re-lever하는 과정에서, 개정된 법인세율을 적용하는 것"</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</si>
</sst>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76" formatCode="0.0%"/>
    <numFmt numFmtId="177" formatCode="#,##0;[Red]\(#,##0\);&quot;-&quot;"/>
    <numFmt numFmtId="178" formatCode="mm&quot;월&quot;\ dd&quot;일&quot;"/>
  </numFmts>
  <fonts count="20" x14ac:knownFonts="1">
    <font>
      <sz val="11"/>
      <color theme="1"/>
      <name val="맑은 고딕"/>
      <family val="2"/>
      <charset val="129"/>
      <scheme val="minor"/>
    </font>
    <font>
      <sz val="11"/>
      <color theme="1"/>
      <name val="맑은 고딕"/>
      <family val="2"/>
      <charset val="129"/>
      <scheme val="minor"/>
    </font>
    <font>
      <b/>
      <sz val="11"/>
      <color indexed="8"/>
      <name val="맑은 고딕"/>
      <family val="3"/>
      <charset val="129"/>
      <scheme val="major"/>
    </font>
    <font>
      <sz val="8"/>
      <name val="맑은 고딕"/>
      <family val="2"/>
      <charset val="129"/>
      <scheme val="minor"/>
    </font>
    <font>
      <sz val="9"/>
      <color theme="1"/>
      <name val="맑은 고딕"/>
      <family val="3"/>
      <charset val="129"/>
      <scheme val="major"/>
    </font>
    <font>
      <sz val="9"/>
      <color indexed="8"/>
      <name val="맑은 고딕"/>
      <family val="3"/>
      <charset val="129"/>
      <scheme val="major"/>
    </font>
    <font>
      <sz val="8"/>
      <name val="맑은 고딕"/>
      <family val="3"/>
      <charset val="129"/>
    </font>
    <font>
      <b/>
      <sz val="9"/>
      <color indexed="9"/>
      <name val="맑은 고딕"/>
      <family val="3"/>
      <charset val="129"/>
      <scheme val="major"/>
    </font>
    <font>
      <b/>
      <sz val="9"/>
      <color indexed="8"/>
      <name val="맑은 고딕"/>
      <family val="3"/>
      <charset val="129"/>
      <scheme val="major"/>
    </font>
    <font>
      <sz val="10"/>
      <name val="Arial"/>
      <family val="2"/>
    </font>
    <font>
      <sz val="9"/>
      <name val="맑은 고딕"/>
      <family val="3"/>
      <charset val="129"/>
      <scheme val="major"/>
    </font>
    <font>
      <sz val="9"/>
      <color rgb="FFFF0000"/>
      <name val="맑은 고딕"/>
      <family val="3"/>
      <charset val="129"/>
      <scheme val="major"/>
    </font>
    <font>
      <sz val="9"/>
      <color rgb="FF000000"/>
      <name val="맑은 고딕"/>
      <family val="3"/>
      <charset val="129"/>
      <scheme val="major"/>
    </font>
    <font>
      <b/>
      <sz val="9"/>
      <color indexed="8"/>
      <name val="맑은 고딕"/>
      <family val="3"/>
      <charset val="129"/>
      <scheme val="minor"/>
    </font>
    <font>
      <sz val="9"/>
      <color theme="1"/>
      <name val="맑은 고딕"/>
      <family val="3"/>
      <charset val="129"/>
      <scheme val="minor"/>
    </font>
    <font>
      <sz val="11"/>
      <color rgb="FFFF0000"/>
      <name val="맑은 고딕"/>
      <family val="2"/>
      <charset val="129"/>
      <scheme val="minor"/>
    </font>
    <font>
      <sz val="11"/>
      <color rgb="FF000000"/>
      <name val="굴림"/>
      <family val="3"/>
    </font>
    <font>
      <b/>
      <sz val="11"/>
      <color theme="1"/>
      <name val="맑은 고딕"/>
      <family val="3"/>
      <charset val="129"/>
      <scheme val="minor"/>
    </font>
    <font>
      <sz val="11"/>
      <color theme="1"/>
      <name val="맑은 고딕"/>
      <family val="3"/>
      <charset val="129"/>
      <scheme val="minor"/>
    </font>
    <font>
      <sz val="11"/>
      <color rgb="FFFF0000"/>
      <name val="맑은 고딕"/>
      <family val="3"/>
      <charset val="129"/>
      <scheme val="minor"/>
    </font>
  </fonts>
  <fills count="5">
    <fill>
      <patternFill patternType="none"/>
    </fill>
    <fill>
      <patternFill patternType="gray125"/>
    </fill>
    <fill>
      <patternFill patternType="solid">
        <fgColor rgb="FF2C5F9B"/>
        <bgColor indexed="64"/>
      </patternFill>
    </fill>
    <fill>
      <patternFill patternType="solid">
        <fgColor rgb="FFFFFF00"/>
        <bgColor indexed="64"/>
      </patternFill>
    </fill>
    <fill>
      <patternFill patternType="solid">
        <fgColor rgb="FFDCDCDC"/>
        <bgColor indexed="64"/>
      </patternFill>
    </fill>
  </fills>
  <borders count="2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style="thin">
        <color theme="0"/>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theme="0"/>
      </bottom>
      <diagonal/>
    </border>
    <border>
      <left/>
      <right style="thin">
        <color theme="0"/>
      </right>
      <top/>
      <bottom style="thin">
        <color theme="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808080"/>
      </bottom>
      <diagonal/>
    </border>
    <border>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000000"/>
      </left>
      <right style="thin">
        <color rgb="FF808080"/>
      </right>
      <top style="thin">
        <color rgb="FF808080"/>
      </top>
      <bottom/>
      <diagonal/>
    </border>
    <border>
      <left/>
      <right style="thin">
        <color rgb="FF000000"/>
      </right>
      <top style="thin">
        <color rgb="FF808080"/>
      </top>
      <bottom style="thin">
        <color rgb="FF808080"/>
      </bottom>
      <diagonal/>
    </border>
    <border>
      <left style="thin">
        <color rgb="FF000000"/>
      </left>
      <right style="thin">
        <color rgb="FF808080"/>
      </right>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right/>
      <top style="thin">
        <color indexed="64"/>
      </top>
      <bottom/>
      <diagonal/>
    </border>
    <border>
      <left/>
      <right/>
      <top/>
      <bottom style="thin">
        <color indexed="64"/>
      </bottom>
      <diagonal/>
    </border>
  </borders>
  <cellStyleXfs count="5">
    <xf numFmtId="0" fontId="0" fillId="0" borderId="0">
      <alignment vertical="center"/>
    </xf>
    <xf numFmtId="0" fontId="1" fillId="0" borderId="0">
      <alignment vertical="center"/>
    </xf>
    <xf numFmtId="0" fontId="9" fillId="0" borderId="0"/>
    <xf numFmtId="41"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74">
    <xf numFmtId="0" fontId="0" fillId="0" borderId="0" xfId="0">
      <alignment vertical="center"/>
    </xf>
    <xf numFmtId="0" fontId="4" fillId="0" borderId="0" xfId="0" applyFont="1">
      <alignment vertical="center"/>
    </xf>
    <xf numFmtId="0" fontId="5" fillId="0" borderId="0" xfId="0" quotePrefix="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alignment vertical="center"/>
    </xf>
    <xf numFmtId="0" fontId="5" fillId="0" borderId="0" xfId="0" quotePrefix="1" applyFont="1" applyAlignment="1">
      <alignment horizontal="left" vertical="center"/>
    </xf>
    <xf numFmtId="0" fontId="7" fillId="2" borderId="1" xfId="0" applyFont="1" applyFill="1" applyBorder="1" applyAlignment="1">
      <alignment horizontal="center" vertical="center"/>
    </xf>
    <xf numFmtId="0" fontId="8" fillId="0" borderId="8" xfId="0" applyFont="1" applyBorder="1" applyAlignment="1">
      <alignment horizontal="center" vertical="center" wrapText="1"/>
    </xf>
    <xf numFmtId="0" fontId="5" fillId="0" borderId="8" xfId="0" applyFont="1" applyBorder="1" applyAlignment="1">
      <alignment horizontal="left" vertical="center" wrapText="1"/>
    </xf>
    <xf numFmtId="0" fontId="5" fillId="0" borderId="8" xfId="0" quotePrefix="1" applyFont="1" applyBorder="1" applyAlignment="1">
      <alignment horizontal="left" vertical="center" wrapText="1"/>
    </xf>
    <xf numFmtId="0" fontId="11" fillId="0" borderId="8" xfId="1" applyFont="1" applyBorder="1" applyAlignment="1">
      <alignment vertical="center" wrapText="1"/>
    </xf>
    <xf numFmtId="0" fontId="4" fillId="0" borderId="0" xfId="1" applyFont="1">
      <alignment vertical="center"/>
    </xf>
    <xf numFmtId="0" fontId="4" fillId="0" borderId="8" xfId="1" applyFont="1" applyBorder="1">
      <alignment vertical="center"/>
    </xf>
    <xf numFmtId="0" fontId="10" fillId="0" borderId="8" xfId="0" applyFont="1" applyBorder="1" applyAlignment="1">
      <alignment horizontal="left" vertical="center" wrapText="1"/>
    </xf>
    <xf numFmtId="0" fontId="10" fillId="0" borderId="8" xfId="0" quotePrefix="1" applyFont="1" applyBorder="1" applyAlignment="1">
      <alignment horizontal="left" vertical="center" wrapText="1"/>
    </xf>
    <xf numFmtId="0" fontId="4" fillId="0" borderId="8" xfId="0" applyFont="1" applyBorder="1" applyAlignment="1">
      <alignment horizontal="left" vertical="center" wrapText="1"/>
    </xf>
    <xf numFmtId="0" fontId="13" fillId="0" borderId="8" xfId="0" applyFont="1" applyBorder="1" applyAlignment="1">
      <alignment horizontal="center" vertical="center" wrapText="1"/>
    </xf>
    <xf numFmtId="0" fontId="14" fillId="0" borderId="8" xfId="0" applyFont="1" applyBorder="1" applyAlignment="1">
      <alignment horizontal="left" vertical="center" wrapText="1"/>
    </xf>
    <xf numFmtId="0" fontId="14" fillId="0" borderId="0" xfId="0" applyFont="1">
      <alignment vertical="center"/>
    </xf>
    <xf numFmtId="0" fontId="12" fillId="0" borderId="8" xfId="0" applyFont="1" applyBorder="1" applyAlignment="1">
      <alignment horizontal="left" vertical="center" wrapText="1"/>
    </xf>
    <xf numFmtId="0" fontId="5" fillId="0" borderId="0" xfId="0" applyFont="1" applyAlignment="1">
      <alignment horizontal="left" vertical="center" wrapText="1"/>
    </xf>
    <xf numFmtId="0" fontId="2" fillId="0" borderId="0" xfId="0" applyFont="1" applyAlignment="1">
      <alignment horizontal="center" vertical="center"/>
    </xf>
    <xf numFmtId="14" fontId="5" fillId="0" borderId="0" xfId="0" quotePrefix="1" applyNumberFormat="1" applyFont="1" applyAlignment="1">
      <alignment horizontal="center" vertical="center"/>
    </xf>
    <xf numFmtId="0" fontId="7" fillId="2" borderId="0" xfId="0" applyFont="1" applyFill="1" applyAlignment="1">
      <alignment horizontal="center" vertical="center"/>
    </xf>
    <xf numFmtId="0" fontId="16" fillId="4" borderId="14" xfId="0" applyFont="1" applyFill="1" applyBorder="1" applyAlignment="1">
      <alignment horizontal="center" vertical="center" wrapText="1"/>
    </xf>
    <xf numFmtId="0" fontId="16" fillId="4" borderId="21" xfId="0" applyFont="1" applyFill="1" applyBorder="1" applyAlignment="1">
      <alignment horizontal="center" vertical="center" wrapText="1"/>
    </xf>
    <xf numFmtId="0" fontId="16" fillId="0" borderId="22" xfId="0" applyFont="1" applyBorder="1" applyAlignment="1">
      <alignment vertical="top" wrapText="1"/>
    </xf>
    <xf numFmtId="0" fontId="16" fillId="0" borderId="23" xfId="0" applyFont="1" applyBorder="1" applyAlignment="1">
      <alignment vertical="top" wrapText="1"/>
    </xf>
    <xf numFmtId="41" fontId="16" fillId="0" borderId="14" xfId="3" applyFont="1" applyBorder="1" applyAlignment="1">
      <alignment horizontal="right" vertical="top" wrapText="1"/>
    </xf>
    <xf numFmtId="41" fontId="16" fillId="0" borderId="21" xfId="3" applyFont="1" applyBorder="1" applyAlignment="1">
      <alignment horizontal="right" vertical="top" wrapText="1"/>
    </xf>
    <xf numFmtId="41" fontId="16" fillId="0" borderId="24" xfId="3" applyFont="1" applyBorder="1" applyAlignment="1">
      <alignment horizontal="right" vertical="top" wrapText="1"/>
    </xf>
    <xf numFmtId="41" fontId="16" fillId="0" borderId="25" xfId="3" applyFont="1" applyBorder="1" applyAlignment="1">
      <alignment horizontal="right" vertical="top" wrapText="1"/>
    </xf>
    <xf numFmtId="41" fontId="0" fillId="0" borderId="0" xfId="3" applyFont="1">
      <alignment vertical="center"/>
    </xf>
    <xf numFmtId="176" fontId="0" fillId="0" borderId="0" xfId="4" applyNumberFormat="1" applyFont="1">
      <alignment vertical="center"/>
    </xf>
    <xf numFmtId="41" fontId="0" fillId="0" borderId="0" xfId="0" applyNumberFormat="1">
      <alignment vertical="center"/>
    </xf>
    <xf numFmtId="41" fontId="0" fillId="3" borderId="0" xfId="0" applyNumberFormat="1" applyFill="1">
      <alignment vertical="center"/>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26" xfId="0" applyBorder="1">
      <alignment vertical="center"/>
    </xf>
    <xf numFmtId="41" fontId="0" fillId="0" borderId="26" xfId="3" applyFont="1" applyFill="1" applyBorder="1">
      <alignment vertical="center"/>
    </xf>
    <xf numFmtId="41" fontId="0" fillId="0" borderId="0" xfId="3" applyFont="1" applyFill="1">
      <alignment vertical="center"/>
    </xf>
    <xf numFmtId="0" fontId="0" fillId="0" borderId="27" xfId="0" applyBorder="1">
      <alignment vertical="center"/>
    </xf>
    <xf numFmtId="41" fontId="0" fillId="0" borderId="27" xfId="3" applyFont="1" applyFill="1" applyBorder="1">
      <alignment vertical="center"/>
    </xf>
    <xf numFmtId="176" fontId="0" fillId="0" borderId="0" xfId="4" applyNumberFormat="1" applyFont="1" applyFill="1">
      <alignment vertical="center"/>
    </xf>
    <xf numFmtId="0" fontId="19" fillId="0" borderId="0" xfId="0" quotePrefix="1" applyFont="1">
      <alignment vertical="center"/>
    </xf>
    <xf numFmtId="0" fontId="0" fillId="3" borderId="0" xfId="0" applyFill="1">
      <alignment vertical="center"/>
    </xf>
    <xf numFmtId="0" fontId="15" fillId="0" borderId="0" xfId="0" quotePrefix="1" applyFont="1">
      <alignment vertical="center"/>
    </xf>
    <xf numFmtId="10" fontId="0" fillId="0" borderId="0" xfId="0" applyNumberFormat="1">
      <alignment vertical="center"/>
    </xf>
    <xf numFmtId="177" fontId="0" fillId="0" borderId="0" xfId="0" applyNumberFormat="1">
      <alignment vertical="center"/>
    </xf>
    <xf numFmtId="178" fontId="8" fillId="0" borderId="8" xfId="0" quotePrefix="1" applyNumberFormat="1" applyFont="1" applyBorder="1" applyAlignment="1">
      <alignment horizontal="center" vertical="center" wrapText="1"/>
    </xf>
    <xf numFmtId="0" fontId="10" fillId="0" borderId="8" xfId="2" applyFont="1" applyBorder="1" applyAlignment="1">
      <alignment vertical="center" wrapText="1"/>
    </xf>
    <xf numFmtId="0" fontId="13" fillId="0" borderId="8" xfId="0" quotePrefix="1" applyFont="1" applyBorder="1" applyAlignment="1">
      <alignment horizontal="center" vertical="center" wrapText="1"/>
    </xf>
    <xf numFmtId="0" fontId="2" fillId="0" borderId="0" xfId="0" applyFont="1" applyAlignment="1">
      <alignment horizontal="center" vertical="center"/>
    </xf>
    <xf numFmtId="14" fontId="5" fillId="0" borderId="0" xfId="0" quotePrefix="1" applyNumberFormat="1" applyFont="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16" fillId="4" borderId="15" xfId="0" applyFont="1" applyFill="1" applyBorder="1" applyAlignment="1">
      <alignment horizontal="right" vertical="center" wrapText="1"/>
    </xf>
    <xf numFmtId="0" fontId="16" fillId="4" borderId="16" xfId="0" applyFont="1" applyFill="1" applyBorder="1" applyAlignment="1">
      <alignment horizontal="right" vertical="center" wrapText="1"/>
    </xf>
    <xf numFmtId="0" fontId="16" fillId="4" borderId="17" xfId="0" applyFont="1" applyFill="1" applyBorder="1" applyAlignment="1">
      <alignment horizontal="right" vertical="center" wrapText="1"/>
    </xf>
    <xf numFmtId="0" fontId="16" fillId="4" borderId="18" xfId="0" applyFont="1" applyFill="1" applyBorder="1" applyAlignment="1">
      <alignment horizontal="center" vertical="center" wrapText="1"/>
    </xf>
    <xf numFmtId="0" fontId="16" fillId="4" borderId="20"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16" fillId="4" borderId="19" xfId="0" applyFont="1" applyFill="1" applyBorder="1" applyAlignment="1">
      <alignment horizontal="center" vertical="center" wrapText="1"/>
    </xf>
  </cellXfs>
  <cellStyles count="5">
    <cellStyle name="백분율" xfId="4" builtinId="5"/>
    <cellStyle name="쉼표 [0]" xfId="3" builtinId="6"/>
    <cellStyle name="표준" xfId="0" builtinId="0"/>
    <cellStyle name="표준 10" xfId="2" xr:uid="{95E56420-E7E8-480C-A553-1E582FE4D918}"/>
    <cellStyle name="표준 2 2" xfId="1" xr:uid="{8952B783-9734-4247-B566-44FFC8055BB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190500</xdr:colOff>
      <xdr:row>3</xdr:row>
      <xdr:rowOff>38100</xdr:rowOff>
    </xdr:from>
    <xdr:to>
      <xdr:col>16</xdr:col>
      <xdr:colOff>524687</xdr:colOff>
      <xdr:row>20</xdr:row>
      <xdr:rowOff>133940</xdr:rowOff>
    </xdr:to>
    <xdr:pic>
      <xdr:nvPicPr>
        <xdr:cNvPr id="7" name="그림 2">
          <a:extLst>
            <a:ext uri="{FF2B5EF4-FFF2-40B4-BE49-F238E27FC236}">
              <a16:creationId xmlns:a16="http://schemas.microsoft.com/office/drawing/2014/main" id="{6A17F588-4C1A-4892-8902-4A13E68EC4BF}"/>
            </a:ext>
          </a:extLst>
        </xdr:cNvPr>
        <xdr:cNvPicPr>
          <a:picLocks noChangeAspect="1"/>
        </xdr:cNvPicPr>
      </xdr:nvPicPr>
      <xdr:blipFill>
        <a:blip xmlns:r="http://schemas.openxmlformats.org/officeDocument/2006/relationships" r:embed="rId1"/>
        <a:stretch>
          <a:fillRect/>
        </a:stretch>
      </xdr:blipFill>
      <xdr:spPr>
        <a:xfrm>
          <a:off x="6915150" y="666750"/>
          <a:ext cx="5820587" cy="4229690"/>
        </a:xfrm>
        <a:prstGeom prst="rect">
          <a:avLst/>
        </a:prstGeom>
      </xdr:spPr>
    </xdr:pic>
    <xdr:clientData/>
  </xdr:twoCellAnchor>
  <xdr:twoCellAnchor editAs="oneCell">
    <xdr:from>
      <xdr:col>0</xdr:col>
      <xdr:colOff>628650</xdr:colOff>
      <xdr:row>8</xdr:row>
      <xdr:rowOff>85725</xdr:rowOff>
    </xdr:from>
    <xdr:to>
      <xdr:col>10</xdr:col>
      <xdr:colOff>677417</xdr:colOff>
      <xdr:row>20</xdr:row>
      <xdr:rowOff>339</xdr:rowOff>
    </xdr:to>
    <xdr:pic>
      <xdr:nvPicPr>
        <xdr:cNvPr id="8" name="그림 1">
          <a:extLst>
            <a:ext uri="{FF2B5EF4-FFF2-40B4-BE49-F238E27FC236}">
              <a16:creationId xmlns:a16="http://schemas.microsoft.com/office/drawing/2014/main" id="{5B00AB1D-E1CF-4F4F-8C70-3AEF085DC08D}"/>
            </a:ext>
          </a:extLst>
        </xdr:cNvPr>
        <xdr:cNvPicPr>
          <a:picLocks noChangeAspect="1"/>
        </xdr:cNvPicPr>
      </xdr:nvPicPr>
      <xdr:blipFill>
        <a:blip xmlns:r="http://schemas.openxmlformats.org/officeDocument/2006/relationships" r:embed="rId2"/>
        <a:stretch>
          <a:fillRect/>
        </a:stretch>
      </xdr:blipFill>
      <xdr:spPr>
        <a:xfrm>
          <a:off x="628650" y="2333625"/>
          <a:ext cx="8183117" cy="2429214"/>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6151D-BF18-424A-A793-74DBA85AA625}">
  <dimension ref="B2:X82"/>
  <sheetViews>
    <sheetView showGridLines="0" tabSelected="1" zoomScale="110" zoomScaleNormal="110" workbookViewId="0">
      <selection activeCell="F12" sqref="F12"/>
    </sheetView>
  </sheetViews>
  <sheetFormatPr defaultColWidth="5.625" defaultRowHeight="12" x14ac:dyDescent="0.3"/>
  <cols>
    <col min="1" max="2" width="5.625" style="1"/>
    <col min="3" max="3" width="11.5" style="1" customWidth="1"/>
    <col min="4" max="4" width="5.625" style="1"/>
    <col min="5" max="5" width="72.875" style="1" customWidth="1"/>
    <col min="6" max="8" width="54.75" style="1" customWidth="1"/>
    <col min="9" max="16384" width="5.625" style="1"/>
  </cols>
  <sheetData>
    <row r="2" spans="2:7" ht="16.5" x14ac:dyDescent="0.3">
      <c r="B2" s="54" t="s">
        <v>0</v>
      </c>
      <c r="C2" s="54"/>
      <c r="D2" s="54"/>
      <c r="E2" s="54"/>
      <c r="F2" s="54"/>
      <c r="G2" s="22"/>
    </row>
    <row r="3" spans="2:7" x14ac:dyDescent="0.3">
      <c r="B3" s="55">
        <f ca="1">TODAY()</f>
        <v>44952</v>
      </c>
      <c r="C3" s="55"/>
      <c r="D3" s="55"/>
      <c r="E3" s="55"/>
      <c r="F3" s="55"/>
      <c r="G3" s="23"/>
    </row>
    <row r="4" spans="2:7" x14ac:dyDescent="0.3">
      <c r="B4" s="2"/>
      <c r="C4" s="2"/>
      <c r="D4" s="2"/>
      <c r="E4" s="3"/>
      <c r="F4" s="3"/>
      <c r="G4" s="3"/>
    </row>
    <row r="5" spans="2:7" x14ac:dyDescent="0.3">
      <c r="B5" s="4" t="s">
        <v>1</v>
      </c>
      <c r="C5" s="2"/>
      <c r="D5" s="2"/>
      <c r="E5" s="3"/>
      <c r="F5" s="3"/>
      <c r="G5" s="3"/>
    </row>
    <row r="6" spans="2:7" x14ac:dyDescent="0.3">
      <c r="B6" s="4" t="s">
        <v>2</v>
      </c>
      <c r="C6" s="2"/>
      <c r="D6" s="2"/>
      <c r="E6" s="3"/>
      <c r="F6" s="3"/>
      <c r="G6" s="3"/>
    </row>
    <row r="7" spans="2:7" x14ac:dyDescent="0.3">
      <c r="B7" s="5"/>
      <c r="C7" s="2"/>
      <c r="D7" s="2"/>
      <c r="E7" s="3"/>
      <c r="F7" s="3"/>
      <c r="G7" s="3"/>
    </row>
    <row r="8" spans="2:7" x14ac:dyDescent="0.3">
      <c r="B8" s="4"/>
      <c r="C8" s="6"/>
      <c r="D8" s="6"/>
      <c r="E8" s="5"/>
      <c r="F8" s="5"/>
      <c r="G8" s="5"/>
    </row>
    <row r="9" spans="2:7" ht="16.5" customHeight="1" x14ac:dyDescent="0.3">
      <c r="B9" s="56" t="s">
        <v>3</v>
      </c>
      <c r="C9" s="57" t="s">
        <v>4</v>
      </c>
      <c r="D9" s="60" t="s">
        <v>5</v>
      </c>
      <c r="E9" s="57" t="s">
        <v>6</v>
      </c>
      <c r="F9" s="60"/>
      <c r="G9" s="24"/>
    </row>
    <row r="10" spans="2:7" ht="16.5" customHeight="1" x14ac:dyDescent="0.3">
      <c r="B10" s="56"/>
      <c r="C10" s="58"/>
      <c r="D10" s="61"/>
      <c r="E10" s="63"/>
      <c r="F10" s="64"/>
      <c r="G10" s="24"/>
    </row>
    <row r="11" spans="2:7" x14ac:dyDescent="0.3">
      <c r="B11" s="56"/>
      <c r="C11" s="59"/>
      <c r="D11" s="62"/>
      <c r="E11" s="7" t="s">
        <v>7</v>
      </c>
      <c r="F11" s="7" t="s">
        <v>8</v>
      </c>
      <c r="G11" s="7" t="s">
        <v>9</v>
      </c>
    </row>
    <row r="12" spans="2:7" ht="108" x14ac:dyDescent="0.3">
      <c r="B12" s="8">
        <v>1</v>
      </c>
      <c r="C12" s="8" t="s">
        <v>10</v>
      </c>
      <c r="D12" s="8" t="s">
        <v>11</v>
      </c>
      <c r="E12" s="9" t="s">
        <v>12</v>
      </c>
      <c r="F12" s="10"/>
      <c r="G12" s="10"/>
    </row>
    <row r="13" spans="2:7" x14ac:dyDescent="0.3">
      <c r="B13" s="8">
        <f>B12+1</f>
        <v>2</v>
      </c>
      <c r="C13" s="8" t="s">
        <v>13</v>
      </c>
      <c r="D13" s="8" t="s">
        <v>11</v>
      </c>
      <c r="E13" s="9" t="s">
        <v>14</v>
      </c>
      <c r="F13" s="10"/>
      <c r="G13" s="10"/>
    </row>
    <row r="14" spans="2:7" s="12" customFormat="1" ht="144" x14ac:dyDescent="0.3">
      <c r="B14" s="8">
        <f t="shared" ref="B14:B40" si="0">B13+1</f>
        <v>3</v>
      </c>
      <c r="C14" s="8" t="s">
        <v>13</v>
      </c>
      <c r="D14" s="8" t="s">
        <v>11</v>
      </c>
      <c r="E14" s="52" t="s">
        <v>15</v>
      </c>
      <c r="F14" s="11"/>
      <c r="G14" s="11"/>
    </row>
    <row r="15" spans="2:7" s="12" customFormat="1" x14ac:dyDescent="0.3">
      <c r="B15" s="8">
        <f t="shared" si="0"/>
        <v>4</v>
      </c>
      <c r="C15" s="8" t="s">
        <v>13</v>
      </c>
      <c r="D15" s="8" t="s">
        <v>11</v>
      </c>
      <c r="E15" s="52" t="s">
        <v>16</v>
      </c>
      <c r="F15" s="11"/>
      <c r="G15" s="11"/>
    </row>
    <row r="16" spans="2:7" s="12" customFormat="1" ht="24" x14ac:dyDescent="0.3">
      <c r="B16" s="8">
        <f t="shared" si="0"/>
        <v>5</v>
      </c>
      <c r="C16" s="8" t="s">
        <v>13</v>
      </c>
      <c r="D16" s="8" t="s">
        <v>11</v>
      </c>
      <c r="E16" s="52" t="s">
        <v>17</v>
      </c>
      <c r="F16" s="13"/>
      <c r="G16" s="13"/>
    </row>
    <row r="17" spans="2:24" ht="24" x14ac:dyDescent="0.3">
      <c r="B17" s="8">
        <f t="shared" si="0"/>
        <v>6</v>
      </c>
      <c r="C17" s="8" t="s">
        <v>13</v>
      </c>
      <c r="D17" s="8" t="s">
        <v>11</v>
      </c>
      <c r="E17" s="9" t="s">
        <v>18</v>
      </c>
      <c r="F17" s="10"/>
      <c r="G17" s="10"/>
    </row>
    <row r="18" spans="2:24" s="12" customFormat="1" ht="24" x14ac:dyDescent="0.3">
      <c r="B18" s="8">
        <f t="shared" si="0"/>
        <v>7</v>
      </c>
      <c r="C18" s="8" t="s">
        <v>13</v>
      </c>
      <c r="D18" s="8" t="s">
        <v>11</v>
      </c>
      <c r="E18" s="52" t="s">
        <v>19</v>
      </c>
      <c r="F18" s="13"/>
      <c r="G18" s="13"/>
    </row>
    <row r="19" spans="2:24" ht="24" x14ac:dyDescent="0.3">
      <c r="B19" s="8">
        <f t="shared" si="0"/>
        <v>8</v>
      </c>
      <c r="C19" s="8" t="s">
        <v>13</v>
      </c>
      <c r="D19" s="8" t="s">
        <v>11</v>
      </c>
      <c r="E19" s="14" t="s">
        <v>20</v>
      </c>
      <c r="F19" s="10"/>
      <c r="G19" s="10"/>
    </row>
    <row r="20" spans="2:24" ht="84" x14ac:dyDescent="0.3">
      <c r="B20" s="8">
        <f t="shared" si="0"/>
        <v>9</v>
      </c>
      <c r="C20" s="8" t="s">
        <v>13</v>
      </c>
      <c r="D20" s="8" t="s">
        <v>11</v>
      </c>
      <c r="E20" s="9" t="s">
        <v>21</v>
      </c>
      <c r="F20" s="15"/>
      <c r="G20" s="15"/>
    </row>
    <row r="21" spans="2:24" ht="24" x14ac:dyDescent="0.3">
      <c r="B21" s="8">
        <f t="shared" si="0"/>
        <v>10</v>
      </c>
      <c r="C21" s="8" t="s">
        <v>22</v>
      </c>
      <c r="D21" s="8">
        <v>18</v>
      </c>
      <c r="E21" s="9" t="s">
        <v>23</v>
      </c>
      <c r="F21" s="15"/>
      <c r="G21" s="15"/>
    </row>
    <row r="22" spans="2:24" ht="60" x14ac:dyDescent="0.3">
      <c r="B22" s="8">
        <f t="shared" si="0"/>
        <v>11</v>
      </c>
      <c r="C22" s="17" t="s">
        <v>24</v>
      </c>
      <c r="D22" s="53" t="s">
        <v>25</v>
      </c>
      <c r="E22" s="18" t="s">
        <v>26</v>
      </c>
      <c r="F22" s="9"/>
      <c r="G22" s="9"/>
    </row>
    <row r="23" spans="2:24" ht="120" x14ac:dyDescent="0.3">
      <c r="B23" s="8">
        <f t="shared" si="0"/>
        <v>12</v>
      </c>
      <c r="C23" s="8" t="s">
        <v>27</v>
      </c>
      <c r="D23" s="8" t="s">
        <v>28</v>
      </c>
      <c r="E23" s="9" t="s">
        <v>29</v>
      </c>
      <c r="F23" s="15"/>
      <c r="G23" s="15"/>
    </row>
    <row r="24" spans="2:24" ht="108" x14ac:dyDescent="0.3">
      <c r="B24" s="8">
        <f t="shared" si="0"/>
        <v>13</v>
      </c>
      <c r="C24" s="8" t="s">
        <v>30</v>
      </c>
      <c r="D24" s="8" t="s">
        <v>31</v>
      </c>
      <c r="E24" s="9" t="s">
        <v>32</v>
      </c>
      <c r="F24" s="15"/>
      <c r="G24" s="15"/>
    </row>
    <row r="25" spans="2:24" ht="120" x14ac:dyDescent="0.3">
      <c r="B25" s="8">
        <f t="shared" si="0"/>
        <v>14</v>
      </c>
      <c r="C25" s="8" t="s">
        <v>33</v>
      </c>
      <c r="D25" s="8" t="s">
        <v>34</v>
      </c>
      <c r="E25" s="9" t="s">
        <v>35</v>
      </c>
      <c r="F25" s="15"/>
      <c r="G25" s="15"/>
    </row>
    <row r="26" spans="2:24" ht="24" x14ac:dyDescent="0.3">
      <c r="B26" s="8">
        <f t="shared" si="0"/>
        <v>15</v>
      </c>
      <c r="C26" s="8" t="s">
        <v>36</v>
      </c>
      <c r="D26" s="8">
        <v>25</v>
      </c>
      <c r="E26" s="9" t="s">
        <v>37</v>
      </c>
      <c r="F26" s="15"/>
      <c r="G26" s="15"/>
    </row>
    <row r="27" spans="2:24" x14ac:dyDescent="0.3">
      <c r="B27" s="8">
        <f t="shared" si="0"/>
        <v>16</v>
      </c>
      <c r="C27" s="8" t="s">
        <v>38</v>
      </c>
      <c r="D27" s="8">
        <v>26</v>
      </c>
      <c r="E27" s="9" t="s">
        <v>39</v>
      </c>
      <c r="F27" s="15"/>
      <c r="G27" s="15"/>
    </row>
    <row r="28" spans="2:24" s="19" customFormat="1" ht="72" x14ac:dyDescent="0.3">
      <c r="B28" s="8">
        <f t="shared" si="0"/>
        <v>17</v>
      </c>
      <c r="C28" s="8" t="s">
        <v>40</v>
      </c>
      <c r="D28" s="8">
        <v>10</v>
      </c>
      <c r="E28" s="16" t="s">
        <v>41</v>
      </c>
      <c r="F28" s="9"/>
      <c r="G28" s="9"/>
      <c r="H28" s="1"/>
      <c r="I28" s="1"/>
      <c r="J28" s="1"/>
      <c r="K28" s="1"/>
      <c r="L28" s="1"/>
      <c r="M28" s="1"/>
      <c r="N28" s="1"/>
      <c r="O28" s="1"/>
      <c r="P28" s="1"/>
      <c r="Q28" s="1"/>
      <c r="R28" s="1"/>
      <c r="S28" s="1"/>
      <c r="T28" s="1"/>
      <c r="U28" s="1"/>
      <c r="V28" s="1"/>
      <c r="W28" s="1"/>
      <c r="X28" s="1"/>
    </row>
    <row r="29" spans="2:24" ht="36" x14ac:dyDescent="0.3">
      <c r="B29" s="8">
        <f t="shared" si="0"/>
        <v>18</v>
      </c>
      <c r="C29" s="8" t="s">
        <v>42</v>
      </c>
      <c r="D29" s="8">
        <v>13</v>
      </c>
      <c r="E29" s="20" t="s">
        <v>43</v>
      </c>
      <c r="F29" s="20"/>
      <c r="G29" s="20"/>
    </row>
    <row r="30" spans="2:24" ht="216" x14ac:dyDescent="0.3">
      <c r="B30" s="8">
        <f t="shared" si="0"/>
        <v>19</v>
      </c>
      <c r="C30" s="8" t="s">
        <v>42</v>
      </c>
      <c r="D30" s="51" t="s">
        <v>44</v>
      </c>
      <c r="E30" s="9" t="s">
        <v>45</v>
      </c>
      <c r="F30" s="9"/>
      <c r="G30" s="9"/>
    </row>
    <row r="31" spans="2:24" ht="36" x14ac:dyDescent="0.3">
      <c r="B31" s="8">
        <f t="shared" si="0"/>
        <v>20</v>
      </c>
      <c r="C31" s="8" t="s">
        <v>46</v>
      </c>
      <c r="D31" s="51" t="s">
        <v>47</v>
      </c>
      <c r="E31" s="9" t="s">
        <v>48</v>
      </c>
      <c r="F31" s="9"/>
      <c r="G31" s="9"/>
    </row>
    <row r="32" spans="2:24" ht="132" x14ac:dyDescent="0.3">
      <c r="B32" s="8">
        <f t="shared" si="0"/>
        <v>21</v>
      </c>
      <c r="C32" s="8" t="s">
        <v>42</v>
      </c>
      <c r="D32" s="51" t="s">
        <v>44</v>
      </c>
      <c r="E32" s="16" t="s">
        <v>49</v>
      </c>
      <c r="F32" s="16"/>
      <c r="G32" s="16"/>
    </row>
    <row r="33" spans="2:7" ht="84" x14ac:dyDescent="0.3">
      <c r="B33" s="8">
        <f t="shared" si="0"/>
        <v>22</v>
      </c>
      <c r="C33" s="8" t="s">
        <v>50</v>
      </c>
      <c r="D33" s="8">
        <v>12</v>
      </c>
      <c r="E33" s="16" t="s">
        <v>96</v>
      </c>
      <c r="F33" s="16"/>
      <c r="G33" s="16"/>
    </row>
    <row r="34" spans="2:7" x14ac:dyDescent="0.3">
      <c r="B34" s="8">
        <f t="shared" si="0"/>
        <v>23</v>
      </c>
      <c r="C34" s="8"/>
      <c r="D34" s="8"/>
      <c r="E34" s="16"/>
      <c r="F34" s="16"/>
      <c r="G34" s="16"/>
    </row>
    <row r="35" spans="2:7" x14ac:dyDescent="0.3">
      <c r="B35" s="8">
        <f t="shared" si="0"/>
        <v>24</v>
      </c>
      <c r="C35" s="8"/>
      <c r="D35" s="8"/>
      <c r="E35" s="16"/>
      <c r="F35" s="16"/>
      <c r="G35" s="16"/>
    </row>
    <row r="36" spans="2:7" x14ac:dyDescent="0.3">
      <c r="B36" s="8">
        <f t="shared" si="0"/>
        <v>25</v>
      </c>
      <c r="C36" s="8"/>
      <c r="D36" s="8"/>
      <c r="E36" s="16"/>
      <c r="F36" s="16"/>
      <c r="G36" s="16"/>
    </row>
    <row r="37" spans="2:7" s="19" customFormat="1" x14ac:dyDescent="0.3">
      <c r="B37" s="8">
        <f t="shared" si="0"/>
        <v>26</v>
      </c>
      <c r="C37" s="17"/>
      <c r="D37" s="17"/>
      <c r="E37" s="18"/>
      <c r="F37" s="18"/>
      <c r="G37" s="18"/>
    </row>
    <row r="38" spans="2:7" x14ac:dyDescent="0.3">
      <c r="B38" s="8">
        <f t="shared" si="0"/>
        <v>27</v>
      </c>
      <c r="C38" s="8"/>
      <c r="D38" s="8"/>
      <c r="E38" s="20"/>
      <c r="F38" s="14"/>
      <c r="G38" s="14"/>
    </row>
    <row r="39" spans="2:7" x14ac:dyDescent="0.3">
      <c r="B39" s="8">
        <f t="shared" si="0"/>
        <v>28</v>
      </c>
      <c r="C39" s="8"/>
      <c r="D39" s="8"/>
      <c r="E39" s="20"/>
      <c r="F39" s="14"/>
      <c r="G39" s="14"/>
    </row>
    <row r="40" spans="2:7" x14ac:dyDescent="0.3">
      <c r="B40" s="8">
        <f t="shared" si="0"/>
        <v>29</v>
      </c>
      <c r="C40" s="8"/>
      <c r="D40" s="8"/>
      <c r="E40" s="20"/>
      <c r="F40" s="14"/>
      <c r="G40" s="14"/>
    </row>
    <row r="41" spans="2:7" collapsed="1" x14ac:dyDescent="0.3">
      <c r="B41" s="8"/>
      <c r="C41" s="8"/>
      <c r="D41" s="8"/>
      <c r="E41" s="16"/>
      <c r="F41" s="16"/>
      <c r="G41" s="16"/>
    </row>
    <row r="42" spans="2:7" x14ac:dyDescent="0.3">
      <c r="E42" s="21"/>
    </row>
    <row r="43" spans="2:7" x14ac:dyDescent="0.3">
      <c r="E43" s="21"/>
    </row>
    <row r="44" spans="2:7" x14ac:dyDescent="0.3">
      <c r="E44" s="21"/>
    </row>
    <row r="45" spans="2:7" x14ac:dyDescent="0.3">
      <c r="E45" s="21"/>
    </row>
    <row r="46" spans="2:7" x14ac:dyDescent="0.3">
      <c r="E46" s="21"/>
    </row>
    <row r="47" spans="2:7" x14ac:dyDescent="0.3">
      <c r="E47" s="21"/>
    </row>
    <row r="48" spans="2:7" x14ac:dyDescent="0.3">
      <c r="E48" s="21"/>
    </row>
    <row r="49" spans="5:5" x14ac:dyDescent="0.3">
      <c r="E49" s="21"/>
    </row>
    <row r="50" spans="5:5" x14ac:dyDescent="0.3">
      <c r="E50" s="21"/>
    </row>
    <row r="51" spans="5:5" x14ac:dyDescent="0.3">
      <c r="E51" s="21"/>
    </row>
    <row r="52" spans="5:5" x14ac:dyDescent="0.3">
      <c r="E52" s="21"/>
    </row>
    <row r="53" spans="5:5" x14ac:dyDescent="0.3">
      <c r="E53" s="21"/>
    </row>
    <row r="55" spans="5:5" x14ac:dyDescent="0.3">
      <c r="E55" s="21"/>
    </row>
    <row r="56" spans="5:5" x14ac:dyDescent="0.3">
      <c r="E56" s="21"/>
    </row>
    <row r="57" spans="5:5" x14ac:dyDescent="0.3">
      <c r="E57" s="21"/>
    </row>
    <row r="58" spans="5:5" x14ac:dyDescent="0.3">
      <c r="E58" s="21"/>
    </row>
    <row r="59" spans="5:5" x14ac:dyDescent="0.3">
      <c r="E59" s="21"/>
    </row>
    <row r="60" spans="5:5" x14ac:dyDescent="0.3">
      <c r="E60" s="21"/>
    </row>
    <row r="61" spans="5:5" x14ac:dyDescent="0.3">
      <c r="E61" s="21"/>
    </row>
    <row r="62" spans="5:5" x14ac:dyDescent="0.3">
      <c r="E62" s="21"/>
    </row>
    <row r="63" spans="5:5" x14ac:dyDescent="0.3">
      <c r="E63" s="21"/>
    </row>
    <row r="64" spans="5:5" x14ac:dyDescent="0.3">
      <c r="E64" s="21"/>
    </row>
    <row r="65" spans="5:5" x14ac:dyDescent="0.3">
      <c r="E65" s="21"/>
    </row>
    <row r="67" spans="5:5" x14ac:dyDescent="0.3">
      <c r="E67" s="21"/>
    </row>
    <row r="68" spans="5:5" x14ac:dyDescent="0.3">
      <c r="E68" s="21"/>
    </row>
    <row r="69" spans="5:5" x14ac:dyDescent="0.3">
      <c r="E69" s="21"/>
    </row>
    <row r="70" spans="5:5" x14ac:dyDescent="0.3">
      <c r="E70" s="21"/>
    </row>
    <row r="71" spans="5:5" x14ac:dyDescent="0.3">
      <c r="E71" s="21"/>
    </row>
    <row r="72" spans="5:5" x14ac:dyDescent="0.3">
      <c r="E72" s="21"/>
    </row>
    <row r="74" spans="5:5" x14ac:dyDescent="0.3">
      <c r="E74" s="21"/>
    </row>
    <row r="75" spans="5:5" x14ac:dyDescent="0.3">
      <c r="E75" s="21"/>
    </row>
    <row r="76" spans="5:5" x14ac:dyDescent="0.3">
      <c r="E76" s="21"/>
    </row>
    <row r="77" spans="5:5" x14ac:dyDescent="0.3">
      <c r="E77" s="21"/>
    </row>
    <row r="78" spans="5:5" x14ac:dyDescent="0.3">
      <c r="E78" s="21"/>
    </row>
    <row r="80" spans="5:5" x14ac:dyDescent="0.3">
      <c r="E80" s="21"/>
    </row>
    <row r="82" spans="5:5" x14ac:dyDescent="0.3">
      <c r="E82" s="21"/>
    </row>
  </sheetData>
  <mergeCells count="6">
    <mergeCell ref="B2:F2"/>
    <mergeCell ref="B3:F3"/>
    <mergeCell ref="B9:B11"/>
    <mergeCell ref="C9:C11"/>
    <mergeCell ref="D9:D11"/>
    <mergeCell ref="E9:F10"/>
  </mergeCells>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7772F-40C9-40C4-8367-F07CF6F11699}">
  <dimension ref="A2:P54"/>
  <sheetViews>
    <sheetView showGridLines="0" topLeftCell="A32" workbookViewId="0">
      <selection activeCell="B65" sqref="B65"/>
    </sheetView>
  </sheetViews>
  <sheetFormatPr defaultRowHeight="16.5" x14ac:dyDescent="0.3"/>
  <cols>
    <col min="2" max="2" width="17.75" customWidth="1"/>
    <col min="3" max="3" width="9.375" bestFit="1" customWidth="1"/>
    <col min="4" max="4" width="12.25" bestFit="1" customWidth="1"/>
    <col min="5" max="5" width="17.5" customWidth="1"/>
    <col min="6" max="6" width="11.875" bestFit="1" customWidth="1"/>
    <col min="7" max="7" width="12.25" bestFit="1" customWidth="1"/>
    <col min="8" max="8" width="9.375" bestFit="1" customWidth="1"/>
  </cols>
  <sheetData>
    <row r="2" spans="1:8" x14ac:dyDescent="0.3">
      <c r="A2" s="37">
        <v>1</v>
      </c>
      <c r="B2" s="37" t="s">
        <v>51</v>
      </c>
    </row>
    <row r="3" spans="1:8" x14ac:dyDescent="0.3">
      <c r="B3" s="38" t="s">
        <v>52</v>
      </c>
    </row>
    <row r="4" spans="1:8" x14ac:dyDescent="0.3">
      <c r="B4" s="65" t="s">
        <v>53</v>
      </c>
      <c r="C4" s="66"/>
      <c r="D4" s="66"/>
      <c r="E4" s="66"/>
      <c r="F4" s="66"/>
      <c r="G4" s="66"/>
      <c r="H4" s="67"/>
    </row>
    <row r="5" spans="1:8" x14ac:dyDescent="0.3">
      <c r="B5" s="68" t="s">
        <v>54</v>
      </c>
      <c r="C5" s="70" t="s">
        <v>55</v>
      </c>
      <c r="D5" s="71"/>
      <c r="E5" s="72"/>
      <c r="F5" s="70" t="s">
        <v>56</v>
      </c>
      <c r="G5" s="71"/>
      <c r="H5" s="73"/>
    </row>
    <row r="6" spans="1:8" ht="27" x14ac:dyDescent="0.3">
      <c r="B6" s="69"/>
      <c r="C6" s="25" t="s">
        <v>57</v>
      </c>
      <c r="D6" s="25" t="s">
        <v>58</v>
      </c>
      <c r="E6" s="25" t="s">
        <v>59</v>
      </c>
      <c r="F6" s="25" t="s">
        <v>57</v>
      </c>
      <c r="G6" s="25" t="s">
        <v>58</v>
      </c>
      <c r="H6" s="26" t="s">
        <v>59</v>
      </c>
    </row>
    <row r="7" spans="1:8" x14ac:dyDescent="0.3">
      <c r="B7" s="27" t="s">
        <v>60</v>
      </c>
      <c r="C7" s="29" t="s">
        <v>61</v>
      </c>
      <c r="D7" s="29">
        <v>29246387</v>
      </c>
      <c r="E7" s="29">
        <v>80720</v>
      </c>
      <c r="F7" s="29" t="s">
        <v>62</v>
      </c>
      <c r="G7" s="29">
        <v>29246387</v>
      </c>
      <c r="H7" s="30">
        <v>171969</v>
      </c>
    </row>
    <row r="8" spans="1:8" x14ac:dyDescent="0.3">
      <c r="B8" s="28" t="s">
        <v>63</v>
      </c>
      <c r="C8" s="31" t="s">
        <v>64</v>
      </c>
      <c r="D8" s="31">
        <v>4631251</v>
      </c>
      <c r="E8" s="31">
        <v>58585</v>
      </c>
      <c r="F8" s="31" t="s">
        <v>65</v>
      </c>
      <c r="G8" s="31">
        <v>2786455</v>
      </c>
      <c r="H8" s="32">
        <v>147403</v>
      </c>
    </row>
    <row r="22" spans="1:10" x14ac:dyDescent="0.3">
      <c r="B22" s="37" t="s">
        <v>66</v>
      </c>
      <c r="E22" s="37" t="s">
        <v>67</v>
      </c>
    </row>
    <row r="23" spans="1:10" x14ac:dyDescent="0.3">
      <c r="B23" s="40" t="s">
        <v>68</v>
      </c>
      <c r="C23" s="41">
        <v>239275</v>
      </c>
      <c r="E23" t="s">
        <v>69</v>
      </c>
      <c r="F23" s="42">
        <v>2690</v>
      </c>
    </row>
    <row r="24" spans="1:10" x14ac:dyDescent="0.3">
      <c r="B24" s="43" t="s">
        <v>70</v>
      </c>
      <c r="C24" s="44">
        <v>132967</v>
      </c>
      <c r="E24" t="s">
        <v>71</v>
      </c>
      <c r="F24" s="42">
        <v>29246387</v>
      </c>
    </row>
    <row r="25" spans="1:10" x14ac:dyDescent="0.3">
      <c r="B25" t="s">
        <v>72</v>
      </c>
      <c r="C25" s="42">
        <f>C23+C24</f>
        <v>372242</v>
      </c>
      <c r="E25" t="s">
        <v>73</v>
      </c>
      <c r="F25" s="42">
        <f>F24*F23/10^6</f>
        <v>78672.781029999998</v>
      </c>
      <c r="J25" s="50"/>
    </row>
    <row r="26" spans="1:10" x14ac:dyDescent="0.3">
      <c r="B26" t="s">
        <v>74</v>
      </c>
      <c r="C26" s="45">
        <v>0.41799999999999998</v>
      </c>
      <c r="E26" t="s">
        <v>75</v>
      </c>
      <c r="F26" s="42">
        <v>156781</v>
      </c>
      <c r="G26" s="33"/>
      <c r="J26" s="49"/>
    </row>
    <row r="27" spans="1:10" x14ac:dyDescent="0.3">
      <c r="B27" t="s">
        <v>76</v>
      </c>
      <c r="C27" s="42">
        <f>C25*C26</f>
        <v>155597.15599999999</v>
      </c>
      <c r="E27" s="47" t="s">
        <v>77</v>
      </c>
      <c r="F27" s="36">
        <f>F25-F26</f>
        <v>-78108.218970000002</v>
      </c>
      <c r="G27" s="48" t="s">
        <v>78</v>
      </c>
      <c r="J27" s="50"/>
    </row>
    <row r="28" spans="1:10" x14ac:dyDescent="0.3">
      <c r="B28" t="s">
        <v>75</v>
      </c>
      <c r="C28" s="42">
        <v>156781</v>
      </c>
      <c r="G28" s="33"/>
    </row>
    <row r="29" spans="1:10" x14ac:dyDescent="0.3">
      <c r="B29" s="47" t="s">
        <v>77</v>
      </c>
      <c r="C29" s="36">
        <f>C27-C28</f>
        <v>-1183.8440000000119</v>
      </c>
      <c r="D29" s="46" t="s">
        <v>79</v>
      </c>
      <c r="G29" s="33"/>
    </row>
    <row r="30" spans="1:10" x14ac:dyDescent="0.3">
      <c r="G30" s="33"/>
    </row>
    <row r="31" spans="1:10" x14ac:dyDescent="0.3">
      <c r="G31" s="33"/>
    </row>
    <row r="32" spans="1:10" x14ac:dyDescent="0.3">
      <c r="A32" s="37">
        <v>2</v>
      </c>
      <c r="B32" s="37" t="s">
        <v>46</v>
      </c>
      <c r="G32" s="33"/>
    </row>
    <row r="33" spans="1:7" x14ac:dyDescent="0.3">
      <c r="B33" t="s">
        <v>80</v>
      </c>
      <c r="G33" s="33"/>
    </row>
    <row r="34" spans="1:7" x14ac:dyDescent="0.3">
      <c r="B34" t="s">
        <v>81</v>
      </c>
    </row>
    <row r="37" spans="1:7" x14ac:dyDescent="0.3">
      <c r="A37" s="37">
        <v>3</v>
      </c>
      <c r="B37" s="37" t="s">
        <v>82</v>
      </c>
    </row>
    <row r="38" spans="1:7" x14ac:dyDescent="0.3">
      <c r="B38" s="39" t="s">
        <v>83</v>
      </c>
      <c r="C38" t="s">
        <v>84</v>
      </c>
    </row>
    <row r="39" spans="1:7" x14ac:dyDescent="0.3">
      <c r="B39" s="39"/>
      <c r="C39" t="s">
        <v>85</v>
      </c>
    </row>
    <row r="40" spans="1:7" x14ac:dyDescent="0.3">
      <c r="B40" s="39" t="s">
        <v>86</v>
      </c>
      <c r="C40" t="s">
        <v>87</v>
      </c>
    </row>
    <row r="41" spans="1:7" x14ac:dyDescent="0.3">
      <c r="A41" s="37"/>
      <c r="B41" s="37"/>
      <c r="C41" t="s">
        <v>88</v>
      </c>
    </row>
    <row r="42" spans="1:7" x14ac:dyDescent="0.3">
      <c r="B42" s="39"/>
    </row>
    <row r="44" spans="1:7" x14ac:dyDescent="0.3">
      <c r="A44" s="37">
        <v>4</v>
      </c>
      <c r="B44" s="37" t="s">
        <v>89</v>
      </c>
    </row>
    <row r="45" spans="1:7" x14ac:dyDescent="0.3">
      <c r="A45" s="37"/>
      <c r="B45" s="37" t="s">
        <v>90</v>
      </c>
    </row>
    <row r="46" spans="1:7" x14ac:dyDescent="0.3">
      <c r="B46" s="39" t="s">
        <v>83</v>
      </c>
      <c r="C46" t="s">
        <v>91</v>
      </c>
    </row>
    <row r="47" spans="1:7" x14ac:dyDescent="0.3">
      <c r="B47" s="39" t="s">
        <v>86</v>
      </c>
      <c r="C47" t="s">
        <v>92</v>
      </c>
    </row>
    <row r="50" spans="1:16" x14ac:dyDescent="0.3">
      <c r="A50" s="37">
        <v>5</v>
      </c>
      <c r="B50" s="37" t="s">
        <v>93</v>
      </c>
    </row>
    <row r="51" spans="1:16" x14ac:dyDescent="0.3">
      <c r="B51" t="s">
        <v>94</v>
      </c>
    </row>
    <row r="52" spans="1:16" x14ac:dyDescent="0.3">
      <c r="B52" t="s">
        <v>95</v>
      </c>
    </row>
    <row r="54" spans="1:16" x14ac:dyDescent="0.3">
      <c r="I54" s="34"/>
      <c r="P54" s="35">
        <f>SUM(P52:P53)</f>
        <v>0</v>
      </c>
    </row>
  </sheetData>
  <mergeCells count="4">
    <mergeCell ref="B4:H4"/>
    <mergeCell ref="B5:B6"/>
    <mergeCell ref="C5:E5"/>
    <mergeCell ref="F5:H5"/>
  </mergeCells>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질의사항</vt:lpstr>
      <vt:lpstr>Sheet1</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 Jae-Won (KR/Deal Adv2)</dc:creator>
  <cp:keywords/>
  <dc:description/>
  <cp:lastModifiedBy>Jeong, Dong-Hee (KR/Deal Adv2)</cp:lastModifiedBy>
  <cp:revision/>
  <dcterms:created xsi:type="dcterms:W3CDTF">2023-01-02T08:48:35Z</dcterms:created>
  <dcterms:modified xsi:type="dcterms:W3CDTF">2023-01-26T06:28:19Z</dcterms:modified>
  <cp:category/>
  <cp:contentStatus/>
</cp:coreProperties>
</file>